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8800" yWindow="-14960" windowWidth="28800" windowHeight="17540" tabRatio="500"/>
  </bookViews>
  <sheets>
    <sheet name="experiment2Data.csv" sheetId="1" r:id="rId1"/>
    <sheet name="Semi" sheetId="4" r:id="rId2"/>
    <sheet name="100" sheetId="8" r:id="rId3"/>
    <sheet name="1000" sheetId="6" r:id="rId4"/>
    <sheet name="10000" sheetId="5" r:id="rId5"/>
    <sheet name="Rb" sheetId="10" r:id="rId6"/>
    <sheet name="Gm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7" i="1" l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W3" i="1"/>
  <c r="V3" i="1"/>
  <c r="U3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Q3" i="1"/>
  <c r="P3" i="1"/>
  <c r="O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Z3" i="1"/>
  <c r="Y3" i="1"/>
  <c r="X3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N10" i="1"/>
  <c r="N11" i="1"/>
  <c r="N12" i="1"/>
  <c r="N13" i="1"/>
  <c r="N14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M2" i="1"/>
  <c r="L2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J2" i="1"/>
  <c r="I2" i="1"/>
  <c r="H2" i="1"/>
</calcChain>
</file>

<file path=xl/sharedStrings.xml><?xml version="1.0" encoding="utf-8"?>
<sst xmlns="http://schemas.openxmlformats.org/spreadsheetml/2006/main" count="26" uniqueCount="14">
  <si>
    <t>Vbase</t>
  </si>
  <si>
    <t>IbaseR1</t>
  </si>
  <si>
    <t>IemitterR1</t>
  </si>
  <si>
    <t>IbaseR2</t>
  </si>
  <si>
    <t>IemitterR2</t>
  </si>
  <si>
    <t>IbaseR3</t>
  </si>
  <si>
    <t>IemitterR3</t>
  </si>
  <si>
    <t>100Ω (exp)</t>
  </si>
  <si>
    <t>1kΩ (exp)</t>
  </si>
  <si>
    <t>10kΩ (exp)</t>
  </si>
  <si>
    <t>100Ω (th. on)</t>
  </si>
  <si>
    <t>1kΩ (th. on)</t>
  </si>
  <si>
    <t>10kΩ (th. on)</t>
  </si>
  <si>
    <t>(th.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</si>
</sst>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</a:t>
            </a:r>
            <a:r>
              <a:rPr lang="en-US" baseline="0"/>
              <a:t> Current of Emitter-Degenerated BJT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experiment2Data.csv!$H$1</c:f>
              <c:strCache>
                <c:ptCount val="1"/>
                <c:pt idx="0">
                  <c:v>100Ω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experiment2Data.csv!$H$2:$H$102</c:f>
              <c:numCache>
                <c:formatCode>0.00E+00</c:formatCode>
                <c:ptCount val="101"/>
                <c:pt idx="0">
                  <c:v>-4E-7</c:v>
                </c:pt>
                <c:pt idx="1">
                  <c:v>6.98E-5</c:v>
                </c:pt>
                <c:pt idx="2">
                  <c:v>6.71E-5</c:v>
                </c:pt>
                <c:pt idx="3">
                  <c:v>7.31E-5</c:v>
                </c:pt>
                <c:pt idx="4">
                  <c:v>7.49E-5</c:v>
                </c:pt>
                <c:pt idx="5">
                  <c:v>6.34E-5</c:v>
                </c:pt>
                <c:pt idx="6">
                  <c:v>7.63E-5</c:v>
                </c:pt>
                <c:pt idx="7">
                  <c:v>9.06E-5</c:v>
                </c:pt>
                <c:pt idx="8">
                  <c:v>0.0001865</c:v>
                </c:pt>
                <c:pt idx="9">
                  <c:v>0.000753</c:v>
                </c:pt>
                <c:pt idx="10">
                  <c:v>0.0050545</c:v>
                </c:pt>
                <c:pt idx="11">
                  <c:v>0.0206083</c:v>
                </c:pt>
                <c:pt idx="12">
                  <c:v>0.145918</c:v>
                </c:pt>
                <c:pt idx="13">
                  <c:v>0.389632</c:v>
                </c:pt>
                <c:pt idx="14">
                  <c:v>0.73808</c:v>
                </c:pt>
                <c:pt idx="15">
                  <c:v>1.12767</c:v>
                </c:pt>
                <c:pt idx="16">
                  <c:v>1.54739</c:v>
                </c:pt>
                <c:pt idx="17">
                  <c:v>1.98117</c:v>
                </c:pt>
                <c:pt idx="18">
                  <c:v>2.42003</c:v>
                </c:pt>
                <c:pt idx="19">
                  <c:v>2.88196</c:v>
                </c:pt>
                <c:pt idx="20">
                  <c:v>3.34386</c:v>
                </c:pt>
                <c:pt idx="21">
                  <c:v>3.80579</c:v>
                </c:pt>
                <c:pt idx="22">
                  <c:v>4.287750000000001</c:v>
                </c:pt>
                <c:pt idx="23">
                  <c:v>4.74967</c:v>
                </c:pt>
                <c:pt idx="24">
                  <c:v>5.2519</c:v>
                </c:pt>
                <c:pt idx="25">
                  <c:v>5.7338</c:v>
                </c:pt>
                <c:pt idx="26">
                  <c:v>6.215800000000001</c:v>
                </c:pt>
                <c:pt idx="27">
                  <c:v>6.6878</c:v>
                </c:pt>
                <c:pt idx="28">
                  <c:v>7.169799999999999</c:v>
                </c:pt>
                <c:pt idx="29">
                  <c:v>7.661799999999999</c:v>
                </c:pt>
                <c:pt idx="30">
                  <c:v>8.143899999999998</c:v>
                </c:pt>
                <c:pt idx="31">
                  <c:v>8.6359</c:v>
                </c:pt>
                <c:pt idx="32">
                  <c:v>9.128</c:v>
                </c:pt>
                <c:pt idx="33">
                  <c:v>9.610000000000001</c:v>
                </c:pt>
                <c:pt idx="34">
                  <c:v>10.1021</c:v>
                </c:pt>
                <c:pt idx="35">
                  <c:v>10.5841</c:v>
                </c:pt>
                <c:pt idx="36">
                  <c:v>11.0762</c:v>
                </c:pt>
                <c:pt idx="37">
                  <c:v>11.5582</c:v>
                </c:pt>
                <c:pt idx="38">
                  <c:v>12.0403</c:v>
                </c:pt>
                <c:pt idx="39">
                  <c:v>12.5324</c:v>
                </c:pt>
                <c:pt idx="40">
                  <c:v>13.0244</c:v>
                </c:pt>
                <c:pt idx="41">
                  <c:v>13.5366</c:v>
                </c:pt>
                <c:pt idx="42">
                  <c:v>14.0388</c:v>
                </c:pt>
                <c:pt idx="43">
                  <c:v>14.5309</c:v>
                </c:pt>
                <c:pt idx="44">
                  <c:v>15.023</c:v>
                </c:pt>
                <c:pt idx="45">
                  <c:v>15.5151</c:v>
                </c:pt>
                <c:pt idx="46">
                  <c:v>15.9972</c:v>
                </c:pt>
                <c:pt idx="47">
                  <c:v>16.4894</c:v>
                </c:pt>
                <c:pt idx="48">
                  <c:v>16.9915</c:v>
                </c:pt>
                <c:pt idx="49">
                  <c:v>17.4837</c:v>
                </c:pt>
                <c:pt idx="50">
                  <c:v>17.9758</c:v>
                </c:pt>
                <c:pt idx="51">
                  <c:v>18.458</c:v>
                </c:pt>
                <c:pt idx="52">
                  <c:v>18.9502</c:v>
                </c:pt>
                <c:pt idx="53">
                  <c:v>19.4423</c:v>
                </c:pt>
                <c:pt idx="54">
                  <c:v>19.9345</c:v>
                </c:pt>
                <c:pt idx="55">
                  <c:v>20.4167</c:v>
                </c:pt>
                <c:pt idx="56">
                  <c:v>20.5089</c:v>
                </c:pt>
                <c:pt idx="57">
                  <c:v>20.5111</c:v>
                </c:pt>
                <c:pt idx="58">
                  <c:v>20.5133</c:v>
                </c:pt>
                <c:pt idx="59">
                  <c:v>20.5155</c:v>
                </c:pt>
                <c:pt idx="60">
                  <c:v>20.5177</c:v>
                </c:pt>
                <c:pt idx="61">
                  <c:v>20.52</c:v>
                </c:pt>
                <c:pt idx="62">
                  <c:v>20.5222</c:v>
                </c:pt>
                <c:pt idx="63">
                  <c:v>20.5245</c:v>
                </c:pt>
                <c:pt idx="64">
                  <c:v>20.5268</c:v>
                </c:pt>
                <c:pt idx="65">
                  <c:v>20.529</c:v>
                </c:pt>
                <c:pt idx="66">
                  <c:v>20.5313</c:v>
                </c:pt>
                <c:pt idx="67">
                  <c:v>20.5336</c:v>
                </c:pt>
                <c:pt idx="68">
                  <c:v>20.5359</c:v>
                </c:pt>
                <c:pt idx="69">
                  <c:v>20.5382</c:v>
                </c:pt>
                <c:pt idx="70">
                  <c:v>20.5405</c:v>
                </c:pt>
                <c:pt idx="71">
                  <c:v>20.5428</c:v>
                </c:pt>
                <c:pt idx="72">
                  <c:v>20.5452</c:v>
                </c:pt>
                <c:pt idx="73">
                  <c:v>20.5475</c:v>
                </c:pt>
                <c:pt idx="74">
                  <c:v>20.5499</c:v>
                </c:pt>
                <c:pt idx="75">
                  <c:v>20.5522</c:v>
                </c:pt>
                <c:pt idx="76">
                  <c:v>20.5545</c:v>
                </c:pt>
                <c:pt idx="77">
                  <c:v>20.5556</c:v>
                </c:pt>
                <c:pt idx="78">
                  <c:v>20.5564</c:v>
                </c:pt>
                <c:pt idx="79">
                  <c:v>20.5572</c:v>
                </c:pt>
                <c:pt idx="80">
                  <c:v>20.5579</c:v>
                </c:pt>
                <c:pt idx="81">
                  <c:v>20.5588</c:v>
                </c:pt>
                <c:pt idx="82">
                  <c:v>20.5595</c:v>
                </c:pt>
                <c:pt idx="83">
                  <c:v>20.5603</c:v>
                </c:pt>
                <c:pt idx="84">
                  <c:v>20.5611</c:v>
                </c:pt>
                <c:pt idx="85">
                  <c:v>20.5619</c:v>
                </c:pt>
                <c:pt idx="86">
                  <c:v>20.5626</c:v>
                </c:pt>
                <c:pt idx="87">
                  <c:v>20.5635</c:v>
                </c:pt>
                <c:pt idx="88">
                  <c:v>20.5644</c:v>
                </c:pt>
                <c:pt idx="89">
                  <c:v>20.5653</c:v>
                </c:pt>
                <c:pt idx="90">
                  <c:v>20.5664</c:v>
                </c:pt>
                <c:pt idx="91">
                  <c:v>20.5678</c:v>
                </c:pt>
                <c:pt idx="92">
                  <c:v>20.5693</c:v>
                </c:pt>
                <c:pt idx="93">
                  <c:v>20.5713</c:v>
                </c:pt>
                <c:pt idx="94">
                  <c:v>20.5738</c:v>
                </c:pt>
                <c:pt idx="95">
                  <c:v>20.5767</c:v>
                </c:pt>
                <c:pt idx="96">
                  <c:v>20.5803</c:v>
                </c:pt>
                <c:pt idx="97">
                  <c:v>20.5846</c:v>
                </c:pt>
                <c:pt idx="98">
                  <c:v>20.5896</c:v>
                </c:pt>
                <c:pt idx="99">
                  <c:v>20.5954</c:v>
                </c:pt>
                <c:pt idx="100">
                  <c:v>20.602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experiment2Data.csv!$I$1</c:f>
              <c:strCache>
                <c:ptCount val="1"/>
                <c:pt idx="0">
                  <c:v>1kΩ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experiment2Data.csv!$I$2:$I$102</c:f>
              <c:numCache>
                <c:formatCode>0.00E+00</c:formatCode>
                <c:ptCount val="101"/>
                <c:pt idx="0">
                  <c:v>-1.15E-5</c:v>
                </c:pt>
                <c:pt idx="1">
                  <c:v>-7.02E-5</c:v>
                </c:pt>
                <c:pt idx="2">
                  <c:v>4E-6</c:v>
                </c:pt>
                <c:pt idx="3">
                  <c:v>2.7E-5</c:v>
                </c:pt>
                <c:pt idx="4">
                  <c:v>3.1E-5</c:v>
                </c:pt>
                <c:pt idx="5">
                  <c:v>4.26E-5</c:v>
                </c:pt>
                <c:pt idx="6">
                  <c:v>5.58E-5</c:v>
                </c:pt>
                <c:pt idx="7">
                  <c:v>7.21E-5</c:v>
                </c:pt>
                <c:pt idx="8">
                  <c:v>0.0001652</c:v>
                </c:pt>
                <c:pt idx="9">
                  <c:v>0.0007036</c:v>
                </c:pt>
                <c:pt idx="10">
                  <c:v>0.0021321</c:v>
                </c:pt>
                <c:pt idx="11">
                  <c:v>0.0179802</c:v>
                </c:pt>
                <c:pt idx="12">
                  <c:v>0.0452976</c:v>
                </c:pt>
                <c:pt idx="13">
                  <c:v>0.081547</c:v>
                </c:pt>
                <c:pt idx="14">
                  <c:v>0.122719</c:v>
                </c:pt>
                <c:pt idx="15">
                  <c:v>0.165698</c:v>
                </c:pt>
                <c:pt idx="16">
                  <c:v>0.209887</c:v>
                </c:pt>
                <c:pt idx="17">
                  <c:v>0.25508</c:v>
                </c:pt>
                <c:pt idx="18">
                  <c:v>0.301273</c:v>
                </c:pt>
                <c:pt idx="19">
                  <c:v>0.349474</c:v>
                </c:pt>
                <c:pt idx="20">
                  <c:v>0.397673</c:v>
                </c:pt>
                <c:pt idx="21">
                  <c:v>0.445873</c:v>
                </c:pt>
                <c:pt idx="22">
                  <c:v>0.49609</c:v>
                </c:pt>
                <c:pt idx="23">
                  <c:v>0.54429</c:v>
                </c:pt>
                <c:pt idx="24">
                  <c:v>0.5945</c:v>
                </c:pt>
                <c:pt idx="25">
                  <c:v>0.6437</c:v>
                </c:pt>
                <c:pt idx="26">
                  <c:v>0.6929</c:v>
                </c:pt>
                <c:pt idx="27">
                  <c:v>0.74211</c:v>
                </c:pt>
                <c:pt idx="28">
                  <c:v>0.79131</c:v>
                </c:pt>
                <c:pt idx="29">
                  <c:v>0.84151</c:v>
                </c:pt>
                <c:pt idx="30">
                  <c:v>0.89072</c:v>
                </c:pt>
                <c:pt idx="31">
                  <c:v>0.94093</c:v>
                </c:pt>
                <c:pt idx="32">
                  <c:v>0.99214</c:v>
                </c:pt>
                <c:pt idx="33">
                  <c:v>1.04135</c:v>
                </c:pt>
                <c:pt idx="34">
                  <c:v>1.09055</c:v>
                </c:pt>
                <c:pt idx="35">
                  <c:v>1.14076</c:v>
                </c:pt>
                <c:pt idx="36">
                  <c:v>1.19096</c:v>
                </c:pt>
                <c:pt idx="37">
                  <c:v>1.24117</c:v>
                </c:pt>
                <c:pt idx="38">
                  <c:v>1.29038</c:v>
                </c:pt>
                <c:pt idx="39">
                  <c:v>1.34058</c:v>
                </c:pt>
                <c:pt idx="40">
                  <c:v>1.39079</c:v>
                </c:pt>
                <c:pt idx="41">
                  <c:v>1.44301</c:v>
                </c:pt>
                <c:pt idx="42">
                  <c:v>1.49322</c:v>
                </c:pt>
                <c:pt idx="43">
                  <c:v>1.54443</c:v>
                </c:pt>
                <c:pt idx="44">
                  <c:v>1.59465</c:v>
                </c:pt>
                <c:pt idx="45">
                  <c:v>1.64485</c:v>
                </c:pt>
                <c:pt idx="46">
                  <c:v>1.69406</c:v>
                </c:pt>
                <c:pt idx="47">
                  <c:v>1.74527</c:v>
                </c:pt>
                <c:pt idx="48">
                  <c:v>1.79549</c:v>
                </c:pt>
                <c:pt idx="49">
                  <c:v>1.8457</c:v>
                </c:pt>
                <c:pt idx="50">
                  <c:v>1.89591</c:v>
                </c:pt>
                <c:pt idx="51">
                  <c:v>1.94612</c:v>
                </c:pt>
                <c:pt idx="52">
                  <c:v>1.99633</c:v>
                </c:pt>
                <c:pt idx="53">
                  <c:v>2.02855</c:v>
                </c:pt>
                <c:pt idx="54">
                  <c:v>2.07877</c:v>
                </c:pt>
                <c:pt idx="55">
                  <c:v>2.12898</c:v>
                </c:pt>
                <c:pt idx="56">
                  <c:v>2.17919</c:v>
                </c:pt>
                <c:pt idx="57">
                  <c:v>2.2294</c:v>
                </c:pt>
                <c:pt idx="58">
                  <c:v>2.27962</c:v>
                </c:pt>
                <c:pt idx="59">
                  <c:v>2.32983</c:v>
                </c:pt>
                <c:pt idx="60">
                  <c:v>2.38005</c:v>
                </c:pt>
                <c:pt idx="61">
                  <c:v>2.43026</c:v>
                </c:pt>
                <c:pt idx="62">
                  <c:v>2.48048</c:v>
                </c:pt>
                <c:pt idx="63">
                  <c:v>2.5307</c:v>
                </c:pt>
                <c:pt idx="64">
                  <c:v>2.59091</c:v>
                </c:pt>
                <c:pt idx="65">
                  <c:v>2.63113</c:v>
                </c:pt>
                <c:pt idx="66">
                  <c:v>2.68133</c:v>
                </c:pt>
                <c:pt idx="67">
                  <c:v>2.73155</c:v>
                </c:pt>
                <c:pt idx="68">
                  <c:v>2.79177</c:v>
                </c:pt>
                <c:pt idx="69">
                  <c:v>2.83199</c:v>
                </c:pt>
                <c:pt idx="70">
                  <c:v>2.8822</c:v>
                </c:pt>
                <c:pt idx="71">
                  <c:v>2.93241</c:v>
                </c:pt>
                <c:pt idx="72">
                  <c:v>2.99263</c:v>
                </c:pt>
                <c:pt idx="73">
                  <c:v>3.03285</c:v>
                </c:pt>
                <c:pt idx="74">
                  <c:v>3.09307</c:v>
                </c:pt>
                <c:pt idx="75">
                  <c:v>3.14328</c:v>
                </c:pt>
                <c:pt idx="76">
                  <c:v>3.1935</c:v>
                </c:pt>
                <c:pt idx="77">
                  <c:v>3.23371</c:v>
                </c:pt>
                <c:pt idx="78">
                  <c:v>3.28393</c:v>
                </c:pt>
                <c:pt idx="79">
                  <c:v>3.33415</c:v>
                </c:pt>
                <c:pt idx="80">
                  <c:v>3.39437</c:v>
                </c:pt>
                <c:pt idx="81">
                  <c:v>3.44461</c:v>
                </c:pt>
                <c:pt idx="82">
                  <c:v>3.49484</c:v>
                </c:pt>
                <c:pt idx="83">
                  <c:v>3.54506</c:v>
                </c:pt>
                <c:pt idx="84">
                  <c:v>3.59528</c:v>
                </c:pt>
                <c:pt idx="85">
                  <c:v>3.64549</c:v>
                </c:pt>
                <c:pt idx="86">
                  <c:v>3.69572</c:v>
                </c:pt>
                <c:pt idx="87">
                  <c:v>3.74594</c:v>
                </c:pt>
                <c:pt idx="88">
                  <c:v>3.79615</c:v>
                </c:pt>
                <c:pt idx="89">
                  <c:v>3.84638</c:v>
                </c:pt>
                <c:pt idx="90">
                  <c:v>3.8966</c:v>
                </c:pt>
                <c:pt idx="91">
                  <c:v>3.95683</c:v>
                </c:pt>
                <c:pt idx="92">
                  <c:v>4.00706</c:v>
                </c:pt>
                <c:pt idx="93">
                  <c:v>4.05729</c:v>
                </c:pt>
                <c:pt idx="94">
                  <c:v>4.10752</c:v>
                </c:pt>
                <c:pt idx="95">
                  <c:v>4.15775</c:v>
                </c:pt>
                <c:pt idx="96">
                  <c:v>4.20798</c:v>
                </c:pt>
                <c:pt idx="97">
                  <c:v>4.268210000000001</c:v>
                </c:pt>
                <c:pt idx="98">
                  <c:v>4.31843</c:v>
                </c:pt>
                <c:pt idx="99">
                  <c:v>4.36866</c:v>
                </c:pt>
                <c:pt idx="100">
                  <c:v>4.41889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experiment2Data.csv!$J$1</c:f>
              <c:strCache>
                <c:ptCount val="1"/>
                <c:pt idx="0">
                  <c:v>10kΩ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experiment2Data.csv!$J$2:$J$102</c:f>
              <c:numCache>
                <c:formatCode>0.00E+00</c:formatCode>
                <c:ptCount val="101"/>
                <c:pt idx="0">
                  <c:v>-2E-7</c:v>
                </c:pt>
                <c:pt idx="1">
                  <c:v>-6.04E-5</c:v>
                </c:pt>
                <c:pt idx="2">
                  <c:v>4.9E-6</c:v>
                </c:pt>
                <c:pt idx="3">
                  <c:v>2.88E-5</c:v>
                </c:pt>
                <c:pt idx="4">
                  <c:v>4.11E-5</c:v>
                </c:pt>
                <c:pt idx="5">
                  <c:v>3.84E-5</c:v>
                </c:pt>
                <c:pt idx="6">
                  <c:v>5.06E-5</c:v>
                </c:pt>
                <c:pt idx="7">
                  <c:v>7.77E-5</c:v>
                </c:pt>
                <c:pt idx="8">
                  <c:v>0.0001434</c:v>
                </c:pt>
                <c:pt idx="9">
                  <c:v>0.0005394</c:v>
                </c:pt>
                <c:pt idx="10">
                  <c:v>0.0021216</c:v>
                </c:pt>
                <c:pt idx="11">
                  <c:v>0.0049468</c:v>
                </c:pt>
                <c:pt idx="12">
                  <c:v>0.0086652</c:v>
                </c:pt>
                <c:pt idx="13">
                  <c:v>0.0126714</c:v>
                </c:pt>
                <c:pt idx="14">
                  <c:v>0.0169944</c:v>
                </c:pt>
                <c:pt idx="15">
                  <c:v>0.0205958</c:v>
                </c:pt>
                <c:pt idx="16">
                  <c:v>0.0259226</c:v>
                </c:pt>
                <c:pt idx="17">
                  <c:v>0.030539</c:v>
                </c:pt>
                <c:pt idx="18">
                  <c:v>0.035161</c:v>
                </c:pt>
                <c:pt idx="19">
                  <c:v>0.039981</c:v>
                </c:pt>
                <c:pt idx="20">
                  <c:v>0.044702</c:v>
                </c:pt>
                <c:pt idx="21">
                  <c:v>0.049523</c:v>
                </c:pt>
                <c:pt idx="22">
                  <c:v>0.054244</c:v>
                </c:pt>
                <c:pt idx="23">
                  <c:v>0.059063</c:v>
                </c:pt>
                <c:pt idx="24">
                  <c:v>0.063886</c:v>
                </c:pt>
                <c:pt idx="25">
                  <c:v>0.068707</c:v>
                </c:pt>
                <c:pt idx="26">
                  <c:v>0.073526</c:v>
                </c:pt>
                <c:pt idx="27">
                  <c:v>0.078346</c:v>
                </c:pt>
                <c:pt idx="28">
                  <c:v>0.083168</c:v>
                </c:pt>
                <c:pt idx="29">
                  <c:v>0.088089</c:v>
                </c:pt>
                <c:pt idx="30">
                  <c:v>0.09291</c:v>
                </c:pt>
                <c:pt idx="31">
                  <c:v>0.097831</c:v>
                </c:pt>
                <c:pt idx="32">
                  <c:v>0.102853</c:v>
                </c:pt>
                <c:pt idx="33">
                  <c:v>0.107672</c:v>
                </c:pt>
                <c:pt idx="34">
                  <c:v>0.112495</c:v>
                </c:pt>
                <c:pt idx="35">
                  <c:v>0.117415</c:v>
                </c:pt>
                <c:pt idx="36">
                  <c:v>0.122236</c:v>
                </c:pt>
                <c:pt idx="37">
                  <c:v>0.127156</c:v>
                </c:pt>
                <c:pt idx="38">
                  <c:v>0.132077</c:v>
                </c:pt>
                <c:pt idx="39">
                  <c:v>0.136899</c:v>
                </c:pt>
                <c:pt idx="40">
                  <c:v>0.141821</c:v>
                </c:pt>
                <c:pt idx="41">
                  <c:v>0.146943</c:v>
                </c:pt>
                <c:pt idx="42">
                  <c:v>0.151963</c:v>
                </c:pt>
                <c:pt idx="43">
                  <c:v>0.156884</c:v>
                </c:pt>
                <c:pt idx="44">
                  <c:v>0.161805</c:v>
                </c:pt>
                <c:pt idx="45">
                  <c:v>0.166725</c:v>
                </c:pt>
                <c:pt idx="46">
                  <c:v>0.171548</c:v>
                </c:pt>
                <c:pt idx="47">
                  <c:v>0.17647</c:v>
                </c:pt>
                <c:pt idx="48">
                  <c:v>0.181488</c:v>
                </c:pt>
                <c:pt idx="49">
                  <c:v>0.186411</c:v>
                </c:pt>
                <c:pt idx="50">
                  <c:v>0.191232</c:v>
                </c:pt>
                <c:pt idx="51">
                  <c:v>0.196154</c:v>
                </c:pt>
                <c:pt idx="52">
                  <c:v>0.199872</c:v>
                </c:pt>
                <c:pt idx="53">
                  <c:v>0.203893</c:v>
                </c:pt>
                <c:pt idx="54">
                  <c:v>0.208919</c:v>
                </c:pt>
                <c:pt idx="55">
                  <c:v>0.213944</c:v>
                </c:pt>
                <c:pt idx="56">
                  <c:v>0.218964</c:v>
                </c:pt>
                <c:pt idx="57">
                  <c:v>0.223981</c:v>
                </c:pt>
                <c:pt idx="58">
                  <c:v>0.229007</c:v>
                </c:pt>
                <c:pt idx="59">
                  <c:v>0.234025</c:v>
                </c:pt>
                <c:pt idx="60">
                  <c:v>0.239048</c:v>
                </c:pt>
                <c:pt idx="61">
                  <c:v>0.244073</c:v>
                </c:pt>
                <c:pt idx="62">
                  <c:v>0.248089</c:v>
                </c:pt>
                <c:pt idx="63">
                  <c:v>0.253111</c:v>
                </c:pt>
                <c:pt idx="64">
                  <c:v>0.258134</c:v>
                </c:pt>
                <c:pt idx="65">
                  <c:v>0.263157</c:v>
                </c:pt>
                <c:pt idx="66">
                  <c:v>0.268179</c:v>
                </c:pt>
                <c:pt idx="67">
                  <c:v>0.2732</c:v>
                </c:pt>
                <c:pt idx="68">
                  <c:v>0.27822</c:v>
                </c:pt>
                <c:pt idx="69">
                  <c:v>0.283244</c:v>
                </c:pt>
                <c:pt idx="70">
                  <c:v>0.288256</c:v>
                </c:pt>
                <c:pt idx="71">
                  <c:v>0.293285</c:v>
                </c:pt>
                <c:pt idx="72">
                  <c:v>0.298306</c:v>
                </c:pt>
                <c:pt idx="73">
                  <c:v>0.303326</c:v>
                </c:pt>
                <c:pt idx="74">
                  <c:v>0.30835</c:v>
                </c:pt>
                <c:pt idx="75">
                  <c:v>0.312371</c:v>
                </c:pt>
                <c:pt idx="76">
                  <c:v>0.317393</c:v>
                </c:pt>
                <c:pt idx="77">
                  <c:v>0.322412</c:v>
                </c:pt>
                <c:pt idx="78">
                  <c:v>0.327434</c:v>
                </c:pt>
                <c:pt idx="79">
                  <c:v>0.332454</c:v>
                </c:pt>
                <c:pt idx="80">
                  <c:v>0.337474</c:v>
                </c:pt>
                <c:pt idx="81">
                  <c:v>0.342507</c:v>
                </c:pt>
                <c:pt idx="82">
                  <c:v>0.34752</c:v>
                </c:pt>
                <c:pt idx="83">
                  <c:v>0.352547</c:v>
                </c:pt>
                <c:pt idx="84">
                  <c:v>0.357573</c:v>
                </c:pt>
                <c:pt idx="85">
                  <c:v>0.362583</c:v>
                </c:pt>
                <c:pt idx="86">
                  <c:v>0.367612</c:v>
                </c:pt>
                <c:pt idx="87">
                  <c:v>0.372631</c:v>
                </c:pt>
                <c:pt idx="88">
                  <c:v>0.377656</c:v>
                </c:pt>
                <c:pt idx="89">
                  <c:v>0.381681</c:v>
                </c:pt>
                <c:pt idx="90">
                  <c:v>0.387704</c:v>
                </c:pt>
                <c:pt idx="91">
                  <c:v>0.39374</c:v>
                </c:pt>
                <c:pt idx="92">
                  <c:v>0.39876</c:v>
                </c:pt>
                <c:pt idx="93">
                  <c:v>0.40379</c:v>
                </c:pt>
                <c:pt idx="94">
                  <c:v>0.40881</c:v>
                </c:pt>
                <c:pt idx="95">
                  <c:v>0.41383</c:v>
                </c:pt>
                <c:pt idx="96">
                  <c:v>0.41985</c:v>
                </c:pt>
                <c:pt idx="97">
                  <c:v>0.42387</c:v>
                </c:pt>
                <c:pt idx="98">
                  <c:v>0.42889</c:v>
                </c:pt>
                <c:pt idx="99">
                  <c:v>0.43392</c:v>
                </c:pt>
                <c:pt idx="100">
                  <c:v>0.43894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experiment2Data.csv!$K$1</c:f>
              <c:strCache>
                <c:ptCount val="1"/>
                <c:pt idx="0">
                  <c:v>100Ω (th. on)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experiment2Data.csv!$K$2:$K$102</c:f>
              <c:numCache>
                <c:formatCode>General</c:formatCode>
                <c:ptCount val="101"/>
                <c:pt idx="0">
                  <c:v>-5.98</c:v>
                </c:pt>
                <c:pt idx="1">
                  <c:v>-5.479999999999998</c:v>
                </c:pt>
                <c:pt idx="2">
                  <c:v>-4.98</c:v>
                </c:pt>
                <c:pt idx="3">
                  <c:v>-4.48</c:v>
                </c:pt>
                <c:pt idx="4">
                  <c:v>-3.98</c:v>
                </c:pt>
                <c:pt idx="5">
                  <c:v>-3.48</c:v>
                </c:pt>
                <c:pt idx="6">
                  <c:v>-2.98</c:v>
                </c:pt>
                <c:pt idx="7">
                  <c:v>-2.48</c:v>
                </c:pt>
                <c:pt idx="8">
                  <c:v>-1.98</c:v>
                </c:pt>
                <c:pt idx="9">
                  <c:v>-1.48</c:v>
                </c:pt>
                <c:pt idx="10">
                  <c:v>-0.98</c:v>
                </c:pt>
                <c:pt idx="11">
                  <c:v>-0.479999999999999</c:v>
                </c:pt>
                <c:pt idx="12">
                  <c:v>0.02</c:v>
                </c:pt>
                <c:pt idx="13">
                  <c:v>0.52</c:v>
                </c:pt>
                <c:pt idx="14">
                  <c:v>1.02</c:v>
                </c:pt>
                <c:pt idx="15">
                  <c:v>1.52</c:v>
                </c:pt>
                <c:pt idx="16">
                  <c:v>2.02</c:v>
                </c:pt>
                <c:pt idx="17">
                  <c:v>2.52</c:v>
                </c:pt>
                <c:pt idx="18">
                  <c:v>3.02</c:v>
                </c:pt>
                <c:pt idx="19">
                  <c:v>3.52</c:v>
                </c:pt>
                <c:pt idx="20">
                  <c:v>4.02</c:v>
                </c:pt>
                <c:pt idx="21">
                  <c:v>4.52</c:v>
                </c:pt>
                <c:pt idx="22">
                  <c:v>5.02</c:v>
                </c:pt>
                <c:pt idx="23">
                  <c:v>5.519999999999999</c:v>
                </c:pt>
                <c:pt idx="24">
                  <c:v>6.02</c:v>
                </c:pt>
                <c:pt idx="25">
                  <c:v>6.52</c:v>
                </c:pt>
                <c:pt idx="26">
                  <c:v>7.02</c:v>
                </c:pt>
                <c:pt idx="27">
                  <c:v>7.52</c:v>
                </c:pt>
                <c:pt idx="28">
                  <c:v>8.02</c:v>
                </c:pt>
                <c:pt idx="29">
                  <c:v>8.52</c:v>
                </c:pt>
                <c:pt idx="30">
                  <c:v>9.02</c:v>
                </c:pt>
                <c:pt idx="31">
                  <c:v>9.52</c:v>
                </c:pt>
                <c:pt idx="32">
                  <c:v>10.02</c:v>
                </c:pt>
                <c:pt idx="33">
                  <c:v>10.52</c:v>
                </c:pt>
                <c:pt idx="34">
                  <c:v>11.02</c:v>
                </c:pt>
                <c:pt idx="35">
                  <c:v>11.52</c:v>
                </c:pt>
                <c:pt idx="36">
                  <c:v>12.02</c:v>
                </c:pt>
                <c:pt idx="37">
                  <c:v>12.52</c:v>
                </c:pt>
                <c:pt idx="38">
                  <c:v>13.02</c:v>
                </c:pt>
                <c:pt idx="39">
                  <c:v>13.52</c:v>
                </c:pt>
                <c:pt idx="40">
                  <c:v>14.02</c:v>
                </c:pt>
                <c:pt idx="41">
                  <c:v>14.52</c:v>
                </c:pt>
                <c:pt idx="42">
                  <c:v>15.02</c:v>
                </c:pt>
                <c:pt idx="43">
                  <c:v>15.52</c:v>
                </c:pt>
                <c:pt idx="44">
                  <c:v>16.02</c:v>
                </c:pt>
                <c:pt idx="45">
                  <c:v>16.52</c:v>
                </c:pt>
                <c:pt idx="46">
                  <c:v>17.02</c:v>
                </c:pt>
                <c:pt idx="47">
                  <c:v>17.52</c:v>
                </c:pt>
                <c:pt idx="48">
                  <c:v>18.02</c:v>
                </c:pt>
                <c:pt idx="49">
                  <c:v>18.52</c:v>
                </c:pt>
                <c:pt idx="50">
                  <c:v>19.02</c:v>
                </c:pt>
                <c:pt idx="51">
                  <c:v>19.52</c:v>
                </c:pt>
                <c:pt idx="52">
                  <c:v>20.02</c:v>
                </c:pt>
                <c:pt idx="53">
                  <c:v>20.52</c:v>
                </c:pt>
                <c:pt idx="54">
                  <c:v>21.02</c:v>
                </c:pt>
                <c:pt idx="55">
                  <c:v>21.52</c:v>
                </c:pt>
                <c:pt idx="56">
                  <c:v>22.02</c:v>
                </c:pt>
                <c:pt idx="57">
                  <c:v>22.52</c:v>
                </c:pt>
                <c:pt idx="58">
                  <c:v>23.02</c:v>
                </c:pt>
                <c:pt idx="59">
                  <c:v>23.52</c:v>
                </c:pt>
                <c:pt idx="60">
                  <c:v>24.02</c:v>
                </c:pt>
                <c:pt idx="61">
                  <c:v>24.52</c:v>
                </c:pt>
                <c:pt idx="62">
                  <c:v>25.02</c:v>
                </c:pt>
                <c:pt idx="63">
                  <c:v>25.52</c:v>
                </c:pt>
                <c:pt idx="64">
                  <c:v>26.02</c:v>
                </c:pt>
                <c:pt idx="65">
                  <c:v>26.52</c:v>
                </c:pt>
                <c:pt idx="66">
                  <c:v>27.02</c:v>
                </c:pt>
                <c:pt idx="67">
                  <c:v>27.52</c:v>
                </c:pt>
                <c:pt idx="68">
                  <c:v>28.02</c:v>
                </c:pt>
                <c:pt idx="69">
                  <c:v>28.52</c:v>
                </c:pt>
                <c:pt idx="70">
                  <c:v>29.02</c:v>
                </c:pt>
                <c:pt idx="71">
                  <c:v>29.52</c:v>
                </c:pt>
                <c:pt idx="72">
                  <c:v>30.02</c:v>
                </c:pt>
                <c:pt idx="73">
                  <c:v>30.52</c:v>
                </c:pt>
                <c:pt idx="74">
                  <c:v>31.02</c:v>
                </c:pt>
                <c:pt idx="75">
                  <c:v>31.52</c:v>
                </c:pt>
                <c:pt idx="76">
                  <c:v>32.02</c:v>
                </c:pt>
                <c:pt idx="77">
                  <c:v>32.52</c:v>
                </c:pt>
                <c:pt idx="78">
                  <c:v>33.02</c:v>
                </c:pt>
                <c:pt idx="79">
                  <c:v>33.52</c:v>
                </c:pt>
                <c:pt idx="80">
                  <c:v>34.02</c:v>
                </c:pt>
                <c:pt idx="81">
                  <c:v>34.52</c:v>
                </c:pt>
                <c:pt idx="82">
                  <c:v>35.02</c:v>
                </c:pt>
                <c:pt idx="83">
                  <c:v>35.52</c:v>
                </c:pt>
                <c:pt idx="84">
                  <c:v>36.02</c:v>
                </c:pt>
                <c:pt idx="85">
                  <c:v>36.52</c:v>
                </c:pt>
                <c:pt idx="86">
                  <c:v>37.02</c:v>
                </c:pt>
                <c:pt idx="87">
                  <c:v>37.52</c:v>
                </c:pt>
                <c:pt idx="88">
                  <c:v>38.02</c:v>
                </c:pt>
                <c:pt idx="89">
                  <c:v>38.52</c:v>
                </c:pt>
                <c:pt idx="90">
                  <c:v>39.02</c:v>
                </c:pt>
                <c:pt idx="91">
                  <c:v>39.52</c:v>
                </c:pt>
                <c:pt idx="92">
                  <c:v>40.02</c:v>
                </c:pt>
                <c:pt idx="93">
                  <c:v>40.52</c:v>
                </c:pt>
                <c:pt idx="94">
                  <c:v>41.02</c:v>
                </c:pt>
                <c:pt idx="95">
                  <c:v>41.52</c:v>
                </c:pt>
                <c:pt idx="96">
                  <c:v>42.02</c:v>
                </c:pt>
                <c:pt idx="97">
                  <c:v>42.52</c:v>
                </c:pt>
                <c:pt idx="98">
                  <c:v>43.02</c:v>
                </c:pt>
                <c:pt idx="99">
                  <c:v>43.52</c:v>
                </c:pt>
                <c:pt idx="100">
                  <c:v>44.02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experiment2Data.csv!$L$1</c:f>
              <c:strCache>
                <c:ptCount val="1"/>
                <c:pt idx="0">
                  <c:v>1kΩ (th. on)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experiment2Data.csv!$L$2:$L$102</c:f>
              <c:numCache>
                <c:formatCode>General</c:formatCode>
                <c:ptCount val="101"/>
                <c:pt idx="0">
                  <c:v>-0.54</c:v>
                </c:pt>
                <c:pt idx="1">
                  <c:v>-0.49</c:v>
                </c:pt>
                <c:pt idx="2">
                  <c:v>-0.44</c:v>
                </c:pt>
                <c:pt idx="3">
                  <c:v>-0.39</c:v>
                </c:pt>
                <c:pt idx="4">
                  <c:v>-0.34</c:v>
                </c:pt>
                <c:pt idx="5">
                  <c:v>-0.29</c:v>
                </c:pt>
                <c:pt idx="6">
                  <c:v>-0.24</c:v>
                </c:pt>
                <c:pt idx="7">
                  <c:v>-0.19</c:v>
                </c:pt>
                <c:pt idx="8">
                  <c:v>-0.14</c:v>
                </c:pt>
                <c:pt idx="9">
                  <c:v>-0.09</c:v>
                </c:pt>
                <c:pt idx="10">
                  <c:v>-0.04</c:v>
                </c:pt>
                <c:pt idx="11">
                  <c:v>0.01</c:v>
                </c:pt>
                <c:pt idx="12">
                  <c:v>0.0599999999999999</c:v>
                </c:pt>
                <c:pt idx="13">
                  <c:v>0.11</c:v>
                </c:pt>
                <c:pt idx="14">
                  <c:v>0.16</c:v>
                </c:pt>
                <c:pt idx="15">
                  <c:v>0.21</c:v>
                </c:pt>
                <c:pt idx="16">
                  <c:v>0.26</c:v>
                </c:pt>
                <c:pt idx="17">
                  <c:v>0.31</c:v>
                </c:pt>
                <c:pt idx="18">
                  <c:v>0.36</c:v>
                </c:pt>
                <c:pt idx="19">
                  <c:v>0.41</c:v>
                </c:pt>
                <c:pt idx="20">
                  <c:v>0.46</c:v>
                </c:pt>
                <c:pt idx="21">
                  <c:v>0.51</c:v>
                </c:pt>
                <c:pt idx="22">
                  <c:v>0.56</c:v>
                </c:pt>
                <c:pt idx="23">
                  <c:v>0.61</c:v>
                </c:pt>
                <c:pt idx="24">
                  <c:v>0.66</c:v>
                </c:pt>
                <c:pt idx="25">
                  <c:v>0.71</c:v>
                </c:pt>
                <c:pt idx="26">
                  <c:v>0.76</c:v>
                </c:pt>
                <c:pt idx="27">
                  <c:v>0.81</c:v>
                </c:pt>
                <c:pt idx="28">
                  <c:v>0.86</c:v>
                </c:pt>
                <c:pt idx="29">
                  <c:v>0.91</c:v>
                </c:pt>
                <c:pt idx="30">
                  <c:v>0.96</c:v>
                </c:pt>
                <c:pt idx="31">
                  <c:v>1.01</c:v>
                </c:pt>
                <c:pt idx="32">
                  <c:v>1.06</c:v>
                </c:pt>
                <c:pt idx="33">
                  <c:v>1.11</c:v>
                </c:pt>
                <c:pt idx="34">
                  <c:v>1.16</c:v>
                </c:pt>
                <c:pt idx="35">
                  <c:v>1.21</c:v>
                </c:pt>
                <c:pt idx="36">
                  <c:v>1.26</c:v>
                </c:pt>
                <c:pt idx="37">
                  <c:v>1.31</c:v>
                </c:pt>
                <c:pt idx="38">
                  <c:v>1.36</c:v>
                </c:pt>
                <c:pt idx="39">
                  <c:v>1.41</c:v>
                </c:pt>
                <c:pt idx="40">
                  <c:v>1.46</c:v>
                </c:pt>
                <c:pt idx="41">
                  <c:v>1.51</c:v>
                </c:pt>
                <c:pt idx="42">
                  <c:v>1.56</c:v>
                </c:pt>
                <c:pt idx="43">
                  <c:v>1.61</c:v>
                </c:pt>
                <c:pt idx="44">
                  <c:v>1.66</c:v>
                </c:pt>
                <c:pt idx="45">
                  <c:v>1.71</c:v>
                </c:pt>
                <c:pt idx="46">
                  <c:v>1.76</c:v>
                </c:pt>
                <c:pt idx="47">
                  <c:v>1.81</c:v>
                </c:pt>
                <c:pt idx="48">
                  <c:v>1.86</c:v>
                </c:pt>
                <c:pt idx="49">
                  <c:v>1.91</c:v>
                </c:pt>
                <c:pt idx="50">
                  <c:v>1.96</c:v>
                </c:pt>
                <c:pt idx="51">
                  <c:v>2.01</c:v>
                </c:pt>
                <c:pt idx="52">
                  <c:v>2.06</c:v>
                </c:pt>
                <c:pt idx="53">
                  <c:v>2.11</c:v>
                </c:pt>
                <c:pt idx="54">
                  <c:v>2.16</c:v>
                </c:pt>
                <c:pt idx="55">
                  <c:v>2.21</c:v>
                </c:pt>
                <c:pt idx="56">
                  <c:v>2.26</c:v>
                </c:pt>
                <c:pt idx="57">
                  <c:v>2.31</c:v>
                </c:pt>
                <c:pt idx="58">
                  <c:v>2.36</c:v>
                </c:pt>
                <c:pt idx="59">
                  <c:v>2.41</c:v>
                </c:pt>
                <c:pt idx="60">
                  <c:v>2.46</c:v>
                </c:pt>
                <c:pt idx="61">
                  <c:v>2.51</c:v>
                </c:pt>
                <c:pt idx="62">
                  <c:v>2.56</c:v>
                </c:pt>
                <c:pt idx="63">
                  <c:v>2.61</c:v>
                </c:pt>
                <c:pt idx="64">
                  <c:v>2.66</c:v>
                </c:pt>
                <c:pt idx="65">
                  <c:v>2.71</c:v>
                </c:pt>
                <c:pt idx="66">
                  <c:v>2.76</c:v>
                </c:pt>
                <c:pt idx="67">
                  <c:v>2.81</c:v>
                </c:pt>
                <c:pt idx="68">
                  <c:v>2.86</c:v>
                </c:pt>
                <c:pt idx="69">
                  <c:v>2.91</c:v>
                </c:pt>
                <c:pt idx="70">
                  <c:v>2.96</c:v>
                </c:pt>
                <c:pt idx="71">
                  <c:v>3.01</c:v>
                </c:pt>
                <c:pt idx="72">
                  <c:v>3.06</c:v>
                </c:pt>
                <c:pt idx="73">
                  <c:v>3.11</c:v>
                </c:pt>
                <c:pt idx="74">
                  <c:v>3.16</c:v>
                </c:pt>
                <c:pt idx="75">
                  <c:v>3.21</c:v>
                </c:pt>
                <c:pt idx="76">
                  <c:v>3.26</c:v>
                </c:pt>
                <c:pt idx="77">
                  <c:v>3.31</c:v>
                </c:pt>
                <c:pt idx="78">
                  <c:v>3.36</c:v>
                </c:pt>
                <c:pt idx="79">
                  <c:v>3.41</c:v>
                </c:pt>
                <c:pt idx="80">
                  <c:v>3.46</c:v>
                </c:pt>
                <c:pt idx="81">
                  <c:v>3.51</c:v>
                </c:pt>
                <c:pt idx="82">
                  <c:v>3.56</c:v>
                </c:pt>
                <c:pt idx="83">
                  <c:v>3.61</c:v>
                </c:pt>
                <c:pt idx="84">
                  <c:v>3.66</c:v>
                </c:pt>
                <c:pt idx="85">
                  <c:v>3.71</c:v>
                </c:pt>
                <c:pt idx="86">
                  <c:v>3.76</c:v>
                </c:pt>
                <c:pt idx="87">
                  <c:v>3.81</c:v>
                </c:pt>
                <c:pt idx="88">
                  <c:v>3.86</c:v>
                </c:pt>
                <c:pt idx="89">
                  <c:v>3.91</c:v>
                </c:pt>
                <c:pt idx="90">
                  <c:v>3.96</c:v>
                </c:pt>
                <c:pt idx="91">
                  <c:v>4.01</c:v>
                </c:pt>
                <c:pt idx="92">
                  <c:v>4.06</c:v>
                </c:pt>
                <c:pt idx="93">
                  <c:v>4.11</c:v>
                </c:pt>
                <c:pt idx="94">
                  <c:v>4.16</c:v>
                </c:pt>
                <c:pt idx="95">
                  <c:v>4.21</c:v>
                </c:pt>
                <c:pt idx="96">
                  <c:v>4.26</c:v>
                </c:pt>
                <c:pt idx="97">
                  <c:v>4.31</c:v>
                </c:pt>
                <c:pt idx="98">
                  <c:v>4.36</c:v>
                </c:pt>
                <c:pt idx="99">
                  <c:v>4.41</c:v>
                </c:pt>
                <c:pt idx="100">
                  <c:v>4.46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experiment2Data.csv!$M$1</c:f>
              <c:strCache>
                <c:ptCount val="1"/>
                <c:pt idx="0">
                  <c:v>10kΩ (th. on)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experiment2Data.csv!$M$2:$M$102</c:f>
              <c:numCache>
                <c:formatCode>General</c:formatCode>
                <c:ptCount val="101"/>
                <c:pt idx="0">
                  <c:v>-0.0483</c:v>
                </c:pt>
                <c:pt idx="1">
                  <c:v>-0.0433</c:v>
                </c:pt>
                <c:pt idx="2">
                  <c:v>-0.0383</c:v>
                </c:pt>
                <c:pt idx="3">
                  <c:v>-0.0333</c:v>
                </c:pt>
                <c:pt idx="4">
                  <c:v>-0.0283</c:v>
                </c:pt>
                <c:pt idx="5">
                  <c:v>-0.0233</c:v>
                </c:pt>
                <c:pt idx="6">
                  <c:v>-0.0183</c:v>
                </c:pt>
                <c:pt idx="7">
                  <c:v>-0.0133</c:v>
                </c:pt>
                <c:pt idx="8">
                  <c:v>-0.00829999999999999</c:v>
                </c:pt>
                <c:pt idx="9">
                  <c:v>-0.0033</c:v>
                </c:pt>
                <c:pt idx="10">
                  <c:v>0.0017</c:v>
                </c:pt>
                <c:pt idx="11">
                  <c:v>0.0067</c:v>
                </c:pt>
                <c:pt idx="12">
                  <c:v>0.0117</c:v>
                </c:pt>
                <c:pt idx="13">
                  <c:v>0.0167</c:v>
                </c:pt>
                <c:pt idx="14">
                  <c:v>0.0217</c:v>
                </c:pt>
                <c:pt idx="15">
                  <c:v>0.0267</c:v>
                </c:pt>
                <c:pt idx="16">
                  <c:v>0.0317</c:v>
                </c:pt>
                <c:pt idx="17">
                  <c:v>0.0367</c:v>
                </c:pt>
                <c:pt idx="18">
                  <c:v>0.0417</c:v>
                </c:pt>
                <c:pt idx="19">
                  <c:v>0.0467</c:v>
                </c:pt>
                <c:pt idx="20">
                  <c:v>0.0517</c:v>
                </c:pt>
                <c:pt idx="21">
                  <c:v>0.0567</c:v>
                </c:pt>
                <c:pt idx="22">
                  <c:v>0.0617</c:v>
                </c:pt>
                <c:pt idx="23">
                  <c:v>0.0667</c:v>
                </c:pt>
                <c:pt idx="24">
                  <c:v>0.0717</c:v>
                </c:pt>
                <c:pt idx="25">
                  <c:v>0.0767</c:v>
                </c:pt>
                <c:pt idx="26">
                  <c:v>0.0817</c:v>
                </c:pt>
                <c:pt idx="27">
                  <c:v>0.0867</c:v>
                </c:pt>
                <c:pt idx="28">
                  <c:v>0.0917</c:v>
                </c:pt>
                <c:pt idx="29">
                  <c:v>0.0967</c:v>
                </c:pt>
                <c:pt idx="30">
                  <c:v>0.1017</c:v>
                </c:pt>
                <c:pt idx="31">
                  <c:v>0.1067</c:v>
                </c:pt>
                <c:pt idx="32">
                  <c:v>0.1117</c:v>
                </c:pt>
                <c:pt idx="33">
                  <c:v>0.1167</c:v>
                </c:pt>
                <c:pt idx="34">
                  <c:v>0.1217</c:v>
                </c:pt>
                <c:pt idx="35">
                  <c:v>0.1267</c:v>
                </c:pt>
                <c:pt idx="36">
                  <c:v>0.1317</c:v>
                </c:pt>
                <c:pt idx="37">
                  <c:v>0.1367</c:v>
                </c:pt>
                <c:pt idx="38">
                  <c:v>0.1417</c:v>
                </c:pt>
                <c:pt idx="39">
                  <c:v>0.1467</c:v>
                </c:pt>
                <c:pt idx="40">
                  <c:v>0.1517</c:v>
                </c:pt>
                <c:pt idx="41">
                  <c:v>0.1567</c:v>
                </c:pt>
                <c:pt idx="42">
                  <c:v>0.1617</c:v>
                </c:pt>
                <c:pt idx="43">
                  <c:v>0.1667</c:v>
                </c:pt>
                <c:pt idx="44">
                  <c:v>0.1717</c:v>
                </c:pt>
                <c:pt idx="45">
                  <c:v>0.1767</c:v>
                </c:pt>
                <c:pt idx="46">
                  <c:v>0.1817</c:v>
                </c:pt>
                <c:pt idx="47">
                  <c:v>0.1867</c:v>
                </c:pt>
                <c:pt idx="48">
                  <c:v>0.1917</c:v>
                </c:pt>
                <c:pt idx="49">
                  <c:v>0.1967</c:v>
                </c:pt>
                <c:pt idx="50">
                  <c:v>0.2017</c:v>
                </c:pt>
                <c:pt idx="51">
                  <c:v>0.2067</c:v>
                </c:pt>
                <c:pt idx="52">
                  <c:v>0.2117</c:v>
                </c:pt>
                <c:pt idx="53">
                  <c:v>0.2167</c:v>
                </c:pt>
                <c:pt idx="54">
                  <c:v>0.2217</c:v>
                </c:pt>
                <c:pt idx="55">
                  <c:v>0.2267</c:v>
                </c:pt>
                <c:pt idx="56">
                  <c:v>0.2317</c:v>
                </c:pt>
                <c:pt idx="57">
                  <c:v>0.2367</c:v>
                </c:pt>
                <c:pt idx="58">
                  <c:v>0.2417</c:v>
                </c:pt>
                <c:pt idx="59">
                  <c:v>0.2467</c:v>
                </c:pt>
                <c:pt idx="60">
                  <c:v>0.2517</c:v>
                </c:pt>
                <c:pt idx="61">
                  <c:v>0.2567</c:v>
                </c:pt>
                <c:pt idx="62">
                  <c:v>0.2617</c:v>
                </c:pt>
                <c:pt idx="63">
                  <c:v>0.2667</c:v>
                </c:pt>
                <c:pt idx="64">
                  <c:v>0.2717</c:v>
                </c:pt>
                <c:pt idx="65">
                  <c:v>0.2767</c:v>
                </c:pt>
                <c:pt idx="66">
                  <c:v>0.2817</c:v>
                </c:pt>
                <c:pt idx="67">
                  <c:v>0.2867</c:v>
                </c:pt>
                <c:pt idx="68">
                  <c:v>0.2917</c:v>
                </c:pt>
                <c:pt idx="69">
                  <c:v>0.2967</c:v>
                </c:pt>
                <c:pt idx="70">
                  <c:v>0.3017</c:v>
                </c:pt>
                <c:pt idx="71">
                  <c:v>0.3067</c:v>
                </c:pt>
                <c:pt idx="72">
                  <c:v>0.3117</c:v>
                </c:pt>
                <c:pt idx="73">
                  <c:v>0.3167</c:v>
                </c:pt>
                <c:pt idx="74">
                  <c:v>0.3217</c:v>
                </c:pt>
                <c:pt idx="75">
                  <c:v>0.3267</c:v>
                </c:pt>
                <c:pt idx="76">
                  <c:v>0.3317</c:v>
                </c:pt>
                <c:pt idx="77">
                  <c:v>0.3367</c:v>
                </c:pt>
                <c:pt idx="78">
                  <c:v>0.3417</c:v>
                </c:pt>
                <c:pt idx="79">
                  <c:v>0.3467</c:v>
                </c:pt>
                <c:pt idx="80">
                  <c:v>0.3517</c:v>
                </c:pt>
                <c:pt idx="81">
                  <c:v>0.3567</c:v>
                </c:pt>
                <c:pt idx="82">
                  <c:v>0.3617</c:v>
                </c:pt>
                <c:pt idx="83">
                  <c:v>0.3667</c:v>
                </c:pt>
                <c:pt idx="84">
                  <c:v>0.3717</c:v>
                </c:pt>
                <c:pt idx="85">
                  <c:v>0.3767</c:v>
                </c:pt>
                <c:pt idx="86">
                  <c:v>0.3817</c:v>
                </c:pt>
                <c:pt idx="87">
                  <c:v>0.3867</c:v>
                </c:pt>
                <c:pt idx="88">
                  <c:v>0.3917</c:v>
                </c:pt>
                <c:pt idx="89">
                  <c:v>0.3967</c:v>
                </c:pt>
                <c:pt idx="90">
                  <c:v>0.4017</c:v>
                </c:pt>
                <c:pt idx="91">
                  <c:v>0.4067</c:v>
                </c:pt>
                <c:pt idx="92">
                  <c:v>0.4117</c:v>
                </c:pt>
                <c:pt idx="93">
                  <c:v>0.4167</c:v>
                </c:pt>
                <c:pt idx="94">
                  <c:v>0.4217</c:v>
                </c:pt>
                <c:pt idx="95">
                  <c:v>0.4267</c:v>
                </c:pt>
                <c:pt idx="96">
                  <c:v>0.4317</c:v>
                </c:pt>
                <c:pt idx="97">
                  <c:v>0.4367</c:v>
                </c:pt>
                <c:pt idx="98">
                  <c:v>0.4417</c:v>
                </c:pt>
                <c:pt idx="99">
                  <c:v>0.4467</c:v>
                </c:pt>
                <c:pt idx="100">
                  <c:v>0.4517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experiment2Data.csv!$N$1</c:f>
              <c:strCache>
                <c:ptCount val="1"/>
                <c:pt idx="0">
                  <c:v>(th. off)</c:v>
                </c:pt>
              </c:strCache>
            </c:strRef>
          </c:tx>
          <c:spPr>
            <a:ln w="4762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experiment2Data.csv!$N$2:$N$102</c:f>
              <c:numCache>
                <c:formatCode>General</c:formatCode>
                <c:ptCount val="101"/>
                <c:pt idx="8">
                  <c:v>8.88601488476021E-5</c:v>
                </c:pt>
                <c:pt idx="9">
                  <c:v>0.000656591741477226</c:v>
                </c:pt>
                <c:pt idx="10">
                  <c:v>0.00485158668499946</c:v>
                </c:pt>
                <c:pt idx="11">
                  <c:v>0.0358485979569399</c:v>
                </c:pt>
                <c:pt idx="12">
                  <c:v>0.264886945017752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69080"/>
        <c:axId val="2133607864"/>
      </c:scatterChart>
      <c:valAx>
        <c:axId val="213076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sz="1000" baseline="-25000"/>
                  <a:t>BE</a:t>
                </a:r>
                <a:r>
                  <a:rPr lang="en-US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607864"/>
        <c:crossesAt val="1.0E-6"/>
        <c:crossBetween val="midCat"/>
      </c:valAx>
      <c:valAx>
        <c:axId val="213360786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-25000"/>
                  <a:t>C</a:t>
                </a:r>
                <a:r>
                  <a:rPr lang="en-US"/>
                  <a:t> (mA)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076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</a:t>
            </a:r>
            <a:r>
              <a:rPr lang="en-US" baseline="0"/>
              <a:t> Current of Emitter-Degenerated BJT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experiment2Data.csv!$H$1</c:f>
              <c:strCache>
                <c:ptCount val="1"/>
                <c:pt idx="0">
                  <c:v>100Ω (exp)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1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555875182268883"/>
                  <c:y val="-0.04664359954185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Ic = (Vbe - .649V)/103.4Ω
R² = 0.99973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experiment2Data.csv!$A$15:$A$56</c:f>
              <c:numCache>
                <c:formatCode>General</c:formatCode>
                <c:ptCount val="42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1.0</c:v>
                </c:pt>
                <c:pt idx="8">
                  <c:v>1.05</c:v>
                </c:pt>
                <c:pt idx="9">
                  <c:v>1.1</c:v>
                </c:pt>
                <c:pt idx="10">
                  <c:v>1.15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2.0</c:v>
                </c:pt>
                <c:pt idx="28">
                  <c:v>2.05</c:v>
                </c:pt>
                <c:pt idx="29">
                  <c:v>2.1</c:v>
                </c:pt>
                <c:pt idx="30">
                  <c:v>2.15</c:v>
                </c:pt>
                <c:pt idx="31">
                  <c:v>2.2</c:v>
                </c:pt>
                <c:pt idx="32">
                  <c:v>2.25</c:v>
                </c:pt>
                <c:pt idx="33">
                  <c:v>2.3</c:v>
                </c:pt>
                <c:pt idx="34">
                  <c:v>2.35</c:v>
                </c:pt>
                <c:pt idx="35">
                  <c:v>2.4</c:v>
                </c:pt>
                <c:pt idx="36">
                  <c:v>2.45</c:v>
                </c:pt>
                <c:pt idx="37">
                  <c:v>2.5</c:v>
                </c:pt>
                <c:pt idx="38">
                  <c:v>2.55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</c:numCache>
            </c:numRef>
          </c:xVal>
          <c:yVal>
            <c:numRef>
              <c:f>experiment2Data.csv!$H$15:$H$56</c:f>
              <c:numCache>
                <c:formatCode>0.00E+00</c:formatCode>
                <c:ptCount val="42"/>
                <c:pt idx="0">
                  <c:v>0.389632</c:v>
                </c:pt>
                <c:pt idx="1">
                  <c:v>0.73808</c:v>
                </c:pt>
                <c:pt idx="2">
                  <c:v>1.12767</c:v>
                </c:pt>
                <c:pt idx="3">
                  <c:v>1.54739</c:v>
                </c:pt>
                <c:pt idx="4">
                  <c:v>1.98117</c:v>
                </c:pt>
                <c:pt idx="5">
                  <c:v>2.42003</c:v>
                </c:pt>
                <c:pt idx="6">
                  <c:v>2.88196</c:v>
                </c:pt>
                <c:pt idx="7">
                  <c:v>3.34386</c:v>
                </c:pt>
                <c:pt idx="8">
                  <c:v>3.80579</c:v>
                </c:pt>
                <c:pt idx="9">
                  <c:v>4.287750000000001</c:v>
                </c:pt>
                <c:pt idx="10">
                  <c:v>4.74967</c:v>
                </c:pt>
                <c:pt idx="11">
                  <c:v>5.2519</c:v>
                </c:pt>
                <c:pt idx="12">
                  <c:v>5.7338</c:v>
                </c:pt>
                <c:pt idx="13">
                  <c:v>6.215800000000001</c:v>
                </c:pt>
                <c:pt idx="14">
                  <c:v>6.6878</c:v>
                </c:pt>
                <c:pt idx="15">
                  <c:v>7.169799999999999</c:v>
                </c:pt>
                <c:pt idx="16">
                  <c:v>7.661799999999999</c:v>
                </c:pt>
                <c:pt idx="17">
                  <c:v>8.143899999999998</c:v>
                </c:pt>
                <c:pt idx="18">
                  <c:v>8.6359</c:v>
                </c:pt>
                <c:pt idx="19">
                  <c:v>9.128</c:v>
                </c:pt>
                <c:pt idx="20">
                  <c:v>9.610000000000001</c:v>
                </c:pt>
                <c:pt idx="21">
                  <c:v>10.1021</c:v>
                </c:pt>
                <c:pt idx="22">
                  <c:v>10.5841</c:v>
                </c:pt>
                <c:pt idx="23">
                  <c:v>11.0762</c:v>
                </c:pt>
                <c:pt idx="24">
                  <c:v>11.5582</c:v>
                </c:pt>
                <c:pt idx="25">
                  <c:v>12.0403</c:v>
                </c:pt>
                <c:pt idx="26">
                  <c:v>12.5324</c:v>
                </c:pt>
                <c:pt idx="27">
                  <c:v>13.0244</c:v>
                </c:pt>
                <c:pt idx="28">
                  <c:v>13.5366</c:v>
                </c:pt>
                <c:pt idx="29">
                  <c:v>14.0388</c:v>
                </c:pt>
                <c:pt idx="30">
                  <c:v>14.5309</c:v>
                </c:pt>
                <c:pt idx="31">
                  <c:v>15.023</c:v>
                </c:pt>
                <c:pt idx="32">
                  <c:v>15.5151</c:v>
                </c:pt>
                <c:pt idx="33">
                  <c:v>15.9972</c:v>
                </c:pt>
                <c:pt idx="34">
                  <c:v>16.4894</c:v>
                </c:pt>
                <c:pt idx="35">
                  <c:v>16.9915</c:v>
                </c:pt>
                <c:pt idx="36">
                  <c:v>17.4837</c:v>
                </c:pt>
                <c:pt idx="37">
                  <c:v>17.9758</c:v>
                </c:pt>
                <c:pt idx="38">
                  <c:v>18.458</c:v>
                </c:pt>
                <c:pt idx="39">
                  <c:v>18.9502</c:v>
                </c:pt>
                <c:pt idx="40">
                  <c:v>19.4423</c:v>
                </c:pt>
                <c:pt idx="41">
                  <c:v>19.9345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experiment2Data.csv!$K$1</c:f>
              <c:strCache>
                <c:ptCount val="1"/>
                <c:pt idx="0">
                  <c:v>100Ω (th. on)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experiment2Data.csv!$A$15:$A$56</c:f>
              <c:numCache>
                <c:formatCode>General</c:formatCode>
                <c:ptCount val="42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1.0</c:v>
                </c:pt>
                <c:pt idx="8">
                  <c:v>1.05</c:v>
                </c:pt>
                <c:pt idx="9">
                  <c:v>1.1</c:v>
                </c:pt>
                <c:pt idx="10">
                  <c:v>1.15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2.0</c:v>
                </c:pt>
                <c:pt idx="28">
                  <c:v>2.05</c:v>
                </c:pt>
                <c:pt idx="29">
                  <c:v>2.1</c:v>
                </c:pt>
                <c:pt idx="30">
                  <c:v>2.15</c:v>
                </c:pt>
                <c:pt idx="31">
                  <c:v>2.2</c:v>
                </c:pt>
                <c:pt idx="32">
                  <c:v>2.25</c:v>
                </c:pt>
                <c:pt idx="33">
                  <c:v>2.3</c:v>
                </c:pt>
                <c:pt idx="34">
                  <c:v>2.35</c:v>
                </c:pt>
                <c:pt idx="35">
                  <c:v>2.4</c:v>
                </c:pt>
                <c:pt idx="36">
                  <c:v>2.45</c:v>
                </c:pt>
                <c:pt idx="37">
                  <c:v>2.5</c:v>
                </c:pt>
                <c:pt idx="38">
                  <c:v>2.55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</c:numCache>
            </c:numRef>
          </c:xVal>
          <c:yVal>
            <c:numRef>
              <c:f>experiment2Data.csv!$K$15:$K$56</c:f>
              <c:numCache>
                <c:formatCode>General</c:formatCode>
                <c:ptCount val="42"/>
                <c:pt idx="0">
                  <c:v>0.52</c:v>
                </c:pt>
                <c:pt idx="1">
                  <c:v>1.02</c:v>
                </c:pt>
                <c:pt idx="2">
                  <c:v>1.52</c:v>
                </c:pt>
                <c:pt idx="3">
                  <c:v>2.02</c:v>
                </c:pt>
                <c:pt idx="4">
                  <c:v>2.52</c:v>
                </c:pt>
                <c:pt idx="5">
                  <c:v>3.02</c:v>
                </c:pt>
                <c:pt idx="6">
                  <c:v>3.52</c:v>
                </c:pt>
                <c:pt idx="7">
                  <c:v>4.02</c:v>
                </c:pt>
                <c:pt idx="8">
                  <c:v>4.52</c:v>
                </c:pt>
                <c:pt idx="9">
                  <c:v>5.02</c:v>
                </c:pt>
                <c:pt idx="10">
                  <c:v>5.519999999999999</c:v>
                </c:pt>
                <c:pt idx="11">
                  <c:v>6.02</c:v>
                </c:pt>
                <c:pt idx="12">
                  <c:v>6.52</c:v>
                </c:pt>
                <c:pt idx="13">
                  <c:v>7.02</c:v>
                </c:pt>
                <c:pt idx="14">
                  <c:v>7.52</c:v>
                </c:pt>
                <c:pt idx="15">
                  <c:v>8.02</c:v>
                </c:pt>
                <c:pt idx="16">
                  <c:v>8.52</c:v>
                </c:pt>
                <c:pt idx="17">
                  <c:v>9.02</c:v>
                </c:pt>
                <c:pt idx="18">
                  <c:v>9.52</c:v>
                </c:pt>
                <c:pt idx="19">
                  <c:v>10.02</c:v>
                </c:pt>
                <c:pt idx="20">
                  <c:v>10.52</c:v>
                </c:pt>
                <c:pt idx="21">
                  <c:v>11.02</c:v>
                </c:pt>
                <c:pt idx="22">
                  <c:v>11.52</c:v>
                </c:pt>
                <c:pt idx="23">
                  <c:v>12.02</c:v>
                </c:pt>
                <c:pt idx="24">
                  <c:v>12.52</c:v>
                </c:pt>
                <c:pt idx="25">
                  <c:v>13.02</c:v>
                </c:pt>
                <c:pt idx="26">
                  <c:v>13.52</c:v>
                </c:pt>
                <c:pt idx="27">
                  <c:v>14.02</c:v>
                </c:pt>
                <c:pt idx="28">
                  <c:v>14.52</c:v>
                </c:pt>
                <c:pt idx="29">
                  <c:v>15.02</c:v>
                </c:pt>
                <c:pt idx="30">
                  <c:v>15.52</c:v>
                </c:pt>
                <c:pt idx="31">
                  <c:v>16.02</c:v>
                </c:pt>
                <c:pt idx="32">
                  <c:v>16.52</c:v>
                </c:pt>
                <c:pt idx="33">
                  <c:v>17.02</c:v>
                </c:pt>
                <c:pt idx="34">
                  <c:v>17.52</c:v>
                </c:pt>
                <c:pt idx="35">
                  <c:v>18.02</c:v>
                </c:pt>
                <c:pt idx="36">
                  <c:v>18.52</c:v>
                </c:pt>
                <c:pt idx="37">
                  <c:v>19.02</c:v>
                </c:pt>
                <c:pt idx="38">
                  <c:v>19.52</c:v>
                </c:pt>
                <c:pt idx="39">
                  <c:v>20.02</c:v>
                </c:pt>
                <c:pt idx="40">
                  <c:v>20.52</c:v>
                </c:pt>
                <c:pt idx="41">
                  <c:v>21.02</c:v>
                </c:pt>
              </c:numCache>
            </c:numRef>
          </c:yVal>
          <c:smooth val="0"/>
        </c:ser>
        <c:ser>
          <c:idx val="1"/>
          <c:order val="2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experiment2Data.csv!$A$2:$A$14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experiment2Data.csv!$H$2:$H$14</c:f>
              <c:numCache>
                <c:formatCode>0.00E+00</c:formatCode>
                <c:ptCount val="13"/>
                <c:pt idx="0">
                  <c:v>-4E-7</c:v>
                </c:pt>
                <c:pt idx="1">
                  <c:v>6.98E-5</c:v>
                </c:pt>
                <c:pt idx="2">
                  <c:v>6.71E-5</c:v>
                </c:pt>
                <c:pt idx="3">
                  <c:v>7.31E-5</c:v>
                </c:pt>
                <c:pt idx="4">
                  <c:v>7.49E-5</c:v>
                </c:pt>
                <c:pt idx="5">
                  <c:v>6.34E-5</c:v>
                </c:pt>
                <c:pt idx="6">
                  <c:v>7.63E-5</c:v>
                </c:pt>
                <c:pt idx="7">
                  <c:v>9.06E-5</c:v>
                </c:pt>
                <c:pt idx="8">
                  <c:v>0.0001865</c:v>
                </c:pt>
                <c:pt idx="9">
                  <c:v>0.000753</c:v>
                </c:pt>
                <c:pt idx="10">
                  <c:v>0.0050545</c:v>
                </c:pt>
                <c:pt idx="11">
                  <c:v>0.0206083</c:v>
                </c:pt>
                <c:pt idx="12">
                  <c:v>0.145918</c:v>
                </c:pt>
              </c:numCache>
            </c:numRef>
          </c:yVal>
          <c:smooth val="0"/>
        </c:ser>
        <c:ser>
          <c:idx val="2"/>
          <c:order val="3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experiment2Data.csv!$A$57:$A$102</c:f>
              <c:numCache>
                <c:formatCode>General</c:formatCode>
                <c:ptCount val="46"/>
                <c:pt idx="0">
                  <c:v>2.75</c:v>
                </c:pt>
                <c:pt idx="1">
                  <c:v>2.8</c:v>
                </c:pt>
                <c:pt idx="2">
                  <c:v>2.85</c:v>
                </c:pt>
                <c:pt idx="3">
                  <c:v>2.9</c:v>
                </c:pt>
                <c:pt idx="4">
                  <c:v>2.95</c:v>
                </c:pt>
                <c:pt idx="5">
                  <c:v>3.0</c:v>
                </c:pt>
                <c:pt idx="6">
                  <c:v>3.05</c:v>
                </c:pt>
                <c:pt idx="7">
                  <c:v>3.1</c:v>
                </c:pt>
                <c:pt idx="8">
                  <c:v>3.15</c:v>
                </c:pt>
                <c:pt idx="9">
                  <c:v>3.2</c:v>
                </c:pt>
                <c:pt idx="10">
                  <c:v>3.25</c:v>
                </c:pt>
                <c:pt idx="11">
                  <c:v>3.3</c:v>
                </c:pt>
                <c:pt idx="12">
                  <c:v>3.35</c:v>
                </c:pt>
                <c:pt idx="13">
                  <c:v>3.4</c:v>
                </c:pt>
                <c:pt idx="14">
                  <c:v>3.45</c:v>
                </c:pt>
                <c:pt idx="15">
                  <c:v>3.5</c:v>
                </c:pt>
                <c:pt idx="16">
                  <c:v>3.55</c:v>
                </c:pt>
                <c:pt idx="17">
                  <c:v>3.6</c:v>
                </c:pt>
                <c:pt idx="18">
                  <c:v>3.65</c:v>
                </c:pt>
                <c:pt idx="19">
                  <c:v>3.7</c:v>
                </c:pt>
                <c:pt idx="20">
                  <c:v>3.75</c:v>
                </c:pt>
                <c:pt idx="21">
                  <c:v>3.8</c:v>
                </c:pt>
                <c:pt idx="22">
                  <c:v>3.85</c:v>
                </c:pt>
                <c:pt idx="23">
                  <c:v>3.9</c:v>
                </c:pt>
                <c:pt idx="24">
                  <c:v>3.95</c:v>
                </c:pt>
                <c:pt idx="25">
                  <c:v>4.0</c:v>
                </c:pt>
                <c:pt idx="26">
                  <c:v>4.05</c:v>
                </c:pt>
                <c:pt idx="27">
                  <c:v>4.1</c:v>
                </c:pt>
                <c:pt idx="28">
                  <c:v>4.15</c:v>
                </c:pt>
                <c:pt idx="29">
                  <c:v>4.2</c:v>
                </c:pt>
                <c:pt idx="30">
                  <c:v>4.25</c:v>
                </c:pt>
                <c:pt idx="31">
                  <c:v>4.3</c:v>
                </c:pt>
                <c:pt idx="32">
                  <c:v>4.35</c:v>
                </c:pt>
                <c:pt idx="33">
                  <c:v>4.4</c:v>
                </c:pt>
                <c:pt idx="34">
                  <c:v>4.45</c:v>
                </c:pt>
                <c:pt idx="35">
                  <c:v>4.5</c:v>
                </c:pt>
                <c:pt idx="36">
                  <c:v>4.55</c:v>
                </c:pt>
                <c:pt idx="37">
                  <c:v>4.6</c:v>
                </c:pt>
                <c:pt idx="38">
                  <c:v>4.65</c:v>
                </c:pt>
                <c:pt idx="39">
                  <c:v>4.7</c:v>
                </c:pt>
                <c:pt idx="40">
                  <c:v>4.75</c:v>
                </c:pt>
                <c:pt idx="41">
                  <c:v>4.8</c:v>
                </c:pt>
                <c:pt idx="42">
                  <c:v>4.85</c:v>
                </c:pt>
                <c:pt idx="43">
                  <c:v>4.9</c:v>
                </c:pt>
                <c:pt idx="44">
                  <c:v>4.95</c:v>
                </c:pt>
                <c:pt idx="45">
                  <c:v>5.0</c:v>
                </c:pt>
              </c:numCache>
            </c:numRef>
          </c:xVal>
          <c:yVal>
            <c:numRef>
              <c:f>experiment2Data.csv!$H$57:$H$102</c:f>
              <c:numCache>
                <c:formatCode>0.00E+00</c:formatCode>
                <c:ptCount val="46"/>
                <c:pt idx="0">
                  <c:v>20.4167</c:v>
                </c:pt>
                <c:pt idx="1">
                  <c:v>20.5089</c:v>
                </c:pt>
                <c:pt idx="2">
                  <c:v>20.5111</c:v>
                </c:pt>
                <c:pt idx="3">
                  <c:v>20.5133</c:v>
                </c:pt>
                <c:pt idx="4">
                  <c:v>20.5155</c:v>
                </c:pt>
                <c:pt idx="5">
                  <c:v>20.5177</c:v>
                </c:pt>
                <c:pt idx="6">
                  <c:v>20.52</c:v>
                </c:pt>
                <c:pt idx="7">
                  <c:v>20.5222</c:v>
                </c:pt>
                <c:pt idx="8">
                  <c:v>20.5245</c:v>
                </c:pt>
                <c:pt idx="9">
                  <c:v>20.5268</c:v>
                </c:pt>
                <c:pt idx="10">
                  <c:v>20.529</c:v>
                </c:pt>
                <c:pt idx="11">
                  <c:v>20.5313</c:v>
                </c:pt>
                <c:pt idx="12">
                  <c:v>20.5336</c:v>
                </c:pt>
                <c:pt idx="13">
                  <c:v>20.5359</c:v>
                </c:pt>
                <c:pt idx="14">
                  <c:v>20.5382</c:v>
                </c:pt>
                <c:pt idx="15">
                  <c:v>20.5405</c:v>
                </c:pt>
                <c:pt idx="16">
                  <c:v>20.5428</c:v>
                </c:pt>
                <c:pt idx="17">
                  <c:v>20.5452</c:v>
                </c:pt>
                <c:pt idx="18">
                  <c:v>20.5475</c:v>
                </c:pt>
                <c:pt idx="19">
                  <c:v>20.5499</c:v>
                </c:pt>
                <c:pt idx="20">
                  <c:v>20.5522</c:v>
                </c:pt>
                <c:pt idx="21">
                  <c:v>20.5545</c:v>
                </c:pt>
                <c:pt idx="22">
                  <c:v>20.5556</c:v>
                </c:pt>
                <c:pt idx="23">
                  <c:v>20.5564</c:v>
                </c:pt>
                <c:pt idx="24">
                  <c:v>20.5572</c:v>
                </c:pt>
                <c:pt idx="25">
                  <c:v>20.5579</c:v>
                </c:pt>
                <c:pt idx="26">
                  <c:v>20.5588</c:v>
                </c:pt>
                <c:pt idx="27">
                  <c:v>20.5595</c:v>
                </c:pt>
                <c:pt idx="28">
                  <c:v>20.5603</c:v>
                </c:pt>
                <c:pt idx="29">
                  <c:v>20.5611</c:v>
                </c:pt>
                <c:pt idx="30">
                  <c:v>20.5619</c:v>
                </c:pt>
                <c:pt idx="31">
                  <c:v>20.5626</c:v>
                </c:pt>
                <c:pt idx="32">
                  <c:v>20.5635</c:v>
                </c:pt>
                <c:pt idx="33">
                  <c:v>20.5644</c:v>
                </c:pt>
                <c:pt idx="34">
                  <c:v>20.5653</c:v>
                </c:pt>
                <c:pt idx="35">
                  <c:v>20.5664</c:v>
                </c:pt>
                <c:pt idx="36">
                  <c:v>20.5678</c:v>
                </c:pt>
                <c:pt idx="37">
                  <c:v>20.5693</c:v>
                </c:pt>
                <c:pt idx="38">
                  <c:v>20.5713</c:v>
                </c:pt>
                <c:pt idx="39">
                  <c:v>20.5738</c:v>
                </c:pt>
                <c:pt idx="40">
                  <c:v>20.5767</c:v>
                </c:pt>
                <c:pt idx="41">
                  <c:v>20.5803</c:v>
                </c:pt>
                <c:pt idx="42">
                  <c:v>20.5846</c:v>
                </c:pt>
                <c:pt idx="43">
                  <c:v>20.5896</c:v>
                </c:pt>
                <c:pt idx="44">
                  <c:v>20.5954</c:v>
                </c:pt>
                <c:pt idx="45">
                  <c:v>20.602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16136"/>
        <c:axId val="2136506616"/>
      </c:scatterChart>
      <c:valAx>
        <c:axId val="21364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sz="1000" baseline="-25000"/>
                  <a:t>BE</a:t>
                </a:r>
                <a:r>
                  <a:rPr lang="en-US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06616"/>
        <c:crossesAt val="1.0E-6"/>
        <c:crossBetween val="midCat"/>
      </c:valAx>
      <c:valAx>
        <c:axId val="2136506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-25000"/>
                  <a:t>C</a:t>
                </a:r>
                <a:r>
                  <a:rPr lang="en-US"/>
                  <a:t> (mA)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64161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</a:t>
            </a:r>
            <a:r>
              <a:rPr lang="en-US" baseline="0"/>
              <a:t> Current of Emitter-Degenerated BJT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experiment2Data.csv!$I$1</c:f>
              <c:strCache>
                <c:ptCount val="1"/>
                <c:pt idx="0">
                  <c:v>1kΩ (exp)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48089822105571"/>
                  <c:y val="0.02068390691521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l-GR" sz="1000" b="0" i="0" u="none" strike="noStrike" baseline="0">
                        <a:effectLst/>
                      </a:rPr>
                      <a:t>Ic = (Vbe - .</a:t>
                    </a:r>
                    <a:r>
                      <a:rPr lang="en-US" sz="1000" b="0" i="0" u="none" strike="noStrike" baseline="0">
                        <a:effectLst/>
                      </a:rPr>
                      <a:t>607</a:t>
                    </a:r>
                    <a:r>
                      <a:rPr lang="el-GR" sz="1000" b="0" i="0" u="none" strike="noStrike" baseline="0">
                        <a:effectLst/>
                      </a:rPr>
                      <a:t>)/</a:t>
                    </a:r>
                    <a:r>
                      <a:rPr lang="en-US" sz="1000" b="0" i="0" u="none" strike="noStrike" baseline="0">
                        <a:effectLst/>
                      </a:rPr>
                      <a:t>999.7</a:t>
                    </a:r>
                    <a:r>
                      <a:rPr lang="el-GR" sz="1000" b="0" i="0" u="none" strike="noStrike" baseline="0">
                        <a:effectLst/>
                      </a:rPr>
                      <a:t>Ω </a:t>
                    </a:r>
                    <a:r>
                      <a:rPr lang="en-US" baseline="0"/>
                      <a:t>
R² = 0.99993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experiment2Data.csv!$A$15:$A$102</c:f>
              <c:numCache>
                <c:formatCode>General</c:formatCode>
                <c:ptCount val="88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1.0</c:v>
                </c:pt>
                <c:pt idx="8">
                  <c:v>1.05</c:v>
                </c:pt>
                <c:pt idx="9">
                  <c:v>1.1</c:v>
                </c:pt>
                <c:pt idx="10">
                  <c:v>1.15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2.0</c:v>
                </c:pt>
                <c:pt idx="28">
                  <c:v>2.05</c:v>
                </c:pt>
                <c:pt idx="29">
                  <c:v>2.1</c:v>
                </c:pt>
                <c:pt idx="30">
                  <c:v>2.15</c:v>
                </c:pt>
                <c:pt idx="31">
                  <c:v>2.2</c:v>
                </c:pt>
                <c:pt idx="32">
                  <c:v>2.25</c:v>
                </c:pt>
                <c:pt idx="33">
                  <c:v>2.3</c:v>
                </c:pt>
                <c:pt idx="34">
                  <c:v>2.35</c:v>
                </c:pt>
                <c:pt idx="35">
                  <c:v>2.4</c:v>
                </c:pt>
                <c:pt idx="36">
                  <c:v>2.45</c:v>
                </c:pt>
                <c:pt idx="37">
                  <c:v>2.5</c:v>
                </c:pt>
                <c:pt idx="38">
                  <c:v>2.55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  <c:pt idx="42">
                  <c:v>2.75</c:v>
                </c:pt>
                <c:pt idx="43">
                  <c:v>2.8</c:v>
                </c:pt>
                <c:pt idx="44">
                  <c:v>2.85</c:v>
                </c:pt>
                <c:pt idx="45">
                  <c:v>2.9</c:v>
                </c:pt>
                <c:pt idx="46">
                  <c:v>2.95</c:v>
                </c:pt>
                <c:pt idx="47">
                  <c:v>3.0</c:v>
                </c:pt>
                <c:pt idx="48">
                  <c:v>3.05</c:v>
                </c:pt>
                <c:pt idx="49">
                  <c:v>3.1</c:v>
                </c:pt>
                <c:pt idx="50">
                  <c:v>3.15</c:v>
                </c:pt>
                <c:pt idx="51">
                  <c:v>3.2</c:v>
                </c:pt>
                <c:pt idx="52">
                  <c:v>3.25</c:v>
                </c:pt>
                <c:pt idx="53">
                  <c:v>3.3</c:v>
                </c:pt>
                <c:pt idx="54">
                  <c:v>3.35</c:v>
                </c:pt>
                <c:pt idx="55">
                  <c:v>3.4</c:v>
                </c:pt>
                <c:pt idx="56">
                  <c:v>3.45</c:v>
                </c:pt>
                <c:pt idx="57">
                  <c:v>3.5</c:v>
                </c:pt>
                <c:pt idx="58">
                  <c:v>3.55</c:v>
                </c:pt>
                <c:pt idx="59">
                  <c:v>3.6</c:v>
                </c:pt>
                <c:pt idx="60">
                  <c:v>3.65</c:v>
                </c:pt>
                <c:pt idx="61">
                  <c:v>3.7</c:v>
                </c:pt>
                <c:pt idx="62">
                  <c:v>3.75</c:v>
                </c:pt>
                <c:pt idx="63">
                  <c:v>3.8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4.0</c:v>
                </c:pt>
                <c:pt idx="68">
                  <c:v>4.05</c:v>
                </c:pt>
                <c:pt idx="69">
                  <c:v>4.1</c:v>
                </c:pt>
                <c:pt idx="70">
                  <c:v>4.15</c:v>
                </c:pt>
                <c:pt idx="71">
                  <c:v>4.2</c:v>
                </c:pt>
                <c:pt idx="72">
                  <c:v>4.25</c:v>
                </c:pt>
                <c:pt idx="73">
                  <c:v>4.3</c:v>
                </c:pt>
                <c:pt idx="74">
                  <c:v>4.35</c:v>
                </c:pt>
                <c:pt idx="75">
                  <c:v>4.4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4.6</c:v>
                </c:pt>
                <c:pt idx="80">
                  <c:v>4.65</c:v>
                </c:pt>
                <c:pt idx="81">
                  <c:v>4.7</c:v>
                </c:pt>
                <c:pt idx="82">
                  <c:v>4.75</c:v>
                </c:pt>
                <c:pt idx="83">
                  <c:v>4.8</c:v>
                </c:pt>
                <c:pt idx="84">
                  <c:v>4.85</c:v>
                </c:pt>
                <c:pt idx="85">
                  <c:v>4.9</c:v>
                </c:pt>
                <c:pt idx="86">
                  <c:v>4.95</c:v>
                </c:pt>
                <c:pt idx="87">
                  <c:v>5.0</c:v>
                </c:pt>
              </c:numCache>
            </c:numRef>
          </c:xVal>
          <c:yVal>
            <c:numRef>
              <c:f>experiment2Data.csv!$I$15:$I$102</c:f>
              <c:numCache>
                <c:formatCode>0.00E+00</c:formatCode>
                <c:ptCount val="88"/>
                <c:pt idx="0">
                  <c:v>0.081547</c:v>
                </c:pt>
                <c:pt idx="1">
                  <c:v>0.122719</c:v>
                </c:pt>
                <c:pt idx="2">
                  <c:v>0.165698</c:v>
                </c:pt>
                <c:pt idx="3">
                  <c:v>0.209887</c:v>
                </c:pt>
                <c:pt idx="4">
                  <c:v>0.25508</c:v>
                </c:pt>
                <c:pt idx="5">
                  <c:v>0.301273</c:v>
                </c:pt>
                <c:pt idx="6">
                  <c:v>0.349474</c:v>
                </c:pt>
                <c:pt idx="7">
                  <c:v>0.397673</c:v>
                </c:pt>
                <c:pt idx="8">
                  <c:v>0.445873</c:v>
                </c:pt>
                <c:pt idx="9">
                  <c:v>0.49609</c:v>
                </c:pt>
                <c:pt idx="10">
                  <c:v>0.54429</c:v>
                </c:pt>
                <c:pt idx="11">
                  <c:v>0.5945</c:v>
                </c:pt>
                <c:pt idx="12">
                  <c:v>0.6437</c:v>
                </c:pt>
                <c:pt idx="13">
                  <c:v>0.6929</c:v>
                </c:pt>
                <c:pt idx="14">
                  <c:v>0.74211</c:v>
                </c:pt>
                <c:pt idx="15">
                  <c:v>0.79131</c:v>
                </c:pt>
                <c:pt idx="16">
                  <c:v>0.84151</c:v>
                </c:pt>
                <c:pt idx="17">
                  <c:v>0.89072</c:v>
                </c:pt>
                <c:pt idx="18">
                  <c:v>0.94093</c:v>
                </c:pt>
                <c:pt idx="19">
                  <c:v>0.99214</c:v>
                </c:pt>
                <c:pt idx="20">
                  <c:v>1.04135</c:v>
                </c:pt>
                <c:pt idx="21">
                  <c:v>1.09055</c:v>
                </c:pt>
                <c:pt idx="22">
                  <c:v>1.14076</c:v>
                </c:pt>
                <c:pt idx="23">
                  <c:v>1.19096</c:v>
                </c:pt>
                <c:pt idx="24">
                  <c:v>1.24117</c:v>
                </c:pt>
                <c:pt idx="25">
                  <c:v>1.29038</c:v>
                </c:pt>
                <c:pt idx="26">
                  <c:v>1.34058</c:v>
                </c:pt>
                <c:pt idx="27">
                  <c:v>1.39079</c:v>
                </c:pt>
                <c:pt idx="28">
                  <c:v>1.44301</c:v>
                </c:pt>
                <c:pt idx="29">
                  <c:v>1.49322</c:v>
                </c:pt>
                <c:pt idx="30">
                  <c:v>1.54443</c:v>
                </c:pt>
                <c:pt idx="31">
                  <c:v>1.59465</c:v>
                </c:pt>
                <c:pt idx="32">
                  <c:v>1.64485</c:v>
                </c:pt>
                <c:pt idx="33">
                  <c:v>1.69406</c:v>
                </c:pt>
                <c:pt idx="34">
                  <c:v>1.74527</c:v>
                </c:pt>
                <c:pt idx="35">
                  <c:v>1.79549</c:v>
                </c:pt>
                <c:pt idx="36">
                  <c:v>1.8457</c:v>
                </c:pt>
                <c:pt idx="37">
                  <c:v>1.89591</c:v>
                </c:pt>
                <c:pt idx="38">
                  <c:v>1.94612</c:v>
                </c:pt>
                <c:pt idx="39">
                  <c:v>1.99633</c:v>
                </c:pt>
                <c:pt idx="40">
                  <c:v>2.02855</c:v>
                </c:pt>
                <c:pt idx="41">
                  <c:v>2.07877</c:v>
                </c:pt>
                <c:pt idx="42">
                  <c:v>2.12898</c:v>
                </c:pt>
                <c:pt idx="43">
                  <c:v>2.17919</c:v>
                </c:pt>
                <c:pt idx="44">
                  <c:v>2.2294</c:v>
                </c:pt>
                <c:pt idx="45">
                  <c:v>2.27962</c:v>
                </c:pt>
                <c:pt idx="46">
                  <c:v>2.32983</c:v>
                </c:pt>
                <c:pt idx="47">
                  <c:v>2.38005</c:v>
                </c:pt>
                <c:pt idx="48">
                  <c:v>2.43026</c:v>
                </c:pt>
                <c:pt idx="49">
                  <c:v>2.48048</c:v>
                </c:pt>
                <c:pt idx="50">
                  <c:v>2.5307</c:v>
                </c:pt>
                <c:pt idx="51">
                  <c:v>2.59091</c:v>
                </c:pt>
                <c:pt idx="52">
                  <c:v>2.63113</c:v>
                </c:pt>
                <c:pt idx="53">
                  <c:v>2.68133</c:v>
                </c:pt>
                <c:pt idx="54">
                  <c:v>2.73155</c:v>
                </c:pt>
                <c:pt idx="55">
                  <c:v>2.79177</c:v>
                </c:pt>
                <c:pt idx="56">
                  <c:v>2.83199</c:v>
                </c:pt>
                <c:pt idx="57">
                  <c:v>2.8822</c:v>
                </c:pt>
                <c:pt idx="58">
                  <c:v>2.93241</c:v>
                </c:pt>
                <c:pt idx="59">
                  <c:v>2.99263</c:v>
                </c:pt>
                <c:pt idx="60">
                  <c:v>3.03285</c:v>
                </c:pt>
                <c:pt idx="61">
                  <c:v>3.09307</c:v>
                </c:pt>
                <c:pt idx="62">
                  <c:v>3.14328</c:v>
                </c:pt>
                <c:pt idx="63">
                  <c:v>3.1935</c:v>
                </c:pt>
                <c:pt idx="64">
                  <c:v>3.23371</c:v>
                </c:pt>
                <c:pt idx="65">
                  <c:v>3.28393</c:v>
                </c:pt>
                <c:pt idx="66">
                  <c:v>3.33415</c:v>
                </c:pt>
                <c:pt idx="67">
                  <c:v>3.39437</c:v>
                </c:pt>
                <c:pt idx="68">
                  <c:v>3.44461</c:v>
                </c:pt>
                <c:pt idx="69">
                  <c:v>3.49484</c:v>
                </c:pt>
                <c:pt idx="70">
                  <c:v>3.54506</c:v>
                </c:pt>
                <c:pt idx="71">
                  <c:v>3.59528</c:v>
                </c:pt>
                <c:pt idx="72">
                  <c:v>3.64549</c:v>
                </c:pt>
                <c:pt idx="73">
                  <c:v>3.69572</c:v>
                </c:pt>
                <c:pt idx="74">
                  <c:v>3.74594</c:v>
                </c:pt>
                <c:pt idx="75">
                  <c:v>3.79615</c:v>
                </c:pt>
                <c:pt idx="76">
                  <c:v>3.84638</c:v>
                </c:pt>
                <c:pt idx="77">
                  <c:v>3.8966</c:v>
                </c:pt>
                <c:pt idx="78">
                  <c:v>3.95683</c:v>
                </c:pt>
                <c:pt idx="79">
                  <c:v>4.00706</c:v>
                </c:pt>
                <c:pt idx="80">
                  <c:v>4.05729</c:v>
                </c:pt>
                <c:pt idx="81">
                  <c:v>4.10752</c:v>
                </c:pt>
                <c:pt idx="82">
                  <c:v>4.15775</c:v>
                </c:pt>
                <c:pt idx="83">
                  <c:v>4.20798</c:v>
                </c:pt>
                <c:pt idx="84">
                  <c:v>4.268210000000001</c:v>
                </c:pt>
                <c:pt idx="85">
                  <c:v>4.31843</c:v>
                </c:pt>
                <c:pt idx="86">
                  <c:v>4.36866</c:v>
                </c:pt>
                <c:pt idx="87">
                  <c:v>4.41889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experiment2Data.csv!$L$1</c:f>
              <c:strCache>
                <c:ptCount val="1"/>
                <c:pt idx="0">
                  <c:v>1kΩ (th. on)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experiment2Data.csv!$A$15:$A$102</c:f>
              <c:numCache>
                <c:formatCode>General</c:formatCode>
                <c:ptCount val="88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1.0</c:v>
                </c:pt>
                <c:pt idx="8">
                  <c:v>1.05</c:v>
                </c:pt>
                <c:pt idx="9">
                  <c:v>1.1</c:v>
                </c:pt>
                <c:pt idx="10">
                  <c:v>1.15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2.0</c:v>
                </c:pt>
                <c:pt idx="28">
                  <c:v>2.05</c:v>
                </c:pt>
                <c:pt idx="29">
                  <c:v>2.1</c:v>
                </c:pt>
                <c:pt idx="30">
                  <c:v>2.15</c:v>
                </c:pt>
                <c:pt idx="31">
                  <c:v>2.2</c:v>
                </c:pt>
                <c:pt idx="32">
                  <c:v>2.25</c:v>
                </c:pt>
                <c:pt idx="33">
                  <c:v>2.3</c:v>
                </c:pt>
                <c:pt idx="34">
                  <c:v>2.35</c:v>
                </c:pt>
                <c:pt idx="35">
                  <c:v>2.4</c:v>
                </c:pt>
                <c:pt idx="36">
                  <c:v>2.45</c:v>
                </c:pt>
                <c:pt idx="37">
                  <c:v>2.5</c:v>
                </c:pt>
                <c:pt idx="38">
                  <c:v>2.55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  <c:pt idx="42">
                  <c:v>2.75</c:v>
                </c:pt>
                <c:pt idx="43">
                  <c:v>2.8</c:v>
                </c:pt>
                <c:pt idx="44">
                  <c:v>2.85</c:v>
                </c:pt>
                <c:pt idx="45">
                  <c:v>2.9</c:v>
                </c:pt>
                <c:pt idx="46">
                  <c:v>2.95</c:v>
                </c:pt>
                <c:pt idx="47">
                  <c:v>3.0</c:v>
                </c:pt>
                <c:pt idx="48">
                  <c:v>3.05</c:v>
                </c:pt>
                <c:pt idx="49">
                  <c:v>3.1</c:v>
                </c:pt>
                <c:pt idx="50">
                  <c:v>3.15</c:v>
                </c:pt>
                <c:pt idx="51">
                  <c:v>3.2</c:v>
                </c:pt>
                <c:pt idx="52">
                  <c:v>3.25</c:v>
                </c:pt>
                <c:pt idx="53">
                  <c:v>3.3</c:v>
                </c:pt>
                <c:pt idx="54">
                  <c:v>3.35</c:v>
                </c:pt>
                <c:pt idx="55">
                  <c:v>3.4</c:v>
                </c:pt>
                <c:pt idx="56">
                  <c:v>3.45</c:v>
                </c:pt>
                <c:pt idx="57">
                  <c:v>3.5</c:v>
                </c:pt>
                <c:pt idx="58">
                  <c:v>3.55</c:v>
                </c:pt>
                <c:pt idx="59">
                  <c:v>3.6</c:v>
                </c:pt>
                <c:pt idx="60">
                  <c:v>3.65</c:v>
                </c:pt>
                <c:pt idx="61">
                  <c:v>3.7</c:v>
                </c:pt>
                <c:pt idx="62">
                  <c:v>3.75</c:v>
                </c:pt>
                <c:pt idx="63">
                  <c:v>3.8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4.0</c:v>
                </c:pt>
                <c:pt idx="68">
                  <c:v>4.05</c:v>
                </c:pt>
                <c:pt idx="69">
                  <c:v>4.1</c:v>
                </c:pt>
                <c:pt idx="70">
                  <c:v>4.15</c:v>
                </c:pt>
                <c:pt idx="71">
                  <c:v>4.2</c:v>
                </c:pt>
                <c:pt idx="72">
                  <c:v>4.25</c:v>
                </c:pt>
                <c:pt idx="73">
                  <c:v>4.3</c:v>
                </c:pt>
                <c:pt idx="74">
                  <c:v>4.35</c:v>
                </c:pt>
                <c:pt idx="75">
                  <c:v>4.4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4.6</c:v>
                </c:pt>
                <c:pt idx="80">
                  <c:v>4.65</c:v>
                </c:pt>
                <c:pt idx="81">
                  <c:v>4.7</c:v>
                </c:pt>
                <c:pt idx="82">
                  <c:v>4.75</c:v>
                </c:pt>
                <c:pt idx="83">
                  <c:v>4.8</c:v>
                </c:pt>
                <c:pt idx="84">
                  <c:v>4.85</c:v>
                </c:pt>
                <c:pt idx="85">
                  <c:v>4.9</c:v>
                </c:pt>
                <c:pt idx="86">
                  <c:v>4.95</c:v>
                </c:pt>
                <c:pt idx="87">
                  <c:v>5.0</c:v>
                </c:pt>
              </c:numCache>
            </c:numRef>
          </c:xVal>
          <c:yVal>
            <c:numRef>
              <c:f>experiment2Data.csv!$L$15:$L$102</c:f>
              <c:numCache>
                <c:formatCode>General</c:formatCode>
                <c:ptCount val="88"/>
                <c:pt idx="0">
                  <c:v>0.11</c:v>
                </c:pt>
                <c:pt idx="1">
                  <c:v>0.16</c:v>
                </c:pt>
                <c:pt idx="2">
                  <c:v>0.21</c:v>
                </c:pt>
                <c:pt idx="3">
                  <c:v>0.26</c:v>
                </c:pt>
                <c:pt idx="4">
                  <c:v>0.31</c:v>
                </c:pt>
                <c:pt idx="5">
                  <c:v>0.36</c:v>
                </c:pt>
                <c:pt idx="6">
                  <c:v>0.41</c:v>
                </c:pt>
                <c:pt idx="7">
                  <c:v>0.46</c:v>
                </c:pt>
                <c:pt idx="8">
                  <c:v>0.51</c:v>
                </c:pt>
                <c:pt idx="9">
                  <c:v>0.56</c:v>
                </c:pt>
                <c:pt idx="10">
                  <c:v>0.61</c:v>
                </c:pt>
                <c:pt idx="11">
                  <c:v>0.66</c:v>
                </c:pt>
                <c:pt idx="12">
                  <c:v>0.71</c:v>
                </c:pt>
                <c:pt idx="13">
                  <c:v>0.76</c:v>
                </c:pt>
                <c:pt idx="14">
                  <c:v>0.81</c:v>
                </c:pt>
                <c:pt idx="15">
                  <c:v>0.86</c:v>
                </c:pt>
                <c:pt idx="16">
                  <c:v>0.91</c:v>
                </c:pt>
                <c:pt idx="17">
                  <c:v>0.96</c:v>
                </c:pt>
                <c:pt idx="18">
                  <c:v>1.01</c:v>
                </c:pt>
                <c:pt idx="19">
                  <c:v>1.06</c:v>
                </c:pt>
                <c:pt idx="20">
                  <c:v>1.11</c:v>
                </c:pt>
                <c:pt idx="21">
                  <c:v>1.16</c:v>
                </c:pt>
                <c:pt idx="22">
                  <c:v>1.21</c:v>
                </c:pt>
                <c:pt idx="23">
                  <c:v>1.26</c:v>
                </c:pt>
                <c:pt idx="24">
                  <c:v>1.31</c:v>
                </c:pt>
                <c:pt idx="25">
                  <c:v>1.36</c:v>
                </c:pt>
                <c:pt idx="26">
                  <c:v>1.41</c:v>
                </c:pt>
                <c:pt idx="27">
                  <c:v>1.46</c:v>
                </c:pt>
                <c:pt idx="28">
                  <c:v>1.51</c:v>
                </c:pt>
                <c:pt idx="29">
                  <c:v>1.56</c:v>
                </c:pt>
                <c:pt idx="30">
                  <c:v>1.61</c:v>
                </c:pt>
                <c:pt idx="31">
                  <c:v>1.66</c:v>
                </c:pt>
                <c:pt idx="32">
                  <c:v>1.71</c:v>
                </c:pt>
                <c:pt idx="33">
                  <c:v>1.76</c:v>
                </c:pt>
                <c:pt idx="34">
                  <c:v>1.81</c:v>
                </c:pt>
                <c:pt idx="35">
                  <c:v>1.86</c:v>
                </c:pt>
                <c:pt idx="36">
                  <c:v>1.91</c:v>
                </c:pt>
                <c:pt idx="37">
                  <c:v>1.96</c:v>
                </c:pt>
                <c:pt idx="38">
                  <c:v>2.01</c:v>
                </c:pt>
                <c:pt idx="39">
                  <c:v>2.06</c:v>
                </c:pt>
                <c:pt idx="40">
                  <c:v>2.11</c:v>
                </c:pt>
                <c:pt idx="41">
                  <c:v>2.16</c:v>
                </c:pt>
                <c:pt idx="42">
                  <c:v>2.21</c:v>
                </c:pt>
                <c:pt idx="43">
                  <c:v>2.26</c:v>
                </c:pt>
                <c:pt idx="44">
                  <c:v>2.31</c:v>
                </c:pt>
                <c:pt idx="45">
                  <c:v>2.36</c:v>
                </c:pt>
                <c:pt idx="46">
                  <c:v>2.41</c:v>
                </c:pt>
                <c:pt idx="47">
                  <c:v>2.46</c:v>
                </c:pt>
                <c:pt idx="48">
                  <c:v>2.51</c:v>
                </c:pt>
                <c:pt idx="49">
                  <c:v>2.56</c:v>
                </c:pt>
                <c:pt idx="50">
                  <c:v>2.61</c:v>
                </c:pt>
                <c:pt idx="51">
                  <c:v>2.66</c:v>
                </c:pt>
                <c:pt idx="52">
                  <c:v>2.71</c:v>
                </c:pt>
                <c:pt idx="53">
                  <c:v>2.76</c:v>
                </c:pt>
                <c:pt idx="54">
                  <c:v>2.81</c:v>
                </c:pt>
                <c:pt idx="55">
                  <c:v>2.86</c:v>
                </c:pt>
                <c:pt idx="56">
                  <c:v>2.91</c:v>
                </c:pt>
                <c:pt idx="57">
                  <c:v>2.96</c:v>
                </c:pt>
                <c:pt idx="58">
                  <c:v>3.01</c:v>
                </c:pt>
                <c:pt idx="59">
                  <c:v>3.06</c:v>
                </c:pt>
                <c:pt idx="60">
                  <c:v>3.11</c:v>
                </c:pt>
                <c:pt idx="61">
                  <c:v>3.16</c:v>
                </c:pt>
                <c:pt idx="62">
                  <c:v>3.21</c:v>
                </c:pt>
                <c:pt idx="63">
                  <c:v>3.26</c:v>
                </c:pt>
                <c:pt idx="64">
                  <c:v>3.31</c:v>
                </c:pt>
                <c:pt idx="65">
                  <c:v>3.36</c:v>
                </c:pt>
                <c:pt idx="66">
                  <c:v>3.41</c:v>
                </c:pt>
                <c:pt idx="67">
                  <c:v>3.46</c:v>
                </c:pt>
                <c:pt idx="68">
                  <c:v>3.51</c:v>
                </c:pt>
                <c:pt idx="69">
                  <c:v>3.56</c:v>
                </c:pt>
                <c:pt idx="70">
                  <c:v>3.61</c:v>
                </c:pt>
                <c:pt idx="71">
                  <c:v>3.66</c:v>
                </c:pt>
                <c:pt idx="72">
                  <c:v>3.71</c:v>
                </c:pt>
                <c:pt idx="73">
                  <c:v>3.76</c:v>
                </c:pt>
                <c:pt idx="74">
                  <c:v>3.81</c:v>
                </c:pt>
                <c:pt idx="75">
                  <c:v>3.86</c:v>
                </c:pt>
                <c:pt idx="76">
                  <c:v>3.91</c:v>
                </c:pt>
                <c:pt idx="77">
                  <c:v>3.96</c:v>
                </c:pt>
                <c:pt idx="78">
                  <c:v>4.01</c:v>
                </c:pt>
                <c:pt idx="79">
                  <c:v>4.06</c:v>
                </c:pt>
                <c:pt idx="80">
                  <c:v>4.11</c:v>
                </c:pt>
                <c:pt idx="81">
                  <c:v>4.16</c:v>
                </c:pt>
                <c:pt idx="82">
                  <c:v>4.21</c:v>
                </c:pt>
                <c:pt idx="83">
                  <c:v>4.26</c:v>
                </c:pt>
                <c:pt idx="84">
                  <c:v>4.31</c:v>
                </c:pt>
                <c:pt idx="85">
                  <c:v>4.36</c:v>
                </c:pt>
                <c:pt idx="86">
                  <c:v>4.41</c:v>
                </c:pt>
                <c:pt idx="87">
                  <c:v>4.46</c:v>
                </c:pt>
              </c:numCache>
            </c:numRef>
          </c:yVal>
          <c:smooth val="0"/>
        </c:ser>
        <c:ser>
          <c:idx val="0"/>
          <c:order val="2"/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experiment2Data.csv!$A$2:$A$14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experiment2Data.csv!$I$2:$I$14</c:f>
              <c:numCache>
                <c:formatCode>0.00E+00</c:formatCode>
                <c:ptCount val="13"/>
                <c:pt idx="0">
                  <c:v>-1.15E-5</c:v>
                </c:pt>
                <c:pt idx="1">
                  <c:v>-7.02E-5</c:v>
                </c:pt>
                <c:pt idx="2">
                  <c:v>4E-6</c:v>
                </c:pt>
                <c:pt idx="3">
                  <c:v>2.7E-5</c:v>
                </c:pt>
                <c:pt idx="4">
                  <c:v>3.1E-5</c:v>
                </c:pt>
                <c:pt idx="5">
                  <c:v>4.26E-5</c:v>
                </c:pt>
                <c:pt idx="6">
                  <c:v>5.58E-5</c:v>
                </c:pt>
                <c:pt idx="7">
                  <c:v>7.21E-5</c:v>
                </c:pt>
                <c:pt idx="8">
                  <c:v>0.0001652</c:v>
                </c:pt>
                <c:pt idx="9">
                  <c:v>0.0007036</c:v>
                </c:pt>
                <c:pt idx="10">
                  <c:v>0.0021321</c:v>
                </c:pt>
                <c:pt idx="11">
                  <c:v>0.0179802</c:v>
                </c:pt>
                <c:pt idx="12">
                  <c:v>0.0452976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02792"/>
        <c:axId val="2135308376"/>
      </c:scatterChart>
      <c:valAx>
        <c:axId val="213530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sz="1000" baseline="-25000"/>
                  <a:t>BE</a:t>
                </a:r>
                <a:r>
                  <a:rPr lang="en-US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308376"/>
        <c:crossesAt val="1.0E-6"/>
        <c:crossBetween val="midCat"/>
      </c:valAx>
      <c:valAx>
        <c:axId val="213530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-25000"/>
                  <a:t>C</a:t>
                </a:r>
                <a:r>
                  <a:rPr lang="en-US"/>
                  <a:t> (mA)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5302792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</a:t>
            </a:r>
            <a:r>
              <a:rPr lang="en-US" baseline="0"/>
              <a:t> Current of Emitter-Degenerated BJT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experiment2Data.csv!$J$1</c:f>
              <c:strCache>
                <c:ptCount val="1"/>
                <c:pt idx="0">
                  <c:v>10kΩ (exp)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3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32432429279673"/>
                  <c:y val="0.02015711741333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l-GR" sz="1000" b="0" i="0" u="none" strike="noStrike" baseline="0">
                        <a:effectLst/>
                      </a:rPr>
                      <a:t>Ic = (Vbe - .</a:t>
                    </a:r>
                    <a:r>
                      <a:rPr lang="en-US" sz="1000" b="0" i="0" u="none" strike="noStrike" baseline="0">
                        <a:effectLst/>
                      </a:rPr>
                      <a:t>551</a:t>
                    </a:r>
                    <a:r>
                      <a:rPr lang="el-GR" sz="1000" b="0" i="0" u="none" strike="noStrike" baseline="0">
                        <a:effectLst/>
                      </a:rPr>
                      <a:t>)/</a:t>
                    </a:r>
                    <a:r>
                      <a:rPr lang="en-US" sz="1000" b="0" i="0" u="none" strike="noStrike" baseline="0">
                        <a:effectLst/>
                      </a:rPr>
                      <a:t>10193</a:t>
                    </a:r>
                    <a:r>
                      <a:rPr lang="el-GR" sz="1000" b="0" i="0" u="none" strike="noStrike" baseline="0">
                        <a:effectLst/>
                      </a:rPr>
                      <a:t>Ω</a:t>
                    </a:r>
                    <a:r>
                      <a:rPr lang="el-GR" sz="1000" b="0" i="0" u="none" strike="noStrike" baseline="0"/>
                      <a:t> </a:t>
                    </a:r>
                    <a:r>
                      <a:rPr lang="en-US" baseline="0"/>
                      <a:t>
R² = 0.99991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experiment2Data.csv!$A$15:$A$102</c:f>
              <c:numCache>
                <c:formatCode>General</c:formatCode>
                <c:ptCount val="88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1.0</c:v>
                </c:pt>
                <c:pt idx="8">
                  <c:v>1.05</c:v>
                </c:pt>
                <c:pt idx="9">
                  <c:v>1.1</c:v>
                </c:pt>
                <c:pt idx="10">
                  <c:v>1.15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2.0</c:v>
                </c:pt>
                <c:pt idx="28">
                  <c:v>2.05</c:v>
                </c:pt>
                <c:pt idx="29">
                  <c:v>2.1</c:v>
                </c:pt>
                <c:pt idx="30">
                  <c:v>2.15</c:v>
                </c:pt>
                <c:pt idx="31">
                  <c:v>2.2</c:v>
                </c:pt>
                <c:pt idx="32">
                  <c:v>2.25</c:v>
                </c:pt>
                <c:pt idx="33">
                  <c:v>2.3</c:v>
                </c:pt>
                <c:pt idx="34">
                  <c:v>2.35</c:v>
                </c:pt>
                <c:pt idx="35">
                  <c:v>2.4</c:v>
                </c:pt>
                <c:pt idx="36">
                  <c:v>2.45</c:v>
                </c:pt>
                <c:pt idx="37">
                  <c:v>2.5</c:v>
                </c:pt>
                <c:pt idx="38">
                  <c:v>2.55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  <c:pt idx="42">
                  <c:v>2.75</c:v>
                </c:pt>
                <c:pt idx="43">
                  <c:v>2.8</c:v>
                </c:pt>
                <c:pt idx="44">
                  <c:v>2.85</c:v>
                </c:pt>
                <c:pt idx="45">
                  <c:v>2.9</c:v>
                </c:pt>
                <c:pt idx="46">
                  <c:v>2.95</c:v>
                </c:pt>
                <c:pt idx="47">
                  <c:v>3.0</c:v>
                </c:pt>
                <c:pt idx="48">
                  <c:v>3.05</c:v>
                </c:pt>
                <c:pt idx="49">
                  <c:v>3.1</c:v>
                </c:pt>
                <c:pt idx="50">
                  <c:v>3.15</c:v>
                </c:pt>
                <c:pt idx="51">
                  <c:v>3.2</c:v>
                </c:pt>
                <c:pt idx="52">
                  <c:v>3.25</c:v>
                </c:pt>
                <c:pt idx="53">
                  <c:v>3.3</c:v>
                </c:pt>
                <c:pt idx="54">
                  <c:v>3.35</c:v>
                </c:pt>
                <c:pt idx="55">
                  <c:v>3.4</c:v>
                </c:pt>
                <c:pt idx="56">
                  <c:v>3.45</c:v>
                </c:pt>
                <c:pt idx="57">
                  <c:v>3.5</c:v>
                </c:pt>
                <c:pt idx="58">
                  <c:v>3.55</c:v>
                </c:pt>
                <c:pt idx="59">
                  <c:v>3.6</c:v>
                </c:pt>
                <c:pt idx="60">
                  <c:v>3.65</c:v>
                </c:pt>
                <c:pt idx="61">
                  <c:v>3.7</c:v>
                </c:pt>
                <c:pt idx="62">
                  <c:v>3.75</c:v>
                </c:pt>
                <c:pt idx="63">
                  <c:v>3.8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4.0</c:v>
                </c:pt>
                <c:pt idx="68">
                  <c:v>4.05</c:v>
                </c:pt>
                <c:pt idx="69">
                  <c:v>4.1</c:v>
                </c:pt>
                <c:pt idx="70">
                  <c:v>4.15</c:v>
                </c:pt>
                <c:pt idx="71">
                  <c:v>4.2</c:v>
                </c:pt>
                <c:pt idx="72">
                  <c:v>4.25</c:v>
                </c:pt>
                <c:pt idx="73">
                  <c:v>4.3</c:v>
                </c:pt>
                <c:pt idx="74">
                  <c:v>4.35</c:v>
                </c:pt>
                <c:pt idx="75">
                  <c:v>4.4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4.6</c:v>
                </c:pt>
                <c:pt idx="80">
                  <c:v>4.65</c:v>
                </c:pt>
                <c:pt idx="81">
                  <c:v>4.7</c:v>
                </c:pt>
                <c:pt idx="82">
                  <c:v>4.75</c:v>
                </c:pt>
                <c:pt idx="83">
                  <c:v>4.8</c:v>
                </c:pt>
                <c:pt idx="84">
                  <c:v>4.85</c:v>
                </c:pt>
                <c:pt idx="85">
                  <c:v>4.9</c:v>
                </c:pt>
                <c:pt idx="86">
                  <c:v>4.95</c:v>
                </c:pt>
                <c:pt idx="87">
                  <c:v>5.0</c:v>
                </c:pt>
              </c:numCache>
            </c:numRef>
          </c:xVal>
          <c:yVal>
            <c:numRef>
              <c:f>experiment2Data.csv!$J$15:$J$102</c:f>
              <c:numCache>
                <c:formatCode>0.00E+00</c:formatCode>
                <c:ptCount val="88"/>
                <c:pt idx="0">
                  <c:v>0.0126714</c:v>
                </c:pt>
                <c:pt idx="1">
                  <c:v>0.0169944</c:v>
                </c:pt>
                <c:pt idx="2">
                  <c:v>0.0205958</c:v>
                </c:pt>
                <c:pt idx="3">
                  <c:v>0.0259226</c:v>
                </c:pt>
                <c:pt idx="4">
                  <c:v>0.030539</c:v>
                </c:pt>
                <c:pt idx="5">
                  <c:v>0.035161</c:v>
                </c:pt>
                <c:pt idx="6">
                  <c:v>0.039981</c:v>
                </c:pt>
                <c:pt idx="7">
                  <c:v>0.044702</c:v>
                </c:pt>
                <c:pt idx="8">
                  <c:v>0.049523</c:v>
                </c:pt>
                <c:pt idx="9">
                  <c:v>0.054244</c:v>
                </c:pt>
                <c:pt idx="10">
                  <c:v>0.059063</c:v>
                </c:pt>
                <c:pt idx="11">
                  <c:v>0.063886</c:v>
                </c:pt>
                <c:pt idx="12">
                  <c:v>0.068707</c:v>
                </c:pt>
                <c:pt idx="13">
                  <c:v>0.073526</c:v>
                </c:pt>
                <c:pt idx="14">
                  <c:v>0.078346</c:v>
                </c:pt>
                <c:pt idx="15">
                  <c:v>0.083168</c:v>
                </c:pt>
                <c:pt idx="16">
                  <c:v>0.088089</c:v>
                </c:pt>
                <c:pt idx="17">
                  <c:v>0.09291</c:v>
                </c:pt>
                <c:pt idx="18">
                  <c:v>0.097831</c:v>
                </c:pt>
                <c:pt idx="19">
                  <c:v>0.102853</c:v>
                </c:pt>
                <c:pt idx="20">
                  <c:v>0.107672</c:v>
                </c:pt>
                <c:pt idx="21">
                  <c:v>0.112495</c:v>
                </c:pt>
                <c:pt idx="22">
                  <c:v>0.117415</c:v>
                </c:pt>
                <c:pt idx="23">
                  <c:v>0.122236</c:v>
                </c:pt>
                <c:pt idx="24">
                  <c:v>0.127156</c:v>
                </c:pt>
                <c:pt idx="25">
                  <c:v>0.132077</c:v>
                </c:pt>
                <c:pt idx="26">
                  <c:v>0.136899</c:v>
                </c:pt>
                <c:pt idx="27">
                  <c:v>0.141821</c:v>
                </c:pt>
                <c:pt idx="28">
                  <c:v>0.146943</c:v>
                </c:pt>
                <c:pt idx="29">
                  <c:v>0.151963</c:v>
                </c:pt>
                <c:pt idx="30">
                  <c:v>0.156884</c:v>
                </c:pt>
                <c:pt idx="31">
                  <c:v>0.161805</c:v>
                </c:pt>
                <c:pt idx="32">
                  <c:v>0.166725</c:v>
                </c:pt>
                <c:pt idx="33">
                  <c:v>0.171548</c:v>
                </c:pt>
                <c:pt idx="34">
                  <c:v>0.17647</c:v>
                </c:pt>
                <c:pt idx="35">
                  <c:v>0.181488</c:v>
                </c:pt>
                <c:pt idx="36">
                  <c:v>0.186411</c:v>
                </c:pt>
                <c:pt idx="37">
                  <c:v>0.191232</c:v>
                </c:pt>
                <c:pt idx="38">
                  <c:v>0.196154</c:v>
                </c:pt>
                <c:pt idx="39">
                  <c:v>0.199872</c:v>
                </c:pt>
                <c:pt idx="40">
                  <c:v>0.203893</c:v>
                </c:pt>
                <c:pt idx="41">
                  <c:v>0.208919</c:v>
                </c:pt>
                <c:pt idx="42">
                  <c:v>0.213944</c:v>
                </c:pt>
                <c:pt idx="43">
                  <c:v>0.218964</c:v>
                </c:pt>
                <c:pt idx="44">
                  <c:v>0.223981</c:v>
                </c:pt>
                <c:pt idx="45">
                  <c:v>0.229007</c:v>
                </c:pt>
                <c:pt idx="46">
                  <c:v>0.234025</c:v>
                </c:pt>
                <c:pt idx="47">
                  <c:v>0.239048</c:v>
                </c:pt>
                <c:pt idx="48">
                  <c:v>0.244073</c:v>
                </c:pt>
                <c:pt idx="49">
                  <c:v>0.248089</c:v>
                </c:pt>
                <c:pt idx="50">
                  <c:v>0.253111</c:v>
                </c:pt>
                <c:pt idx="51">
                  <c:v>0.258134</c:v>
                </c:pt>
                <c:pt idx="52">
                  <c:v>0.263157</c:v>
                </c:pt>
                <c:pt idx="53">
                  <c:v>0.268179</c:v>
                </c:pt>
                <c:pt idx="54">
                  <c:v>0.2732</c:v>
                </c:pt>
                <c:pt idx="55">
                  <c:v>0.27822</c:v>
                </c:pt>
                <c:pt idx="56">
                  <c:v>0.283244</c:v>
                </c:pt>
                <c:pt idx="57">
                  <c:v>0.288256</c:v>
                </c:pt>
                <c:pt idx="58">
                  <c:v>0.293285</c:v>
                </c:pt>
                <c:pt idx="59">
                  <c:v>0.298306</c:v>
                </c:pt>
                <c:pt idx="60">
                  <c:v>0.303326</c:v>
                </c:pt>
                <c:pt idx="61">
                  <c:v>0.30835</c:v>
                </c:pt>
                <c:pt idx="62">
                  <c:v>0.312371</c:v>
                </c:pt>
                <c:pt idx="63">
                  <c:v>0.317393</c:v>
                </c:pt>
                <c:pt idx="64">
                  <c:v>0.322412</c:v>
                </c:pt>
                <c:pt idx="65">
                  <c:v>0.327434</c:v>
                </c:pt>
                <c:pt idx="66">
                  <c:v>0.332454</c:v>
                </c:pt>
                <c:pt idx="67">
                  <c:v>0.337474</c:v>
                </c:pt>
                <c:pt idx="68">
                  <c:v>0.342507</c:v>
                </c:pt>
                <c:pt idx="69">
                  <c:v>0.34752</c:v>
                </c:pt>
                <c:pt idx="70">
                  <c:v>0.352547</c:v>
                </c:pt>
                <c:pt idx="71">
                  <c:v>0.357573</c:v>
                </c:pt>
                <c:pt idx="72">
                  <c:v>0.362583</c:v>
                </c:pt>
                <c:pt idx="73">
                  <c:v>0.367612</c:v>
                </c:pt>
                <c:pt idx="74">
                  <c:v>0.372631</c:v>
                </c:pt>
                <c:pt idx="75">
                  <c:v>0.377656</c:v>
                </c:pt>
                <c:pt idx="76">
                  <c:v>0.381681</c:v>
                </c:pt>
                <c:pt idx="77">
                  <c:v>0.387704</c:v>
                </c:pt>
                <c:pt idx="78">
                  <c:v>0.39374</c:v>
                </c:pt>
                <c:pt idx="79">
                  <c:v>0.39876</c:v>
                </c:pt>
                <c:pt idx="80">
                  <c:v>0.40379</c:v>
                </c:pt>
                <c:pt idx="81">
                  <c:v>0.40881</c:v>
                </c:pt>
                <c:pt idx="82">
                  <c:v>0.41383</c:v>
                </c:pt>
                <c:pt idx="83">
                  <c:v>0.41985</c:v>
                </c:pt>
                <c:pt idx="84">
                  <c:v>0.42387</c:v>
                </c:pt>
                <c:pt idx="85">
                  <c:v>0.42889</c:v>
                </c:pt>
                <c:pt idx="86">
                  <c:v>0.43392</c:v>
                </c:pt>
                <c:pt idx="87">
                  <c:v>0.43894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experiment2Data.csv!$M$1</c:f>
              <c:strCache>
                <c:ptCount val="1"/>
                <c:pt idx="0">
                  <c:v>10kΩ (th. on)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experiment2Data.csv!$A$15:$A$102</c:f>
              <c:numCache>
                <c:formatCode>General</c:formatCode>
                <c:ptCount val="88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1.0</c:v>
                </c:pt>
                <c:pt idx="8">
                  <c:v>1.05</c:v>
                </c:pt>
                <c:pt idx="9">
                  <c:v>1.1</c:v>
                </c:pt>
                <c:pt idx="10">
                  <c:v>1.15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2.0</c:v>
                </c:pt>
                <c:pt idx="28">
                  <c:v>2.05</c:v>
                </c:pt>
                <c:pt idx="29">
                  <c:v>2.1</c:v>
                </c:pt>
                <c:pt idx="30">
                  <c:v>2.15</c:v>
                </c:pt>
                <c:pt idx="31">
                  <c:v>2.2</c:v>
                </c:pt>
                <c:pt idx="32">
                  <c:v>2.25</c:v>
                </c:pt>
                <c:pt idx="33">
                  <c:v>2.3</c:v>
                </c:pt>
                <c:pt idx="34">
                  <c:v>2.35</c:v>
                </c:pt>
                <c:pt idx="35">
                  <c:v>2.4</c:v>
                </c:pt>
                <c:pt idx="36">
                  <c:v>2.45</c:v>
                </c:pt>
                <c:pt idx="37">
                  <c:v>2.5</c:v>
                </c:pt>
                <c:pt idx="38">
                  <c:v>2.55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  <c:pt idx="42">
                  <c:v>2.75</c:v>
                </c:pt>
                <c:pt idx="43">
                  <c:v>2.8</c:v>
                </c:pt>
                <c:pt idx="44">
                  <c:v>2.85</c:v>
                </c:pt>
                <c:pt idx="45">
                  <c:v>2.9</c:v>
                </c:pt>
                <c:pt idx="46">
                  <c:v>2.95</c:v>
                </c:pt>
                <c:pt idx="47">
                  <c:v>3.0</c:v>
                </c:pt>
                <c:pt idx="48">
                  <c:v>3.05</c:v>
                </c:pt>
                <c:pt idx="49">
                  <c:v>3.1</c:v>
                </c:pt>
                <c:pt idx="50">
                  <c:v>3.15</c:v>
                </c:pt>
                <c:pt idx="51">
                  <c:v>3.2</c:v>
                </c:pt>
                <c:pt idx="52">
                  <c:v>3.25</c:v>
                </c:pt>
                <c:pt idx="53">
                  <c:v>3.3</c:v>
                </c:pt>
                <c:pt idx="54">
                  <c:v>3.35</c:v>
                </c:pt>
                <c:pt idx="55">
                  <c:v>3.4</c:v>
                </c:pt>
                <c:pt idx="56">
                  <c:v>3.45</c:v>
                </c:pt>
                <c:pt idx="57">
                  <c:v>3.5</c:v>
                </c:pt>
                <c:pt idx="58">
                  <c:v>3.55</c:v>
                </c:pt>
                <c:pt idx="59">
                  <c:v>3.6</c:v>
                </c:pt>
                <c:pt idx="60">
                  <c:v>3.65</c:v>
                </c:pt>
                <c:pt idx="61">
                  <c:v>3.7</c:v>
                </c:pt>
                <c:pt idx="62">
                  <c:v>3.75</c:v>
                </c:pt>
                <c:pt idx="63">
                  <c:v>3.8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4.0</c:v>
                </c:pt>
                <c:pt idx="68">
                  <c:v>4.05</c:v>
                </c:pt>
                <c:pt idx="69">
                  <c:v>4.1</c:v>
                </c:pt>
                <c:pt idx="70">
                  <c:v>4.15</c:v>
                </c:pt>
                <c:pt idx="71">
                  <c:v>4.2</c:v>
                </c:pt>
                <c:pt idx="72">
                  <c:v>4.25</c:v>
                </c:pt>
                <c:pt idx="73">
                  <c:v>4.3</c:v>
                </c:pt>
                <c:pt idx="74">
                  <c:v>4.35</c:v>
                </c:pt>
                <c:pt idx="75">
                  <c:v>4.4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4.6</c:v>
                </c:pt>
                <c:pt idx="80">
                  <c:v>4.65</c:v>
                </c:pt>
                <c:pt idx="81">
                  <c:v>4.7</c:v>
                </c:pt>
                <c:pt idx="82">
                  <c:v>4.75</c:v>
                </c:pt>
                <c:pt idx="83">
                  <c:v>4.8</c:v>
                </c:pt>
                <c:pt idx="84">
                  <c:v>4.85</c:v>
                </c:pt>
                <c:pt idx="85">
                  <c:v>4.9</c:v>
                </c:pt>
                <c:pt idx="86">
                  <c:v>4.95</c:v>
                </c:pt>
                <c:pt idx="87">
                  <c:v>5.0</c:v>
                </c:pt>
              </c:numCache>
            </c:numRef>
          </c:xVal>
          <c:yVal>
            <c:numRef>
              <c:f>experiment2Data.csv!$M$15:$M$102</c:f>
              <c:numCache>
                <c:formatCode>General</c:formatCode>
                <c:ptCount val="88"/>
                <c:pt idx="0">
                  <c:v>0.0167</c:v>
                </c:pt>
                <c:pt idx="1">
                  <c:v>0.0217</c:v>
                </c:pt>
                <c:pt idx="2">
                  <c:v>0.0267</c:v>
                </c:pt>
                <c:pt idx="3">
                  <c:v>0.0317</c:v>
                </c:pt>
                <c:pt idx="4">
                  <c:v>0.0367</c:v>
                </c:pt>
                <c:pt idx="5">
                  <c:v>0.0417</c:v>
                </c:pt>
                <c:pt idx="6">
                  <c:v>0.0467</c:v>
                </c:pt>
                <c:pt idx="7">
                  <c:v>0.0517</c:v>
                </c:pt>
                <c:pt idx="8">
                  <c:v>0.0567</c:v>
                </c:pt>
                <c:pt idx="9">
                  <c:v>0.0617</c:v>
                </c:pt>
                <c:pt idx="10">
                  <c:v>0.0667</c:v>
                </c:pt>
                <c:pt idx="11">
                  <c:v>0.0717</c:v>
                </c:pt>
                <c:pt idx="12">
                  <c:v>0.0767</c:v>
                </c:pt>
                <c:pt idx="13">
                  <c:v>0.0817</c:v>
                </c:pt>
                <c:pt idx="14">
                  <c:v>0.0867</c:v>
                </c:pt>
                <c:pt idx="15">
                  <c:v>0.0917</c:v>
                </c:pt>
                <c:pt idx="16">
                  <c:v>0.0967</c:v>
                </c:pt>
                <c:pt idx="17">
                  <c:v>0.1017</c:v>
                </c:pt>
                <c:pt idx="18">
                  <c:v>0.1067</c:v>
                </c:pt>
                <c:pt idx="19">
                  <c:v>0.1117</c:v>
                </c:pt>
                <c:pt idx="20">
                  <c:v>0.1167</c:v>
                </c:pt>
                <c:pt idx="21">
                  <c:v>0.1217</c:v>
                </c:pt>
                <c:pt idx="22">
                  <c:v>0.1267</c:v>
                </c:pt>
                <c:pt idx="23">
                  <c:v>0.1317</c:v>
                </c:pt>
                <c:pt idx="24">
                  <c:v>0.1367</c:v>
                </c:pt>
                <c:pt idx="25">
                  <c:v>0.1417</c:v>
                </c:pt>
                <c:pt idx="26">
                  <c:v>0.1467</c:v>
                </c:pt>
                <c:pt idx="27">
                  <c:v>0.1517</c:v>
                </c:pt>
                <c:pt idx="28">
                  <c:v>0.1567</c:v>
                </c:pt>
                <c:pt idx="29">
                  <c:v>0.1617</c:v>
                </c:pt>
                <c:pt idx="30">
                  <c:v>0.1667</c:v>
                </c:pt>
                <c:pt idx="31">
                  <c:v>0.1717</c:v>
                </c:pt>
                <c:pt idx="32">
                  <c:v>0.1767</c:v>
                </c:pt>
                <c:pt idx="33">
                  <c:v>0.1817</c:v>
                </c:pt>
                <c:pt idx="34">
                  <c:v>0.1867</c:v>
                </c:pt>
                <c:pt idx="35">
                  <c:v>0.1917</c:v>
                </c:pt>
                <c:pt idx="36">
                  <c:v>0.1967</c:v>
                </c:pt>
                <c:pt idx="37">
                  <c:v>0.2017</c:v>
                </c:pt>
                <c:pt idx="38">
                  <c:v>0.2067</c:v>
                </c:pt>
                <c:pt idx="39">
                  <c:v>0.2117</c:v>
                </c:pt>
                <c:pt idx="40">
                  <c:v>0.2167</c:v>
                </c:pt>
                <c:pt idx="41">
                  <c:v>0.2217</c:v>
                </c:pt>
                <c:pt idx="42">
                  <c:v>0.2267</c:v>
                </c:pt>
                <c:pt idx="43">
                  <c:v>0.2317</c:v>
                </c:pt>
                <c:pt idx="44">
                  <c:v>0.2367</c:v>
                </c:pt>
                <c:pt idx="45">
                  <c:v>0.2417</c:v>
                </c:pt>
                <c:pt idx="46">
                  <c:v>0.2467</c:v>
                </c:pt>
                <c:pt idx="47">
                  <c:v>0.2517</c:v>
                </c:pt>
                <c:pt idx="48">
                  <c:v>0.2567</c:v>
                </c:pt>
                <c:pt idx="49">
                  <c:v>0.2617</c:v>
                </c:pt>
                <c:pt idx="50">
                  <c:v>0.2667</c:v>
                </c:pt>
                <c:pt idx="51">
                  <c:v>0.2717</c:v>
                </c:pt>
                <c:pt idx="52">
                  <c:v>0.2767</c:v>
                </c:pt>
                <c:pt idx="53">
                  <c:v>0.2817</c:v>
                </c:pt>
                <c:pt idx="54">
                  <c:v>0.2867</c:v>
                </c:pt>
                <c:pt idx="55">
                  <c:v>0.2917</c:v>
                </c:pt>
                <c:pt idx="56">
                  <c:v>0.2967</c:v>
                </c:pt>
                <c:pt idx="57">
                  <c:v>0.3017</c:v>
                </c:pt>
                <c:pt idx="58">
                  <c:v>0.3067</c:v>
                </c:pt>
                <c:pt idx="59">
                  <c:v>0.3117</c:v>
                </c:pt>
                <c:pt idx="60">
                  <c:v>0.3167</c:v>
                </c:pt>
                <c:pt idx="61">
                  <c:v>0.3217</c:v>
                </c:pt>
                <c:pt idx="62">
                  <c:v>0.3267</c:v>
                </c:pt>
                <c:pt idx="63">
                  <c:v>0.3317</c:v>
                </c:pt>
                <c:pt idx="64">
                  <c:v>0.3367</c:v>
                </c:pt>
                <c:pt idx="65">
                  <c:v>0.3417</c:v>
                </c:pt>
                <c:pt idx="66">
                  <c:v>0.3467</c:v>
                </c:pt>
                <c:pt idx="67">
                  <c:v>0.3517</c:v>
                </c:pt>
                <c:pt idx="68">
                  <c:v>0.3567</c:v>
                </c:pt>
                <c:pt idx="69">
                  <c:v>0.3617</c:v>
                </c:pt>
                <c:pt idx="70">
                  <c:v>0.3667</c:v>
                </c:pt>
                <c:pt idx="71">
                  <c:v>0.3717</c:v>
                </c:pt>
                <c:pt idx="72">
                  <c:v>0.3767</c:v>
                </c:pt>
                <c:pt idx="73">
                  <c:v>0.3817</c:v>
                </c:pt>
                <c:pt idx="74">
                  <c:v>0.3867</c:v>
                </c:pt>
                <c:pt idx="75">
                  <c:v>0.3917</c:v>
                </c:pt>
                <c:pt idx="76">
                  <c:v>0.3967</c:v>
                </c:pt>
                <c:pt idx="77">
                  <c:v>0.4017</c:v>
                </c:pt>
                <c:pt idx="78">
                  <c:v>0.4067</c:v>
                </c:pt>
                <c:pt idx="79">
                  <c:v>0.4117</c:v>
                </c:pt>
                <c:pt idx="80">
                  <c:v>0.4167</c:v>
                </c:pt>
                <c:pt idx="81">
                  <c:v>0.4217</c:v>
                </c:pt>
                <c:pt idx="82">
                  <c:v>0.4267</c:v>
                </c:pt>
                <c:pt idx="83">
                  <c:v>0.4317</c:v>
                </c:pt>
                <c:pt idx="84">
                  <c:v>0.4367</c:v>
                </c:pt>
                <c:pt idx="85">
                  <c:v>0.4417</c:v>
                </c:pt>
                <c:pt idx="86">
                  <c:v>0.4467</c:v>
                </c:pt>
                <c:pt idx="87">
                  <c:v>0.4517</c:v>
                </c:pt>
              </c:numCache>
            </c:numRef>
          </c:yVal>
          <c:smooth val="0"/>
        </c:ser>
        <c:ser>
          <c:idx val="0"/>
          <c:order val="2"/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experiment2Data.csv!$A$2:$A$14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experiment2Data.csv!$J$2:$J$14</c:f>
              <c:numCache>
                <c:formatCode>0.00E+00</c:formatCode>
                <c:ptCount val="13"/>
                <c:pt idx="0">
                  <c:v>-2E-7</c:v>
                </c:pt>
                <c:pt idx="1">
                  <c:v>-6.04E-5</c:v>
                </c:pt>
                <c:pt idx="2">
                  <c:v>4.9E-6</c:v>
                </c:pt>
                <c:pt idx="3">
                  <c:v>2.88E-5</c:v>
                </c:pt>
                <c:pt idx="4">
                  <c:v>4.11E-5</c:v>
                </c:pt>
                <c:pt idx="5">
                  <c:v>3.84E-5</c:v>
                </c:pt>
                <c:pt idx="6">
                  <c:v>5.06E-5</c:v>
                </c:pt>
                <c:pt idx="7">
                  <c:v>7.77E-5</c:v>
                </c:pt>
                <c:pt idx="8">
                  <c:v>0.0001434</c:v>
                </c:pt>
                <c:pt idx="9">
                  <c:v>0.0005394</c:v>
                </c:pt>
                <c:pt idx="10">
                  <c:v>0.0021216</c:v>
                </c:pt>
                <c:pt idx="11">
                  <c:v>0.0049468</c:v>
                </c:pt>
                <c:pt idx="12">
                  <c:v>0.0086652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90648"/>
        <c:axId val="2135258984"/>
      </c:scatterChart>
      <c:valAx>
        <c:axId val="213149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sz="1000" baseline="-25000"/>
                  <a:t>BE</a:t>
                </a:r>
                <a:r>
                  <a:rPr lang="en-US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258984"/>
        <c:crossesAt val="1.0E-6"/>
        <c:crossBetween val="midCat"/>
      </c:valAx>
      <c:valAx>
        <c:axId val="2135258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-25000"/>
                  <a:t>C</a:t>
                </a:r>
                <a:r>
                  <a:rPr lang="en-US"/>
                  <a:t> (mA)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1490648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Incremental Resistance of Base Terminal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experiment2Data.csv!$O$1</c:f>
              <c:strCache>
                <c:ptCount val="1"/>
                <c:pt idx="0">
                  <c:v>100Ω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experiment2Data.csv!$B$2:$B$102</c:f>
              <c:numCache>
                <c:formatCode>0.00E+00</c:formatCode>
                <c:ptCount val="101"/>
                <c:pt idx="0">
                  <c:v>-1.1E-9</c:v>
                </c:pt>
                <c:pt idx="1">
                  <c:v>6.94E-8</c:v>
                </c:pt>
                <c:pt idx="2">
                  <c:v>6.65E-8</c:v>
                </c:pt>
                <c:pt idx="3">
                  <c:v>7.25E-8</c:v>
                </c:pt>
                <c:pt idx="4">
                  <c:v>7.39E-8</c:v>
                </c:pt>
                <c:pt idx="5">
                  <c:v>6.22E-8</c:v>
                </c:pt>
                <c:pt idx="6">
                  <c:v>7.3E-8</c:v>
                </c:pt>
                <c:pt idx="7">
                  <c:v>7.38E-8</c:v>
                </c:pt>
                <c:pt idx="8">
                  <c:v>7.95E-8</c:v>
                </c:pt>
                <c:pt idx="9">
                  <c:v>1.6E-8</c:v>
                </c:pt>
                <c:pt idx="10">
                  <c:v>3.45E-8</c:v>
                </c:pt>
                <c:pt idx="11">
                  <c:v>1.883E-7</c:v>
                </c:pt>
                <c:pt idx="12">
                  <c:v>6.18E-7</c:v>
                </c:pt>
                <c:pt idx="13">
                  <c:v>1.632E-6</c:v>
                </c:pt>
                <c:pt idx="14">
                  <c:v>3.08E-6</c:v>
                </c:pt>
                <c:pt idx="15">
                  <c:v>4.67E-6</c:v>
                </c:pt>
                <c:pt idx="16">
                  <c:v>6.39E-6</c:v>
                </c:pt>
                <c:pt idx="17">
                  <c:v>8.17E-6</c:v>
                </c:pt>
                <c:pt idx="18">
                  <c:v>1.003E-5</c:v>
                </c:pt>
                <c:pt idx="19">
                  <c:v>1.196E-5</c:v>
                </c:pt>
                <c:pt idx="20">
                  <c:v>1.386E-5</c:v>
                </c:pt>
                <c:pt idx="21">
                  <c:v>1.579E-5</c:v>
                </c:pt>
                <c:pt idx="22">
                  <c:v>1.775E-5</c:v>
                </c:pt>
                <c:pt idx="23">
                  <c:v>1.967E-5</c:v>
                </c:pt>
                <c:pt idx="24">
                  <c:v>2.19E-5</c:v>
                </c:pt>
                <c:pt idx="25">
                  <c:v>2.38E-5</c:v>
                </c:pt>
                <c:pt idx="26">
                  <c:v>2.58E-5</c:v>
                </c:pt>
                <c:pt idx="27">
                  <c:v>2.78E-5</c:v>
                </c:pt>
                <c:pt idx="28">
                  <c:v>2.98E-5</c:v>
                </c:pt>
                <c:pt idx="29">
                  <c:v>3.18E-5</c:v>
                </c:pt>
                <c:pt idx="30">
                  <c:v>3.39E-5</c:v>
                </c:pt>
                <c:pt idx="31">
                  <c:v>3.59E-5</c:v>
                </c:pt>
                <c:pt idx="32">
                  <c:v>3.8E-5</c:v>
                </c:pt>
                <c:pt idx="33">
                  <c:v>4.0E-5</c:v>
                </c:pt>
                <c:pt idx="34">
                  <c:v>4.21E-5</c:v>
                </c:pt>
                <c:pt idx="35">
                  <c:v>4.41E-5</c:v>
                </c:pt>
                <c:pt idx="36">
                  <c:v>4.62E-5</c:v>
                </c:pt>
                <c:pt idx="37">
                  <c:v>4.82E-5</c:v>
                </c:pt>
                <c:pt idx="38">
                  <c:v>5.03E-5</c:v>
                </c:pt>
                <c:pt idx="39">
                  <c:v>5.24E-5</c:v>
                </c:pt>
                <c:pt idx="40">
                  <c:v>5.44E-5</c:v>
                </c:pt>
                <c:pt idx="41">
                  <c:v>5.66E-5</c:v>
                </c:pt>
                <c:pt idx="42">
                  <c:v>5.88E-5</c:v>
                </c:pt>
                <c:pt idx="43">
                  <c:v>6.09E-5</c:v>
                </c:pt>
                <c:pt idx="44">
                  <c:v>6.3E-5</c:v>
                </c:pt>
                <c:pt idx="45">
                  <c:v>6.51E-5</c:v>
                </c:pt>
                <c:pt idx="46">
                  <c:v>6.72E-5</c:v>
                </c:pt>
                <c:pt idx="47">
                  <c:v>6.94E-5</c:v>
                </c:pt>
                <c:pt idx="48">
                  <c:v>7.15E-5</c:v>
                </c:pt>
                <c:pt idx="49">
                  <c:v>7.37E-5</c:v>
                </c:pt>
                <c:pt idx="50">
                  <c:v>7.58E-5</c:v>
                </c:pt>
                <c:pt idx="51">
                  <c:v>7.8E-5</c:v>
                </c:pt>
                <c:pt idx="52">
                  <c:v>8.02E-5</c:v>
                </c:pt>
                <c:pt idx="53">
                  <c:v>8.23E-5</c:v>
                </c:pt>
                <c:pt idx="54">
                  <c:v>8.45E-5</c:v>
                </c:pt>
                <c:pt idx="55">
                  <c:v>8.67E-5</c:v>
                </c:pt>
                <c:pt idx="56">
                  <c:v>8.89E-5</c:v>
                </c:pt>
                <c:pt idx="57">
                  <c:v>9.11E-5</c:v>
                </c:pt>
                <c:pt idx="58">
                  <c:v>9.33E-5</c:v>
                </c:pt>
                <c:pt idx="59">
                  <c:v>9.55E-5</c:v>
                </c:pt>
                <c:pt idx="60">
                  <c:v>9.77E-5</c:v>
                </c:pt>
                <c:pt idx="61" formatCode="General">
                  <c:v>0.0001</c:v>
                </c:pt>
                <c:pt idx="62" formatCode="General">
                  <c:v>0.0001022</c:v>
                </c:pt>
                <c:pt idx="63" formatCode="General">
                  <c:v>0.0001045</c:v>
                </c:pt>
                <c:pt idx="64" formatCode="General">
                  <c:v>0.0001068</c:v>
                </c:pt>
                <c:pt idx="65" formatCode="General">
                  <c:v>0.000109</c:v>
                </c:pt>
                <c:pt idx="66" formatCode="General">
                  <c:v>0.0001113</c:v>
                </c:pt>
                <c:pt idx="67" formatCode="General">
                  <c:v>0.0001136</c:v>
                </c:pt>
                <c:pt idx="68" formatCode="General">
                  <c:v>0.0001159</c:v>
                </c:pt>
                <c:pt idx="69" formatCode="General">
                  <c:v>0.0001182</c:v>
                </c:pt>
                <c:pt idx="70" formatCode="General">
                  <c:v>0.0001205</c:v>
                </c:pt>
                <c:pt idx="71" formatCode="General">
                  <c:v>0.0001228</c:v>
                </c:pt>
                <c:pt idx="72" formatCode="General">
                  <c:v>0.0001252</c:v>
                </c:pt>
                <c:pt idx="73" formatCode="General">
                  <c:v>0.0001275</c:v>
                </c:pt>
                <c:pt idx="74" formatCode="General">
                  <c:v>0.0001299</c:v>
                </c:pt>
                <c:pt idx="75" formatCode="General">
                  <c:v>0.0001322</c:v>
                </c:pt>
                <c:pt idx="76" formatCode="General">
                  <c:v>0.0001345</c:v>
                </c:pt>
                <c:pt idx="77" formatCode="General">
                  <c:v>0.0001356</c:v>
                </c:pt>
                <c:pt idx="78" formatCode="General">
                  <c:v>0.0001364</c:v>
                </c:pt>
                <c:pt idx="79" formatCode="General">
                  <c:v>0.0001372</c:v>
                </c:pt>
                <c:pt idx="80" formatCode="General">
                  <c:v>0.0001379</c:v>
                </c:pt>
                <c:pt idx="81" formatCode="General">
                  <c:v>0.0001388</c:v>
                </c:pt>
                <c:pt idx="82" formatCode="General">
                  <c:v>0.0001395</c:v>
                </c:pt>
                <c:pt idx="83" formatCode="General">
                  <c:v>0.0001403</c:v>
                </c:pt>
                <c:pt idx="84" formatCode="General">
                  <c:v>0.0001411</c:v>
                </c:pt>
                <c:pt idx="85" formatCode="General">
                  <c:v>0.0001419</c:v>
                </c:pt>
                <c:pt idx="86" formatCode="General">
                  <c:v>0.0001426</c:v>
                </c:pt>
                <c:pt idx="87" formatCode="General">
                  <c:v>0.0001435</c:v>
                </c:pt>
                <c:pt idx="88" formatCode="General">
                  <c:v>0.0001444</c:v>
                </c:pt>
                <c:pt idx="89" formatCode="General">
                  <c:v>0.0001453</c:v>
                </c:pt>
                <c:pt idx="90" formatCode="General">
                  <c:v>0.0001464</c:v>
                </c:pt>
                <c:pt idx="91" formatCode="General">
                  <c:v>0.0001478</c:v>
                </c:pt>
                <c:pt idx="92" formatCode="General">
                  <c:v>0.0001493</c:v>
                </c:pt>
                <c:pt idx="93" formatCode="General">
                  <c:v>0.0001513</c:v>
                </c:pt>
                <c:pt idx="94" formatCode="General">
                  <c:v>0.0001538</c:v>
                </c:pt>
                <c:pt idx="95" formatCode="General">
                  <c:v>0.0001567</c:v>
                </c:pt>
                <c:pt idx="96" formatCode="General">
                  <c:v>0.0001603</c:v>
                </c:pt>
                <c:pt idx="97" formatCode="General">
                  <c:v>0.0001646</c:v>
                </c:pt>
                <c:pt idx="98" formatCode="General">
                  <c:v>0.0001696</c:v>
                </c:pt>
                <c:pt idx="99" formatCode="General">
                  <c:v>0.0001754</c:v>
                </c:pt>
                <c:pt idx="100" formatCode="General">
                  <c:v>0.000182</c:v>
                </c:pt>
              </c:numCache>
            </c:numRef>
          </c:xVal>
          <c:yVal>
            <c:numRef>
              <c:f>experiment2Data.csv!$O$2:$O$102</c:f>
              <c:numCache>
                <c:formatCode>0.00E+00</c:formatCode>
                <c:ptCount val="101"/>
                <c:pt idx="1">
                  <c:v>1.4792899408284E6</c:v>
                </c:pt>
                <c:pt idx="2">
                  <c:v>3.22580645161291E7</c:v>
                </c:pt>
                <c:pt idx="3">
                  <c:v>1.35135135135135E7</c:v>
                </c:pt>
                <c:pt idx="4">
                  <c:v>-9.70873786407768E6</c:v>
                </c:pt>
                <c:pt idx="5">
                  <c:v>-1.11111111111111E8</c:v>
                </c:pt>
                <c:pt idx="6">
                  <c:v>8.62068965517241E6</c:v>
                </c:pt>
                <c:pt idx="7">
                  <c:v>1.53846153846154E7</c:v>
                </c:pt>
                <c:pt idx="8">
                  <c:v>-1.73010380622837E6</c:v>
                </c:pt>
                <c:pt idx="9">
                  <c:v>-2.22222222222222E6</c:v>
                </c:pt>
                <c:pt idx="10">
                  <c:v>580383.0528148578</c:v>
                </c:pt>
                <c:pt idx="11">
                  <c:v>171379.6058269066</c:v>
                </c:pt>
                <c:pt idx="12">
                  <c:v>69266.46810279143</c:v>
                </c:pt>
                <c:pt idx="13">
                  <c:v>40617.3842404549</c:v>
                </c:pt>
                <c:pt idx="14">
                  <c:v>32916.39236339696</c:v>
                </c:pt>
                <c:pt idx="15">
                  <c:v>30211.48036253777</c:v>
                </c:pt>
                <c:pt idx="16">
                  <c:v>28571.42857142858</c:v>
                </c:pt>
                <c:pt idx="17">
                  <c:v>27472.52747252747</c:v>
                </c:pt>
                <c:pt idx="18">
                  <c:v>26385.22427440633</c:v>
                </c:pt>
                <c:pt idx="19">
                  <c:v>26109.66057441254</c:v>
                </c:pt>
                <c:pt idx="20">
                  <c:v>26109.66057441254</c:v>
                </c:pt>
                <c:pt idx="21">
                  <c:v>25706.94087403598</c:v>
                </c:pt>
                <c:pt idx="22">
                  <c:v>25773.19587628866</c:v>
                </c:pt>
                <c:pt idx="23">
                  <c:v>24096.38554216868</c:v>
                </c:pt>
                <c:pt idx="24">
                  <c:v>24213.07506053269</c:v>
                </c:pt>
                <c:pt idx="25">
                  <c:v>25641.02564102564</c:v>
                </c:pt>
                <c:pt idx="26">
                  <c:v>24999.99999999999</c:v>
                </c:pt>
                <c:pt idx="27">
                  <c:v>25000.00000000001</c:v>
                </c:pt>
                <c:pt idx="28">
                  <c:v>25000.00000000001</c:v>
                </c:pt>
                <c:pt idx="29">
                  <c:v>24390.24390243904</c:v>
                </c:pt>
                <c:pt idx="30">
                  <c:v>24390.24390243904</c:v>
                </c:pt>
                <c:pt idx="31">
                  <c:v>24390.243902439</c:v>
                </c:pt>
                <c:pt idx="32">
                  <c:v>24390.243902439</c:v>
                </c:pt>
                <c:pt idx="33">
                  <c:v>24390.24390243904</c:v>
                </c:pt>
                <c:pt idx="34">
                  <c:v>24390.24390243904</c:v>
                </c:pt>
                <c:pt idx="35">
                  <c:v>24390.24390243904</c:v>
                </c:pt>
                <c:pt idx="36">
                  <c:v>24390.24390243904</c:v>
                </c:pt>
                <c:pt idx="37">
                  <c:v>24390.243902439</c:v>
                </c:pt>
                <c:pt idx="38">
                  <c:v>23809.52380952381</c:v>
                </c:pt>
                <c:pt idx="39">
                  <c:v>24390.24390243904</c:v>
                </c:pt>
                <c:pt idx="40">
                  <c:v>23809.52380952381</c:v>
                </c:pt>
                <c:pt idx="41">
                  <c:v>22727.27272727274</c:v>
                </c:pt>
                <c:pt idx="42">
                  <c:v>23255.81395348836</c:v>
                </c:pt>
                <c:pt idx="43">
                  <c:v>23809.52380952381</c:v>
                </c:pt>
                <c:pt idx="44">
                  <c:v>23809.52380952384</c:v>
                </c:pt>
                <c:pt idx="45">
                  <c:v>23809.52380952384</c:v>
                </c:pt>
                <c:pt idx="46">
                  <c:v>23255.81395348832</c:v>
                </c:pt>
                <c:pt idx="47">
                  <c:v>23255.81395348832</c:v>
                </c:pt>
                <c:pt idx="48">
                  <c:v>23255.8139534884</c:v>
                </c:pt>
                <c:pt idx="49">
                  <c:v>23255.8139534884</c:v>
                </c:pt>
                <c:pt idx="50">
                  <c:v>23255.8139534884</c:v>
                </c:pt>
                <c:pt idx="51">
                  <c:v>22727.27272727274</c:v>
                </c:pt>
                <c:pt idx="52">
                  <c:v>23255.8139534884</c:v>
                </c:pt>
                <c:pt idx="53">
                  <c:v>23255.8139534884</c:v>
                </c:pt>
                <c:pt idx="54">
                  <c:v>22727.27272727267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experiment2Data.csv!$P$1</c:f>
              <c:strCache>
                <c:ptCount val="1"/>
                <c:pt idx="0">
                  <c:v>1kΩ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experiment2Data.csv!$D$2:$D$102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-6.46E-8</c:v>
                </c:pt>
                <c:pt idx="2">
                  <c:v>8.8E-9</c:v>
                </c:pt>
                <c:pt idx="3">
                  <c:v>3.06E-8</c:v>
                </c:pt>
                <c:pt idx="4">
                  <c:v>3.37E-8</c:v>
                </c:pt>
                <c:pt idx="5">
                  <c:v>4.46E-8</c:v>
                </c:pt>
                <c:pt idx="6">
                  <c:v>5.57E-8</c:v>
                </c:pt>
                <c:pt idx="7">
                  <c:v>5.85E-8</c:v>
                </c:pt>
                <c:pt idx="8">
                  <c:v>6.41E-8</c:v>
                </c:pt>
                <c:pt idx="9">
                  <c:v>4.6E-9</c:v>
                </c:pt>
                <c:pt idx="10">
                  <c:v>8.91E-8</c:v>
                </c:pt>
                <c:pt idx="11">
                  <c:v>8.02E-8</c:v>
                </c:pt>
                <c:pt idx="12">
                  <c:v>1.976E-7</c:v>
                </c:pt>
                <c:pt idx="13">
                  <c:v>3.47E-7</c:v>
                </c:pt>
                <c:pt idx="14">
                  <c:v>5.19E-7</c:v>
                </c:pt>
                <c:pt idx="15">
                  <c:v>6.98E-7</c:v>
                </c:pt>
                <c:pt idx="16">
                  <c:v>8.87E-7</c:v>
                </c:pt>
                <c:pt idx="17">
                  <c:v>1.08E-6</c:v>
                </c:pt>
                <c:pt idx="18">
                  <c:v>1.273E-6</c:v>
                </c:pt>
                <c:pt idx="19">
                  <c:v>1.474E-6</c:v>
                </c:pt>
                <c:pt idx="20">
                  <c:v>1.673E-6</c:v>
                </c:pt>
                <c:pt idx="21">
                  <c:v>1.873E-6</c:v>
                </c:pt>
                <c:pt idx="22">
                  <c:v>2.09E-6</c:v>
                </c:pt>
                <c:pt idx="23">
                  <c:v>2.29E-6</c:v>
                </c:pt>
                <c:pt idx="24">
                  <c:v>2.5E-6</c:v>
                </c:pt>
                <c:pt idx="25">
                  <c:v>2.7E-6</c:v>
                </c:pt>
                <c:pt idx="26">
                  <c:v>2.9E-6</c:v>
                </c:pt>
                <c:pt idx="27">
                  <c:v>3.11E-6</c:v>
                </c:pt>
                <c:pt idx="28">
                  <c:v>3.31E-6</c:v>
                </c:pt>
                <c:pt idx="29">
                  <c:v>3.51E-6</c:v>
                </c:pt>
                <c:pt idx="30">
                  <c:v>3.72E-6</c:v>
                </c:pt>
                <c:pt idx="31">
                  <c:v>3.93E-6</c:v>
                </c:pt>
                <c:pt idx="32">
                  <c:v>4.14E-6</c:v>
                </c:pt>
                <c:pt idx="33">
                  <c:v>4.35E-6</c:v>
                </c:pt>
                <c:pt idx="34">
                  <c:v>4.55E-6</c:v>
                </c:pt>
                <c:pt idx="35">
                  <c:v>4.76E-6</c:v>
                </c:pt>
                <c:pt idx="36">
                  <c:v>4.96E-6</c:v>
                </c:pt>
                <c:pt idx="37">
                  <c:v>5.17E-6</c:v>
                </c:pt>
                <c:pt idx="38">
                  <c:v>5.38E-6</c:v>
                </c:pt>
                <c:pt idx="39">
                  <c:v>5.58E-6</c:v>
                </c:pt>
                <c:pt idx="40">
                  <c:v>5.79E-6</c:v>
                </c:pt>
                <c:pt idx="41">
                  <c:v>6.01E-6</c:v>
                </c:pt>
                <c:pt idx="42">
                  <c:v>6.22E-6</c:v>
                </c:pt>
                <c:pt idx="43">
                  <c:v>6.43E-6</c:v>
                </c:pt>
                <c:pt idx="44">
                  <c:v>6.65E-6</c:v>
                </c:pt>
                <c:pt idx="45">
                  <c:v>6.85E-6</c:v>
                </c:pt>
                <c:pt idx="46">
                  <c:v>7.06E-6</c:v>
                </c:pt>
                <c:pt idx="47">
                  <c:v>7.27E-6</c:v>
                </c:pt>
                <c:pt idx="48">
                  <c:v>7.49E-6</c:v>
                </c:pt>
                <c:pt idx="49">
                  <c:v>7.7E-6</c:v>
                </c:pt>
                <c:pt idx="50">
                  <c:v>7.91E-6</c:v>
                </c:pt>
                <c:pt idx="51">
                  <c:v>8.12E-6</c:v>
                </c:pt>
                <c:pt idx="52">
                  <c:v>8.33E-6</c:v>
                </c:pt>
                <c:pt idx="53">
                  <c:v>8.55E-6</c:v>
                </c:pt>
                <c:pt idx="54">
                  <c:v>8.77E-6</c:v>
                </c:pt>
                <c:pt idx="55">
                  <c:v>8.98E-6</c:v>
                </c:pt>
                <c:pt idx="56">
                  <c:v>9.19E-6</c:v>
                </c:pt>
                <c:pt idx="57">
                  <c:v>9.4E-6</c:v>
                </c:pt>
                <c:pt idx="58">
                  <c:v>9.62E-6</c:v>
                </c:pt>
                <c:pt idx="59">
                  <c:v>9.83E-6</c:v>
                </c:pt>
                <c:pt idx="60">
                  <c:v>1.005E-5</c:v>
                </c:pt>
                <c:pt idx="61">
                  <c:v>1.026E-5</c:v>
                </c:pt>
                <c:pt idx="62">
                  <c:v>1.048E-5</c:v>
                </c:pt>
                <c:pt idx="63">
                  <c:v>1.07E-5</c:v>
                </c:pt>
                <c:pt idx="64">
                  <c:v>1.091E-5</c:v>
                </c:pt>
                <c:pt idx="65">
                  <c:v>1.113E-5</c:v>
                </c:pt>
                <c:pt idx="66">
                  <c:v>1.133E-5</c:v>
                </c:pt>
                <c:pt idx="67">
                  <c:v>1.155E-5</c:v>
                </c:pt>
                <c:pt idx="68">
                  <c:v>1.177E-5</c:v>
                </c:pt>
                <c:pt idx="69">
                  <c:v>1.199E-5</c:v>
                </c:pt>
                <c:pt idx="70">
                  <c:v>1.22E-5</c:v>
                </c:pt>
                <c:pt idx="71">
                  <c:v>1.241E-5</c:v>
                </c:pt>
                <c:pt idx="72">
                  <c:v>1.263E-5</c:v>
                </c:pt>
                <c:pt idx="73">
                  <c:v>1.285E-5</c:v>
                </c:pt>
                <c:pt idx="74">
                  <c:v>1.307E-5</c:v>
                </c:pt>
                <c:pt idx="75">
                  <c:v>1.328E-5</c:v>
                </c:pt>
                <c:pt idx="76">
                  <c:v>1.35E-5</c:v>
                </c:pt>
                <c:pt idx="77">
                  <c:v>1.371E-5</c:v>
                </c:pt>
                <c:pt idx="78">
                  <c:v>1.393E-5</c:v>
                </c:pt>
                <c:pt idx="79">
                  <c:v>1.415E-5</c:v>
                </c:pt>
                <c:pt idx="80">
                  <c:v>1.437E-5</c:v>
                </c:pt>
                <c:pt idx="81">
                  <c:v>1.461E-5</c:v>
                </c:pt>
                <c:pt idx="82">
                  <c:v>1.484E-5</c:v>
                </c:pt>
                <c:pt idx="83">
                  <c:v>1.506E-5</c:v>
                </c:pt>
                <c:pt idx="84">
                  <c:v>1.528E-5</c:v>
                </c:pt>
                <c:pt idx="85">
                  <c:v>1.549E-5</c:v>
                </c:pt>
                <c:pt idx="86">
                  <c:v>1.572E-5</c:v>
                </c:pt>
                <c:pt idx="87">
                  <c:v>1.594E-5</c:v>
                </c:pt>
                <c:pt idx="88">
                  <c:v>1.615E-5</c:v>
                </c:pt>
                <c:pt idx="89">
                  <c:v>1.638E-5</c:v>
                </c:pt>
                <c:pt idx="90">
                  <c:v>1.66E-5</c:v>
                </c:pt>
                <c:pt idx="91">
                  <c:v>1.683E-5</c:v>
                </c:pt>
                <c:pt idx="92">
                  <c:v>1.706E-5</c:v>
                </c:pt>
                <c:pt idx="93">
                  <c:v>1.729E-5</c:v>
                </c:pt>
                <c:pt idx="94">
                  <c:v>1.752E-5</c:v>
                </c:pt>
                <c:pt idx="95">
                  <c:v>1.775E-5</c:v>
                </c:pt>
                <c:pt idx="96">
                  <c:v>1.798E-5</c:v>
                </c:pt>
                <c:pt idx="97">
                  <c:v>1.821E-5</c:v>
                </c:pt>
                <c:pt idx="98">
                  <c:v>1.843E-5</c:v>
                </c:pt>
                <c:pt idx="99">
                  <c:v>1.866E-5</c:v>
                </c:pt>
                <c:pt idx="100">
                  <c:v>1.889E-5</c:v>
                </c:pt>
              </c:numCache>
            </c:numRef>
          </c:xVal>
          <c:yVal>
            <c:numRef>
              <c:f>experiment2Data.csv!$P$2:$P$102</c:f>
              <c:numCache>
                <c:formatCode>0.00E+00</c:formatCode>
                <c:ptCount val="101"/>
                <c:pt idx="1">
                  <c:v>1.13636363636364E7</c:v>
                </c:pt>
                <c:pt idx="2">
                  <c:v>1.05042016806723E6</c:v>
                </c:pt>
                <c:pt idx="3">
                  <c:v>4.01606425702811E6</c:v>
                </c:pt>
                <c:pt idx="4">
                  <c:v>7.14285714285714E6</c:v>
                </c:pt>
                <c:pt idx="5">
                  <c:v>4.54545454545454E6</c:v>
                </c:pt>
                <c:pt idx="6">
                  <c:v>7.19424460431655E6</c:v>
                </c:pt>
                <c:pt idx="7">
                  <c:v>1.19047619047619E7</c:v>
                </c:pt>
                <c:pt idx="8">
                  <c:v>-1.85528756957328E6</c:v>
                </c:pt>
                <c:pt idx="9">
                  <c:v>4.0E6</c:v>
                </c:pt>
                <c:pt idx="10">
                  <c:v>1.32275132275132E6</c:v>
                </c:pt>
                <c:pt idx="11">
                  <c:v>921658.9861751152</c:v>
                </c:pt>
                <c:pt idx="12">
                  <c:v>374812.5937031484</c:v>
                </c:pt>
                <c:pt idx="13">
                  <c:v>311138.7678904792</c:v>
                </c:pt>
                <c:pt idx="14">
                  <c:v>284900.2849002849</c:v>
                </c:pt>
                <c:pt idx="15">
                  <c:v>271739.1304347826</c:v>
                </c:pt>
                <c:pt idx="16">
                  <c:v>261780.1047120419</c:v>
                </c:pt>
                <c:pt idx="17">
                  <c:v>259067.3575129535</c:v>
                </c:pt>
                <c:pt idx="18">
                  <c:v>253807.1065989848</c:v>
                </c:pt>
                <c:pt idx="19">
                  <c:v>250000.0</c:v>
                </c:pt>
                <c:pt idx="20">
                  <c:v>250626.5664160402</c:v>
                </c:pt>
                <c:pt idx="21">
                  <c:v>239808.1534772182</c:v>
                </c:pt>
                <c:pt idx="22">
                  <c:v>239808.1534772181</c:v>
                </c:pt>
                <c:pt idx="23">
                  <c:v>243902.4390243901</c:v>
                </c:pt>
                <c:pt idx="24">
                  <c:v>243902.4390243903</c:v>
                </c:pt>
                <c:pt idx="25">
                  <c:v>250000.0</c:v>
                </c:pt>
                <c:pt idx="26">
                  <c:v>243902.4390243903</c:v>
                </c:pt>
                <c:pt idx="27">
                  <c:v>243902.4390243903</c:v>
                </c:pt>
                <c:pt idx="28">
                  <c:v>250000.0</c:v>
                </c:pt>
                <c:pt idx="29">
                  <c:v>243902.4390243903</c:v>
                </c:pt>
                <c:pt idx="30">
                  <c:v>238095.2380952382</c:v>
                </c:pt>
                <c:pt idx="31">
                  <c:v>238095.238095238</c:v>
                </c:pt>
                <c:pt idx="32">
                  <c:v>238095.238095238</c:v>
                </c:pt>
                <c:pt idx="33">
                  <c:v>243902.4390243906</c:v>
                </c:pt>
                <c:pt idx="34">
                  <c:v>243902.4390243901</c:v>
                </c:pt>
                <c:pt idx="35">
                  <c:v>243902.4390243901</c:v>
                </c:pt>
                <c:pt idx="36">
                  <c:v>243902.4390243906</c:v>
                </c:pt>
                <c:pt idx="37">
                  <c:v>238095.238095238</c:v>
                </c:pt>
                <c:pt idx="38">
                  <c:v>243902.4390243901</c:v>
                </c:pt>
                <c:pt idx="39">
                  <c:v>243902.4390243906</c:v>
                </c:pt>
                <c:pt idx="40">
                  <c:v>232558.1395348837</c:v>
                </c:pt>
                <c:pt idx="41">
                  <c:v>232558.1395348837</c:v>
                </c:pt>
                <c:pt idx="42">
                  <c:v>238095.238095238</c:v>
                </c:pt>
                <c:pt idx="43">
                  <c:v>232558.1395348837</c:v>
                </c:pt>
                <c:pt idx="44">
                  <c:v>238095.2380952385</c:v>
                </c:pt>
                <c:pt idx="45">
                  <c:v>243902.4390243901</c:v>
                </c:pt>
                <c:pt idx="46">
                  <c:v>238095.238095238</c:v>
                </c:pt>
                <c:pt idx="47">
                  <c:v>232558.1395348837</c:v>
                </c:pt>
                <c:pt idx="48">
                  <c:v>232558.1395348832</c:v>
                </c:pt>
                <c:pt idx="49">
                  <c:v>238095.238095238</c:v>
                </c:pt>
                <c:pt idx="50">
                  <c:v>238095.2380952385</c:v>
                </c:pt>
                <c:pt idx="51">
                  <c:v>238095.2380952385</c:v>
                </c:pt>
                <c:pt idx="52">
                  <c:v>232558.1395348841</c:v>
                </c:pt>
                <c:pt idx="53">
                  <c:v>227272.7272727268</c:v>
                </c:pt>
                <c:pt idx="54">
                  <c:v>232558.1395348832</c:v>
                </c:pt>
                <c:pt idx="55">
                  <c:v>238095.2380952385</c:v>
                </c:pt>
                <c:pt idx="56">
                  <c:v>238095.2380952385</c:v>
                </c:pt>
                <c:pt idx="57">
                  <c:v>232558.1395348841</c:v>
                </c:pt>
                <c:pt idx="58">
                  <c:v>232558.1395348832</c:v>
                </c:pt>
                <c:pt idx="59">
                  <c:v>232558.1395348832</c:v>
                </c:pt>
                <c:pt idx="60">
                  <c:v>232558.1395348841</c:v>
                </c:pt>
                <c:pt idx="61">
                  <c:v>232558.1395348841</c:v>
                </c:pt>
                <c:pt idx="62">
                  <c:v>227272.7272727277</c:v>
                </c:pt>
                <c:pt idx="63">
                  <c:v>232558.1395348832</c:v>
                </c:pt>
                <c:pt idx="64">
                  <c:v>232558.1395348832</c:v>
                </c:pt>
                <c:pt idx="65">
                  <c:v>238095.2380952385</c:v>
                </c:pt>
                <c:pt idx="66">
                  <c:v>238095.2380952385</c:v>
                </c:pt>
                <c:pt idx="67">
                  <c:v>227272.7272727268</c:v>
                </c:pt>
                <c:pt idx="68">
                  <c:v>227272.7272727268</c:v>
                </c:pt>
                <c:pt idx="69">
                  <c:v>232558.1395348841</c:v>
                </c:pt>
                <c:pt idx="70">
                  <c:v>238095.2380952385</c:v>
                </c:pt>
                <c:pt idx="71">
                  <c:v>232558.1395348841</c:v>
                </c:pt>
                <c:pt idx="72">
                  <c:v>227272.7272727268</c:v>
                </c:pt>
                <c:pt idx="73">
                  <c:v>227272.7272727268</c:v>
                </c:pt>
                <c:pt idx="74">
                  <c:v>232558.1395348841</c:v>
                </c:pt>
                <c:pt idx="75">
                  <c:v>232558.1395348841</c:v>
                </c:pt>
                <c:pt idx="76">
                  <c:v>232558.1395348841</c:v>
                </c:pt>
                <c:pt idx="77">
                  <c:v>232558.1395348832</c:v>
                </c:pt>
                <c:pt idx="78">
                  <c:v>227272.7272727268</c:v>
                </c:pt>
                <c:pt idx="79">
                  <c:v>227272.7272727277</c:v>
                </c:pt>
                <c:pt idx="80">
                  <c:v>217391.3043478258</c:v>
                </c:pt>
                <c:pt idx="81">
                  <c:v>212765.9574468083</c:v>
                </c:pt>
                <c:pt idx="82">
                  <c:v>222222.2222222227</c:v>
                </c:pt>
                <c:pt idx="83">
                  <c:v>227272.7272727277</c:v>
                </c:pt>
                <c:pt idx="84">
                  <c:v>232558.1395348841</c:v>
                </c:pt>
                <c:pt idx="85">
                  <c:v>227272.7272727277</c:v>
                </c:pt>
                <c:pt idx="86">
                  <c:v>222222.2222222218</c:v>
                </c:pt>
                <c:pt idx="87">
                  <c:v>232558.1395348832</c:v>
                </c:pt>
                <c:pt idx="88">
                  <c:v>227272.7272727277</c:v>
                </c:pt>
                <c:pt idx="89">
                  <c:v>222222.2222222218</c:v>
                </c:pt>
                <c:pt idx="90">
                  <c:v>222222.2222222218</c:v>
                </c:pt>
                <c:pt idx="91">
                  <c:v>217391.3043478266</c:v>
                </c:pt>
                <c:pt idx="92">
                  <c:v>217391.3043478266</c:v>
                </c:pt>
                <c:pt idx="93">
                  <c:v>217391.304347825</c:v>
                </c:pt>
                <c:pt idx="94">
                  <c:v>217391.304347825</c:v>
                </c:pt>
                <c:pt idx="95">
                  <c:v>217391.3043478266</c:v>
                </c:pt>
                <c:pt idx="96">
                  <c:v>217391.3043478266</c:v>
                </c:pt>
                <c:pt idx="97">
                  <c:v>222222.2222222218</c:v>
                </c:pt>
                <c:pt idx="98">
                  <c:v>222222.2222222218</c:v>
                </c:pt>
                <c:pt idx="99">
                  <c:v>217391.3043478266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experiment2Data.csv!$Q$1</c:f>
              <c:strCache>
                <c:ptCount val="1"/>
                <c:pt idx="0">
                  <c:v>10kΩ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experiment2Data.csv!$F$2:$F$102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-6.02E-8</c:v>
                </c:pt>
                <c:pt idx="2">
                  <c:v>4.6E-9</c:v>
                </c:pt>
                <c:pt idx="3">
                  <c:v>2.84E-8</c:v>
                </c:pt>
                <c:pt idx="4">
                  <c:v>4.05E-8</c:v>
                </c:pt>
                <c:pt idx="5">
                  <c:v>3.75E-8</c:v>
                </c:pt>
                <c:pt idx="6">
                  <c:v>4.82E-8</c:v>
                </c:pt>
                <c:pt idx="7">
                  <c:v>6.3E-8</c:v>
                </c:pt>
                <c:pt idx="8">
                  <c:v>5.22E-8</c:v>
                </c:pt>
                <c:pt idx="9">
                  <c:v>3.4E-9</c:v>
                </c:pt>
                <c:pt idx="10">
                  <c:v>7.96E-8</c:v>
                </c:pt>
                <c:pt idx="11">
                  <c:v>2.68E-8</c:v>
                </c:pt>
                <c:pt idx="12">
                  <c:v>1.252E-7</c:v>
                </c:pt>
                <c:pt idx="13">
                  <c:v>1.414E-7</c:v>
                </c:pt>
                <c:pt idx="14">
                  <c:v>1.644E-7</c:v>
                </c:pt>
                <c:pt idx="15">
                  <c:v>1.758E-7</c:v>
                </c:pt>
                <c:pt idx="16">
                  <c:v>1.226E-7</c:v>
                </c:pt>
                <c:pt idx="17">
                  <c:v>1.39E-7</c:v>
                </c:pt>
                <c:pt idx="18">
                  <c:v>1.61E-7</c:v>
                </c:pt>
                <c:pt idx="19">
                  <c:v>1.81E-7</c:v>
                </c:pt>
                <c:pt idx="20">
                  <c:v>2.02E-7</c:v>
                </c:pt>
                <c:pt idx="21">
                  <c:v>2.23E-7</c:v>
                </c:pt>
                <c:pt idx="22">
                  <c:v>2.44E-7</c:v>
                </c:pt>
                <c:pt idx="23">
                  <c:v>2.63E-7</c:v>
                </c:pt>
                <c:pt idx="24">
                  <c:v>2.86E-7</c:v>
                </c:pt>
                <c:pt idx="25">
                  <c:v>3.07E-7</c:v>
                </c:pt>
                <c:pt idx="26">
                  <c:v>3.26E-7</c:v>
                </c:pt>
                <c:pt idx="27">
                  <c:v>3.46E-7</c:v>
                </c:pt>
                <c:pt idx="28">
                  <c:v>3.68E-7</c:v>
                </c:pt>
                <c:pt idx="29">
                  <c:v>3.89E-7</c:v>
                </c:pt>
                <c:pt idx="30">
                  <c:v>4.1E-7</c:v>
                </c:pt>
                <c:pt idx="31">
                  <c:v>4.31E-7</c:v>
                </c:pt>
                <c:pt idx="32">
                  <c:v>4.53E-7</c:v>
                </c:pt>
                <c:pt idx="33">
                  <c:v>4.72E-7</c:v>
                </c:pt>
                <c:pt idx="34">
                  <c:v>4.95E-7</c:v>
                </c:pt>
                <c:pt idx="35">
                  <c:v>5.15E-7</c:v>
                </c:pt>
                <c:pt idx="36">
                  <c:v>5.36E-7</c:v>
                </c:pt>
                <c:pt idx="37">
                  <c:v>5.56E-7</c:v>
                </c:pt>
                <c:pt idx="38">
                  <c:v>5.77E-7</c:v>
                </c:pt>
                <c:pt idx="39">
                  <c:v>5.99E-7</c:v>
                </c:pt>
                <c:pt idx="40">
                  <c:v>6.21E-7</c:v>
                </c:pt>
                <c:pt idx="41">
                  <c:v>6.43E-7</c:v>
                </c:pt>
                <c:pt idx="42">
                  <c:v>6.63E-7</c:v>
                </c:pt>
                <c:pt idx="43">
                  <c:v>6.84E-7</c:v>
                </c:pt>
                <c:pt idx="44">
                  <c:v>7.05E-7</c:v>
                </c:pt>
                <c:pt idx="45">
                  <c:v>7.25E-7</c:v>
                </c:pt>
                <c:pt idx="46">
                  <c:v>7.48E-7</c:v>
                </c:pt>
                <c:pt idx="47">
                  <c:v>7.7E-7</c:v>
                </c:pt>
                <c:pt idx="48">
                  <c:v>7.88E-7</c:v>
                </c:pt>
                <c:pt idx="49">
                  <c:v>8.11E-7</c:v>
                </c:pt>
                <c:pt idx="50">
                  <c:v>8.32E-7</c:v>
                </c:pt>
                <c:pt idx="51">
                  <c:v>8.54E-7</c:v>
                </c:pt>
                <c:pt idx="52">
                  <c:v>8.72E-7</c:v>
                </c:pt>
                <c:pt idx="53">
                  <c:v>8.93E-7</c:v>
                </c:pt>
                <c:pt idx="54">
                  <c:v>9.19E-7</c:v>
                </c:pt>
                <c:pt idx="55">
                  <c:v>9.44E-7</c:v>
                </c:pt>
                <c:pt idx="56">
                  <c:v>9.64E-7</c:v>
                </c:pt>
                <c:pt idx="57">
                  <c:v>9.81E-7</c:v>
                </c:pt>
                <c:pt idx="58">
                  <c:v>1.007E-6</c:v>
                </c:pt>
                <c:pt idx="59">
                  <c:v>1.025E-6</c:v>
                </c:pt>
                <c:pt idx="60">
                  <c:v>1.048E-6</c:v>
                </c:pt>
                <c:pt idx="61">
                  <c:v>1.073E-6</c:v>
                </c:pt>
                <c:pt idx="62">
                  <c:v>1.089E-6</c:v>
                </c:pt>
                <c:pt idx="63">
                  <c:v>1.111E-6</c:v>
                </c:pt>
                <c:pt idx="64">
                  <c:v>1.134E-6</c:v>
                </c:pt>
                <c:pt idx="65">
                  <c:v>1.157E-6</c:v>
                </c:pt>
                <c:pt idx="66">
                  <c:v>1.179E-6</c:v>
                </c:pt>
                <c:pt idx="67">
                  <c:v>1.2E-6</c:v>
                </c:pt>
                <c:pt idx="68">
                  <c:v>1.22E-6</c:v>
                </c:pt>
                <c:pt idx="69">
                  <c:v>1.244E-6</c:v>
                </c:pt>
                <c:pt idx="70">
                  <c:v>1.256E-6</c:v>
                </c:pt>
                <c:pt idx="71">
                  <c:v>1.285E-6</c:v>
                </c:pt>
                <c:pt idx="72">
                  <c:v>1.306E-6</c:v>
                </c:pt>
                <c:pt idx="73">
                  <c:v>1.326E-6</c:v>
                </c:pt>
                <c:pt idx="74">
                  <c:v>1.35E-6</c:v>
                </c:pt>
                <c:pt idx="75">
                  <c:v>1.371E-6</c:v>
                </c:pt>
                <c:pt idx="76">
                  <c:v>1.393E-6</c:v>
                </c:pt>
                <c:pt idx="77">
                  <c:v>1.412E-6</c:v>
                </c:pt>
                <c:pt idx="78">
                  <c:v>1.434E-6</c:v>
                </c:pt>
                <c:pt idx="79">
                  <c:v>1.454E-6</c:v>
                </c:pt>
                <c:pt idx="80">
                  <c:v>1.474E-6</c:v>
                </c:pt>
                <c:pt idx="81">
                  <c:v>1.507E-6</c:v>
                </c:pt>
                <c:pt idx="82">
                  <c:v>1.52E-6</c:v>
                </c:pt>
                <c:pt idx="83">
                  <c:v>1.547E-6</c:v>
                </c:pt>
                <c:pt idx="84">
                  <c:v>1.573E-6</c:v>
                </c:pt>
                <c:pt idx="85">
                  <c:v>1.583E-6</c:v>
                </c:pt>
                <c:pt idx="86">
                  <c:v>1.612E-6</c:v>
                </c:pt>
                <c:pt idx="87">
                  <c:v>1.631E-6</c:v>
                </c:pt>
                <c:pt idx="88">
                  <c:v>1.656E-6</c:v>
                </c:pt>
                <c:pt idx="89">
                  <c:v>1.681E-6</c:v>
                </c:pt>
                <c:pt idx="90">
                  <c:v>1.704E-6</c:v>
                </c:pt>
                <c:pt idx="91">
                  <c:v>1.74E-6</c:v>
                </c:pt>
                <c:pt idx="92">
                  <c:v>1.76E-6</c:v>
                </c:pt>
                <c:pt idx="93">
                  <c:v>1.79E-6</c:v>
                </c:pt>
                <c:pt idx="94">
                  <c:v>1.81E-6</c:v>
                </c:pt>
                <c:pt idx="95">
                  <c:v>1.83E-6</c:v>
                </c:pt>
                <c:pt idx="96">
                  <c:v>1.85E-6</c:v>
                </c:pt>
                <c:pt idx="97">
                  <c:v>1.87E-6</c:v>
                </c:pt>
                <c:pt idx="98">
                  <c:v>1.89E-6</c:v>
                </c:pt>
                <c:pt idx="99">
                  <c:v>1.92E-6</c:v>
                </c:pt>
                <c:pt idx="100">
                  <c:v>1.94E-6</c:v>
                </c:pt>
              </c:numCache>
            </c:numRef>
          </c:xVal>
          <c:yVal>
            <c:numRef>
              <c:f>experiment2Data.csv!$Q$2:$Q$102</c:f>
              <c:numCache>
                <c:formatCode>0.00E+00</c:formatCode>
                <c:ptCount val="101"/>
                <c:pt idx="1">
                  <c:v>2.17391304347826E7</c:v>
                </c:pt>
                <c:pt idx="2">
                  <c:v>1.12866817155756E6</c:v>
                </c:pt>
                <c:pt idx="3">
                  <c:v>2.78551532033426E6</c:v>
                </c:pt>
                <c:pt idx="4">
                  <c:v>1.0989010989011E7</c:v>
                </c:pt>
                <c:pt idx="5">
                  <c:v>1.2987012987013E7</c:v>
                </c:pt>
                <c:pt idx="6">
                  <c:v>3.92156862745098E6</c:v>
                </c:pt>
                <c:pt idx="7">
                  <c:v>2.5E7</c:v>
                </c:pt>
                <c:pt idx="8">
                  <c:v>-1.67785234899329E6</c:v>
                </c:pt>
                <c:pt idx="9">
                  <c:v>3.64963503649635E6</c:v>
                </c:pt>
                <c:pt idx="10">
                  <c:v>4.27350427350427E6</c:v>
                </c:pt>
                <c:pt idx="11">
                  <c:v>2.19298245614035E6</c:v>
                </c:pt>
                <c:pt idx="12">
                  <c:v>872600.3490401396</c:v>
                </c:pt>
                <c:pt idx="13">
                  <c:v>2.55102040816327E6</c:v>
                </c:pt>
                <c:pt idx="14">
                  <c:v>2.90697674418605E6</c:v>
                </c:pt>
                <c:pt idx="15">
                  <c:v>-2.39234449760766E6</c:v>
                </c:pt>
                <c:pt idx="16">
                  <c:v>-2.71739130434783E6</c:v>
                </c:pt>
                <c:pt idx="17">
                  <c:v>2.60416666666667E6</c:v>
                </c:pt>
                <c:pt idx="18">
                  <c:v>2.38095238095238E6</c:v>
                </c:pt>
                <c:pt idx="19">
                  <c:v>2.4390243902439E6</c:v>
                </c:pt>
                <c:pt idx="20">
                  <c:v>2.38095238095238E6</c:v>
                </c:pt>
                <c:pt idx="21">
                  <c:v>2.38095238095238E6</c:v>
                </c:pt>
                <c:pt idx="22">
                  <c:v>2.5E6</c:v>
                </c:pt>
                <c:pt idx="23">
                  <c:v>2.38095238095238E6</c:v>
                </c:pt>
                <c:pt idx="24">
                  <c:v>2.27272727272727E6</c:v>
                </c:pt>
                <c:pt idx="25">
                  <c:v>2.5E6</c:v>
                </c:pt>
                <c:pt idx="26">
                  <c:v>2.56410256410256E6</c:v>
                </c:pt>
                <c:pt idx="27">
                  <c:v>2.38095238095238E6</c:v>
                </c:pt>
                <c:pt idx="28">
                  <c:v>2.32558139534884E6</c:v>
                </c:pt>
                <c:pt idx="29">
                  <c:v>2.38095238095238E6</c:v>
                </c:pt>
                <c:pt idx="30">
                  <c:v>2.38095238095238E6</c:v>
                </c:pt>
                <c:pt idx="31">
                  <c:v>2.32558139534884E6</c:v>
                </c:pt>
                <c:pt idx="32">
                  <c:v>2.4390243902439E6</c:v>
                </c:pt>
                <c:pt idx="33">
                  <c:v>2.38095238095238E6</c:v>
                </c:pt>
                <c:pt idx="34">
                  <c:v>2.32558139534883E6</c:v>
                </c:pt>
                <c:pt idx="35">
                  <c:v>2.4390243902439E6</c:v>
                </c:pt>
                <c:pt idx="36">
                  <c:v>2.43902439024391E6</c:v>
                </c:pt>
                <c:pt idx="37">
                  <c:v>2.4390243902439E6</c:v>
                </c:pt>
                <c:pt idx="38">
                  <c:v>2.32558139534883E6</c:v>
                </c:pt>
                <c:pt idx="39">
                  <c:v>2.27272727272728E6</c:v>
                </c:pt>
                <c:pt idx="40">
                  <c:v>2.27272727272727E6</c:v>
                </c:pt>
                <c:pt idx="41">
                  <c:v>2.38095238095238E6</c:v>
                </c:pt>
                <c:pt idx="42">
                  <c:v>2.4390243902439E6</c:v>
                </c:pt>
                <c:pt idx="43">
                  <c:v>2.38095238095238E6</c:v>
                </c:pt>
                <c:pt idx="44">
                  <c:v>2.4390243902439E6</c:v>
                </c:pt>
                <c:pt idx="45">
                  <c:v>2.32558139534884E6</c:v>
                </c:pt>
                <c:pt idx="46">
                  <c:v>2.22222222222222E6</c:v>
                </c:pt>
                <c:pt idx="47">
                  <c:v>2.5E6</c:v>
                </c:pt>
                <c:pt idx="48">
                  <c:v>2.4390243902439E6</c:v>
                </c:pt>
                <c:pt idx="49">
                  <c:v>2.27272727272727E6</c:v>
                </c:pt>
                <c:pt idx="50">
                  <c:v>2.32558139534884E6</c:v>
                </c:pt>
                <c:pt idx="51">
                  <c:v>2.5E6</c:v>
                </c:pt>
                <c:pt idx="52">
                  <c:v>2.56410256410257E6</c:v>
                </c:pt>
                <c:pt idx="53">
                  <c:v>2.12765957446808E6</c:v>
                </c:pt>
                <c:pt idx="54">
                  <c:v>1.96078431372549E6</c:v>
                </c:pt>
                <c:pt idx="55">
                  <c:v>2.22222222222222E6</c:v>
                </c:pt>
                <c:pt idx="56">
                  <c:v>2.7027027027027E6</c:v>
                </c:pt>
                <c:pt idx="57">
                  <c:v>2.32558139534883E6</c:v>
                </c:pt>
                <c:pt idx="58">
                  <c:v>2.27272727272728E6</c:v>
                </c:pt>
                <c:pt idx="59">
                  <c:v>2.43902439024391E6</c:v>
                </c:pt>
                <c:pt idx="60">
                  <c:v>2.08333333333333E6</c:v>
                </c:pt>
                <c:pt idx="61">
                  <c:v>2.4390243902439E6</c:v>
                </c:pt>
                <c:pt idx="62">
                  <c:v>2.63157894736841E6</c:v>
                </c:pt>
                <c:pt idx="63">
                  <c:v>2.22222222222222E6</c:v>
                </c:pt>
                <c:pt idx="64">
                  <c:v>2.17391304347826E6</c:v>
                </c:pt>
                <c:pt idx="65">
                  <c:v>2.22222222222222E6</c:v>
                </c:pt>
                <c:pt idx="66">
                  <c:v>2.32558139534885E6</c:v>
                </c:pt>
                <c:pt idx="67">
                  <c:v>2.43902439024391E6</c:v>
                </c:pt>
                <c:pt idx="68">
                  <c:v>2.27272727272727E6</c:v>
                </c:pt>
                <c:pt idx="69">
                  <c:v>2.77777777777778E6</c:v>
                </c:pt>
                <c:pt idx="70">
                  <c:v>2.43902439024391E6</c:v>
                </c:pt>
                <c:pt idx="71">
                  <c:v>1.99999999999999E6</c:v>
                </c:pt>
                <c:pt idx="72">
                  <c:v>2.4390243902439E6</c:v>
                </c:pt>
                <c:pt idx="73">
                  <c:v>2.27272727272728E6</c:v>
                </c:pt>
                <c:pt idx="74">
                  <c:v>2.22222222222222E6</c:v>
                </c:pt>
                <c:pt idx="75">
                  <c:v>2.32558139534883E6</c:v>
                </c:pt>
                <c:pt idx="76">
                  <c:v>2.43902439024391E6</c:v>
                </c:pt>
                <c:pt idx="77">
                  <c:v>2.43902439024391E6</c:v>
                </c:pt>
                <c:pt idx="78">
                  <c:v>2.38095238095238E6</c:v>
                </c:pt>
                <c:pt idx="79">
                  <c:v>2.5E6</c:v>
                </c:pt>
                <c:pt idx="80">
                  <c:v>1.88679245283019E6</c:v>
                </c:pt>
                <c:pt idx="81">
                  <c:v>2.17391304347826E6</c:v>
                </c:pt>
                <c:pt idx="82">
                  <c:v>2.5E6</c:v>
                </c:pt>
                <c:pt idx="83">
                  <c:v>1.88679245283019E6</c:v>
                </c:pt>
                <c:pt idx="84">
                  <c:v>2.77777777777778E6</c:v>
                </c:pt>
                <c:pt idx="85">
                  <c:v>2.56410256410257E6</c:v>
                </c:pt>
                <c:pt idx="86">
                  <c:v>2.08333333333333E6</c:v>
                </c:pt>
                <c:pt idx="87">
                  <c:v>2.27272727272728E6</c:v>
                </c:pt>
                <c:pt idx="88">
                  <c:v>1.99999999999999E6</c:v>
                </c:pt>
                <c:pt idx="89">
                  <c:v>2.08333333333333E6</c:v>
                </c:pt>
                <c:pt idx="90">
                  <c:v>1.69491525423729E6</c:v>
                </c:pt>
                <c:pt idx="91">
                  <c:v>1.78571428571428E6</c:v>
                </c:pt>
                <c:pt idx="92">
                  <c:v>2.0E6</c:v>
                </c:pt>
                <c:pt idx="93">
                  <c:v>2.0E6</c:v>
                </c:pt>
                <c:pt idx="94">
                  <c:v>2.5E6</c:v>
                </c:pt>
                <c:pt idx="95">
                  <c:v>2.5E6</c:v>
                </c:pt>
                <c:pt idx="96">
                  <c:v>2.5E6</c:v>
                </c:pt>
                <c:pt idx="97">
                  <c:v>2.50000000000001E6</c:v>
                </c:pt>
                <c:pt idx="98">
                  <c:v>2.00000000000001E6</c:v>
                </c:pt>
                <c:pt idx="99">
                  <c:v>1.99999999999999E6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experiment2Data.csv!$R$1</c:f>
              <c:strCache>
                <c:ptCount val="1"/>
                <c:pt idx="0">
                  <c:v>100Ω (th. on)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experiment2Data.csv!$B$2:$B$102</c:f>
              <c:numCache>
                <c:formatCode>0.00E+00</c:formatCode>
                <c:ptCount val="101"/>
                <c:pt idx="0">
                  <c:v>-1.1E-9</c:v>
                </c:pt>
                <c:pt idx="1">
                  <c:v>6.94E-8</c:v>
                </c:pt>
                <c:pt idx="2">
                  <c:v>6.65E-8</c:v>
                </c:pt>
                <c:pt idx="3">
                  <c:v>7.25E-8</c:v>
                </c:pt>
                <c:pt idx="4">
                  <c:v>7.39E-8</c:v>
                </c:pt>
                <c:pt idx="5">
                  <c:v>6.22E-8</c:v>
                </c:pt>
                <c:pt idx="6">
                  <c:v>7.3E-8</c:v>
                </c:pt>
                <c:pt idx="7">
                  <c:v>7.38E-8</c:v>
                </c:pt>
                <c:pt idx="8">
                  <c:v>7.95E-8</c:v>
                </c:pt>
                <c:pt idx="9">
                  <c:v>1.6E-8</c:v>
                </c:pt>
                <c:pt idx="10">
                  <c:v>3.45E-8</c:v>
                </c:pt>
                <c:pt idx="11">
                  <c:v>1.883E-7</c:v>
                </c:pt>
                <c:pt idx="12">
                  <c:v>6.18E-7</c:v>
                </c:pt>
                <c:pt idx="13">
                  <c:v>1.632E-6</c:v>
                </c:pt>
                <c:pt idx="14">
                  <c:v>3.08E-6</c:v>
                </c:pt>
                <c:pt idx="15">
                  <c:v>4.67E-6</c:v>
                </c:pt>
                <c:pt idx="16">
                  <c:v>6.39E-6</c:v>
                </c:pt>
                <c:pt idx="17">
                  <c:v>8.17E-6</c:v>
                </c:pt>
                <c:pt idx="18">
                  <c:v>1.003E-5</c:v>
                </c:pt>
                <c:pt idx="19">
                  <c:v>1.196E-5</c:v>
                </c:pt>
                <c:pt idx="20">
                  <c:v>1.386E-5</c:v>
                </c:pt>
                <c:pt idx="21">
                  <c:v>1.579E-5</c:v>
                </c:pt>
                <c:pt idx="22">
                  <c:v>1.775E-5</c:v>
                </c:pt>
                <c:pt idx="23">
                  <c:v>1.967E-5</c:v>
                </c:pt>
                <c:pt idx="24">
                  <c:v>2.19E-5</c:v>
                </c:pt>
                <c:pt idx="25">
                  <c:v>2.38E-5</c:v>
                </c:pt>
                <c:pt idx="26">
                  <c:v>2.58E-5</c:v>
                </c:pt>
                <c:pt idx="27">
                  <c:v>2.78E-5</c:v>
                </c:pt>
                <c:pt idx="28">
                  <c:v>2.98E-5</c:v>
                </c:pt>
                <c:pt idx="29">
                  <c:v>3.18E-5</c:v>
                </c:pt>
                <c:pt idx="30">
                  <c:v>3.39E-5</c:v>
                </c:pt>
                <c:pt idx="31">
                  <c:v>3.59E-5</c:v>
                </c:pt>
                <c:pt idx="32">
                  <c:v>3.8E-5</c:v>
                </c:pt>
                <c:pt idx="33">
                  <c:v>4.0E-5</c:v>
                </c:pt>
                <c:pt idx="34">
                  <c:v>4.21E-5</c:v>
                </c:pt>
                <c:pt idx="35">
                  <c:v>4.41E-5</c:v>
                </c:pt>
                <c:pt idx="36">
                  <c:v>4.62E-5</c:v>
                </c:pt>
                <c:pt idx="37">
                  <c:v>4.82E-5</c:v>
                </c:pt>
                <c:pt idx="38">
                  <c:v>5.03E-5</c:v>
                </c:pt>
                <c:pt idx="39">
                  <c:v>5.24E-5</c:v>
                </c:pt>
                <c:pt idx="40">
                  <c:v>5.44E-5</c:v>
                </c:pt>
                <c:pt idx="41">
                  <c:v>5.66E-5</c:v>
                </c:pt>
                <c:pt idx="42">
                  <c:v>5.88E-5</c:v>
                </c:pt>
                <c:pt idx="43">
                  <c:v>6.09E-5</c:v>
                </c:pt>
                <c:pt idx="44">
                  <c:v>6.3E-5</c:v>
                </c:pt>
                <c:pt idx="45">
                  <c:v>6.51E-5</c:v>
                </c:pt>
                <c:pt idx="46">
                  <c:v>6.72E-5</c:v>
                </c:pt>
                <c:pt idx="47">
                  <c:v>6.94E-5</c:v>
                </c:pt>
                <c:pt idx="48">
                  <c:v>7.15E-5</c:v>
                </c:pt>
                <c:pt idx="49">
                  <c:v>7.37E-5</c:v>
                </c:pt>
                <c:pt idx="50">
                  <c:v>7.58E-5</c:v>
                </c:pt>
                <c:pt idx="51">
                  <c:v>7.8E-5</c:v>
                </c:pt>
                <c:pt idx="52">
                  <c:v>8.02E-5</c:v>
                </c:pt>
                <c:pt idx="53">
                  <c:v>8.23E-5</c:v>
                </c:pt>
                <c:pt idx="54">
                  <c:v>8.45E-5</c:v>
                </c:pt>
                <c:pt idx="55">
                  <c:v>8.67E-5</c:v>
                </c:pt>
                <c:pt idx="56">
                  <c:v>8.89E-5</c:v>
                </c:pt>
                <c:pt idx="57">
                  <c:v>9.11E-5</c:v>
                </c:pt>
                <c:pt idx="58">
                  <c:v>9.33E-5</c:v>
                </c:pt>
                <c:pt idx="59">
                  <c:v>9.55E-5</c:v>
                </c:pt>
                <c:pt idx="60">
                  <c:v>9.77E-5</c:v>
                </c:pt>
                <c:pt idx="61" formatCode="General">
                  <c:v>0.0001</c:v>
                </c:pt>
                <c:pt idx="62" formatCode="General">
                  <c:v>0.0001022</c:v>
                </c:pt>
                <c:pt idx="63" formatCode="General">
                  <c:v>0.0001045</c:v>
                </c:pt>
                <c:pt idx="64" formatCode="General">
                  <c:v>0.0001068</c:v>
                </c:pt>
                <c:pt idx="65" formatCode="General">
                  <c:v>0.000109</c:v>
                </c:pt>
                <c:pt idx="66" formatCode="General">
                  <c:v>0.0001113</c:v>
                </c:pt>
                <c:pt idx="67" formatCode="General">
                  <c:v>0.0001136</c:v>
                </c:pt>
                <c:pt idx="68" formatCode="General">
                  <c:v>0.0001159</c:v>
                </c:pt>
                <c:pt idx="69" formatCode="General">
                  <c:v>0.0001182</c:v>
                </c:pt>
                <c:pt idx="70" formatCode="General">
                  <c:v>0.0001205</c:v>
                </c:pt>
                <c:pt idx="71" formatCode="General">
                  <c:v>0.0001228</c:v>
                </c:pt>
                <c:pt idx="72" formatCode="General">
                  <c:v>0.0001252</c:v>
                </c:pt>
                <c:pt idx="73" formatCode="General">
                  <c:v>0.0001275</c:v>
                </c:pt>
                <c:pt idx="74" formatCode="General">
                  <c:v>0.0001299</c:v>
                </c:pt>
                <c:pt idx="75" formatCode="General">
                  <c:v>0.0001322</c:v>
                </c:pt>
                <c:pt idx="76" formatCode="General">
                  <c:v>0.0001345</c:v>
                </c:pt>
                <c:pt idx="77" formatCode="General">
                  <c:v>0.0001356</c:v>
                </c:pt>
                <c:pt idx="78" formatCode="General">
                  <c:v>0.0001364</c:v>
                </c:pt>
                <c:pt idx="79" formatCode="General">
                  <c:v>0.0001372</c:v>
                </c:pt>
                <c:pt idx="80" formatCode="General">
                  <c:v>0.0001379</c:v>
                </c:pt>
                <c:pt idx="81" formatCode="General">
                  <c:v>0.0001388</c:v>
                </c:pt>
                <c:pt idx="82" formatCode="General">
                  <c:v>0.0001395</c:v>
                </c:pt>
                <c:pt idx="83" formatCode="General">
                  <c:v>0.0001403</c:v>
                </c:pt>
                <c:pt idx="84" formatCode="General">
                  <c:v>0.0001411</c:v>
                </c:pt>
                <c:pt idx="85" formatCode="General">
                  <c:v>0.0001419</c:v>
                </c:pt>
                <c:pt idx="86" formatCode="General">
                  <c:v>0.0001426</c:v>
                </c:pt>
                <c:pt idx="87" formatCode="General">
                  <c:v>0.0001435</c:v>
                </c:pt>
                <c:pt idx="88" formatCode="General">
                  <c:v>0.0001444</c:v>
                </c:pt>
                <c:pt idx="89" formatCode="General">
                  <c:v>0.0001453</c:v>
                </c:pt>
                <c:pt idx="90" formatCode="General">
                  <c:v>0.0001464</c:v>
                </c:pt>
                <c:pt idx="91" formatCode="General">
                  <c:v>0.0001478</c:v>
                </c:pt>
                <c:pt idx="92" formatCode="General">
                  <c:v>0.0001493</c:v>
                </c:pt>
                <c:pt idx="93" formatCode="General">
                  <c:v>0.0001513</c:v>
                </c:pt>
                <c:pt idx="94" formatCode="General">
                  <c:v>0.0001538</c:v>
                </c:pt>
                <c:pt idx="95" formatCode="General">
                  <c:v>0.0001567</c:v>
                </c:pt>
                <c:pt idx="96" formatCode="General">
                  <c:v>0.0001603</c:v>
                </c:pt>
                <c:pt idx="97" formatCode="General">
                  <c:v>0.0001646</c:v>
                </c:pt>
                <c:pt idx="98" formatCode="General">
                  <c:v>0.0001696</c:v>
                </c:pt>
                <c:pt idx="99" formatCode="General">
                  <c:v>0.0001754</c:v>
                </c:pt>
                <c:pt idx="100" formatCode="General">
                  <c:v>0.000182</c:v>
                </c:pt>
              </c:numCache>
            </c:numRef>
          </c:xVal>
          <c:yVal>
            <c:numRef>
              <c:f>experiment2Data.csv!$R$2:$R$102</c:f>
              <c:numCache>
                <c:formatCode>General</c:formatCode>
                <c:ptCount val="101"/>
                <c:pt idx="1">
                  <c:v>383930.5475504323</c:v>
                </c:pt>
                <c:pt idx="2">
                  <c:v>399639.8496240602</c:v>
                </c:pt>
                <c:pt idx="3">
                  <c:v>368527.5862068966</c:v>
                </c:pt>
                <c:pt idx="4">
                  <c:v>361994.9932341001</c:v>
                </c:pt>
                <c:pt idx="5">
                  <c:v>425629.2604501608</c:v>
                </c:pt>
                <c:pt idx="6">
                  <c:v>366165.7534246575</c:v>
                </c:pt>
                <c:pt idx="7">
                  <c:v>362453.3875338753</c:v>
                </c:pt>
                <c:pt idx="8">
                  <c:v>338165.4088050314</c:v>
                </c:pt>
                <c:pt idx="9">
                  <c:v>1.5862E6</c:v>
                </c:pt>
                <c:pt idx="10">
                  <c:v>748337.6811594204</c:v>
                </c:pt>
                <c:pt idx="11">
                  <c:v>156466.8613913967</c:v>
                </c:pt>
                <c:pt idx="12">
                  <c:v>64153.07443365696</c:v>
                </c:pt>
                <c:pt idx="13">
                  <c:v>39018.62745098039</c:v>
                </c:pt>
                <c:pt idx="14">
                  <c:v>31816.88311688312</c:v>
                </c:pt>
                <c:pt idx="15">
                  <c:v>29053.31905781585</c:v>
                </c:pt>
                <c:pt idx="16">
                  <c:v>27612.36306729264</c:v>
                </c:pt>
                <c:pt idx="17">
                  <c:v>26759.97552019584</c:v>
                </c:pt>
                <c:pt idx="18">
                  <c:v>26192.5224327019</c:v>
                </c:pt>
                <c:pt idx="19">
                  <c:v>25790.30100334448</c:v>
                </c:pt>
                <c:pt idx="20">
                  <c:v>25503.7518037518</c:v>
                </c:pt>
                <c:pt idx="21">
                  <c:v>25283.28055731476</c:v>
                </c:pt>
                <c:pt idx="22">
                  <c:v>25108.45070422535</c:v>
                </c:pt>
                <c:pt idx="23">
                  <c:v>24970.9710218607</c:v>
                </c:pt>
                <c:pt idx="24">
                  <c:v>24841.55251141552</c:v>
                </c:pt>
                <c:pt idx="25">
                  <c:v>24750.42016806723</c:v>
                </c:pt>
                <c:pt idx="26">
                  <c:v>24668.99224806202</c:v>
                </c:pt>
                <c:pt idx="27">
                  <c:v>24599.28057553957</c:v>
                </c:pt>
                <c:pt idx="28">
                  <c:v>24538.92617449664</c:v>
                </c:pt>
                <c:pt idx="29">
                  <c:v>24486.16352201258</c:v>
                </c:pt>
                <c:pt idx="30">
                  <c:v>24437.46312684366</c:v>
                </c:pt>
                <c:pt idx="31">
                  <c:v>24396.37883008357</c:v>
                </c:pt>
                <c:pt idx="32">
                  <c:v>24357.89473684211</c:v>
                </c:pt>
                <c:pt idx="33">
                  <c:v>24325.0</c:v>
                </c:pt>
                <c:pt idx="34">
                  <c:v>24293.8242280285</c:v>
                </c:pt>
                <c:pt idx="35">
                  <c:v>24266.89342403628</c:v>
                </c:pt>
                <c:pt idx="36">
                  <c:v>24241.12554112554</c:v>
                </c:pt>
                <c:pt idx="37">
                  <c:v>24218.67219917012</c:v>
                </c:pt>
                <c:pt idx="38">
                  <c:v>24197.01789264414</c:v>
                </c:pt>
                <c:pt idx="39">
                  <c:v>24177.09923664122</c:v>
                </c:pt>
                <c:pt idx="40">
                  <c:v>24159.55882352941</c:v>
                </c:pt>
                <c:pt idx="41">
                  <c:v>24141.69611307421</c:v>
                </c:pt>
                <c:pt idx="42">
                  <c:v>24125.17006802721</c:v>
                </c:pt>
                <c:pt idx="43">
                  <c:v>24110.50903119869</c:v>
                </c:pt>
                <c:pt idx="44">
                  <c:v>24096.8253968254</c:v>
                </c:pt>
                <c:pt idx="45">
                  <c:v>24084.02457757296</c:v>
                </c:pt>
                <c:pt idx="46">
                  <c:v>24072.02380952381</c:v>
                </c:pt>
                <c:pt idx="47">
                  <c:v>24060.23054755043</c:v>
                </c:pt>
                <c:pt idx="48">
                  <c:v>24049.65034965035</c:v>
                </c:pt>
                <c:pt idx="49">
                  <c:v>24039.2130257802</c:v>
                </c:pt>
                <c:pt idx="50">
                  <c:v>24029.81530343008</c:v>
                </c:pt>
                <c:pt idx="51">
                  <c:v>24020.51282051282</c:v>
                </c:pt>
                <c:pt idx="52">
                  <c:v>24011.72069825436</c:v>
                </c:pt>
                <c:pt idx="53">
                  <c:v>24003.7667071689</c:v>
                </c:pt>
                <c:pt idx="54">
                  <c:v>23995.85798816568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experiment2Data.csv!$S$1</c:f>
              <c:strCache>
                <c:ptCount val="1"/>
                <c:pt idx="0">
                  <c:v>1kΩ (th. on)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experiment2Data.csv!$D$2:$D$102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-6.46E-8</c:v>
                </c:pt>
                <c:pt idx="2">
                  <c:v>8.8E-9</c:v>
                </c:pt>
                <c:pt idx="3">
                  <c:v>3.06E-8</c:v>
                </c:pt>
                <c:pt idx="4">
                  <c:v>3.37E-8</c:v>
                </c:pt>
                <c:pt idx="5">
                  <c:v>4.46E-8</c:v>
                </c:pt>
                <c:pt idx="6">
                  <c:v>5.57E-8</c:v>
                </c:pt>
                <c:pt idx="7">
                  <c:v>5.85E-8</c:v>
                </c:pt>
                <c:pt idx="8">
                  <c:v>6.41E-8</c:v>
                </c:pt>
                <c:pt idx="9">
                  <c:v>4.6E-9</c:v>
                </c:pt>
                <c:pt idx="10">
                  <c:v>8.91E-8</c:v>
                </c:pt>
                <c:pt idx="11">
                  <c:v>8.02E-8</c:v>
                </c:pt>
                <c:pt idx="12">
                  <c:v>1.976E-7</c:v>
                </c:pt>
                <c:pt idx="13">
                  <c:v>3.47E-7</c:v>
                </c:pt>
                <c:pt idx="14">
                  <c:v>5.19E-7</c:v>
                </c:pt>
                <c:pt idx="15">
                  <c:v>6.98E-7</c:v>
                </c:pt>
                <c:pt idx="16">
                  <c:v>8.87E-7</c:v>
                </c:pt>
                <c:pt idx="17">
                  <c:v>1.08E-6</c:v>
                </c:pt>
                <c:pt idx="18">
                  <c:v>1.273E-6</c:v>
                </c:pt>
                <c:pt idx="19">
                  <c:v>1.474E-6</c:v>
                </c:pt>
                <c:pt idx="20">
                  <c:v>1.673E-6</c:v>
                </c:pt>
                <c:pt idx="21">
                  <c:v>1.873E-6</c:v>
                </c:pt>
                <c:pt idx="22">
                  <c:v>2.09E-6</c:v>
                </c:pt>
                <c:pt idx="23">
                  <c:v>2.29E-6</c:v>
                </c:pt>
                <c:pt idx="24">
                  <c:v>2.5E-6</c:v>
                </c:pt>
                <c:pt idx="25">
                  <c:v>2.7E-6</c:v>
                </c:pt>
                <c:pt idx="26">
                  <c:v>2.9E-6</c:v>
                </c:pt>
                <c:pt idx="27">
                  <c:v>3.11E-6</c:v>
                </c:pt>
                <c:pt idx="28">
                  <c:v>3.31E-6</c:v>
                </c:pt>
                <c:pt idx="29">
                  <c:v>3.51E-6</c:v>
                </c:pt>
                <c:pt idx="30">
                  <c:v>3.72E-6</c:v>
                </c:pt>
                <c:pt idx="31">
                  <c:v>3.93E-6</c:v>
                </c:pt>
                <c:pt idx="32">
                  <c:v>4.14E-6</c:v>
                </c:pt>
                <c:pt idx="33">
                  <c:v>4.35E-6</c:v>
                </c:pt>
                <c:pt idx="34">
                  <c:v>4.55E-6</c:v>
                </c:pt>
                <c:pt idx="35">
                  <c:v>4.76E-6</c:v>
                </c:pt>
                <c:pt idx="36">
                  <c:v>4.96E-6</c:v>
                </c:pt>
                <c:pt idx="37">
                  <c:v>5.17E-6</c:v>
                </c:pt>
                <c:pt idx="38">
                  <c:v>5.38E-6</c:v>
                </c:pt>
                <c:pt idx="39">
                  <c:v>5.58E-6</c:v>
                </c:pt>
                <c:pt idx="40">
                  <c:v>5.79E-6</c:v>
                </c:pt>
                <c:pt idx="41">
                  <c:v>6.01E-6</c:v>
                </c:pt>
                <c:pt idx="42">
                  <c:v>6.22E-6</c:v>
                </c:pt>
                <c:pt idx="43">
                  <c:v>6.43E-6</c:v>
                </c:pt>
                <c:pt idx="44">
                  <c:v>6.65E-6</c:v>
                </c:pt>
                <c:pt idx="45">
                  <c:v>6.85E-6</c:v>
                </c:pt>
                <c:pt idx="46">
                  <c:v>7.06E-6</c:v>
                </c:pt>
                <c:pt idx="47">
                  <c:v>7.27E-6</c:v>
                </c:pt>
                <c:pt idx="48">
                  <c:v>7.49E-6</c:v>
                </c:pt>
                <c:pt idx="49">
                  <c:v>7.7E-6</c:v>
                </c:pt>
                <c:pt idx="50">
                  <c:v>7.91E-6</c:v>
                </c:pt>
                <c:pt idx="51">
                  <c:v>8.12E-6</c:v>
                </c:pt>
                <c:pt idx="52">
                  <c:v>8.33E-6</c:v>
                </c:pt>
                <c:pt idx="53">
                  <c:v>8.55E-6</c:v>
                </c:pt>
                <c:pt idx="54">
                  <c:v>8.77E-6</c:v>
                </c:pt>
                <c:pt idx="55">
                  <c:v>8.98E-6</c:v>
                </c:pt>
                <c:pt idx="56">
                  <c:v>9.19E-6</c:v>
                </c:pt>
                <c:pt idx="57">
                  <c:v>9.4E-6</c:v>
                </c:pt>
                <c:pt idx="58">
                  <c:v>9.62E-6</c:v>
                </c:pt>
                <c:pt idx="59">
                  <c:v>9.83E-6</c:v>
                </c:pt>
                <c:pt idx="60">
                  <c:v>1.005E-5</c:v>
                </c:pt>
                <c:pt idx="61">
                  <c:v>1.026E-5</c:v>
                </c:pt>
                <c:pt idx="62">
                  <c:v>1.048E-5</c:v>
                </c:pt>
                <c:pt idx="63">
                  <c:v>1.07E-5</c:v>
                </c:pt>
                <c:pt idx="64">
                  <c:v>1.091E-5</c:v>
                </c:pt>
                <c:pt idx="65">
                  <c:v>1.113E-5</c:v>
                </c:pt>
                <c:pt idx="66">
                  <c:v>1.133E-5</c:v>
                </c:pt>
                <c:pt idx="67">
                  <c:v>1.155E-5</c:v>
                </c:pt>
                <c:pt idx="68">
                  <c:v>1.177E-5</c:v>
                </c:pt>
                <c:pt idx="69">
                  <c:v>1.199E-5</c:v>
                </c:pt>
                <c:pt idx="70">
                  <c:v>1.22E-5</c:v>
                </c:pt>
                <c:pt idx="71">
                  <c:v>1.241E-5</c:v>
                </c:pt>
                <c:pt idx="72">
                  <c:v>1.263E-5</c:v>
                </c:pt>
                <c:pt idx="73">
                  <c:v>1.285E-5</c:v>
                </c:pt>
                <c:pt idx="74">
                  <c:v>1.307E-5</c:v>
                </c:pt>
                <c:pt idx="75">
                  <c:v>1.328E-5</c:v>
                </c:pt>
                <c:pt idx="76">
                  <c:v>1.35E-5</c:v>
                </c:pt>
                <c:pt idx="77">
                  <c:v>1.371E-5</c:v>
                </c:pt>
                <c:pt idx="78">
                  <c:v>1.393E-5</c:v>
                </c:pt>
                <c:pt idx="79">
                  <c:v>1.415E-5</c:v>
                </c:pt>
                <c:pt idx="80">
                  <c:v>1.437E-5</c:v>
                </c:pt>
                <c:pt idx="81">
                  <c:v>1.461E-5</c:v>
                </c:pt>
                <c:pt idx="82">
                  <c:v>1.484E-5</c:v>
                </c:pt>
                <c:pt idx="83">
                  <c:v>1.506E-5</c:v>
                </c:pt>
                <c:pt idx="84">
                  <c:v>1.528E-5</c:v>
                </c:pt>
                <c:pt idx="85">
                  <c:v>1.549E-5</c:v>
                </c:pt>
                <c:pt idx="86">
                  <c:v>1.572E-5</c:v>
                </c:pt>
                <c:pt idx="87">
                  <c:v>1.594E-5</c:v>
                </c:pt>
                <c:pt idx="88">
                  <c:v>1.615E-5</c:v>
                </c:pt>
                <c:pt idx="89">
                  <c:v>1.638E-5</c:v>
                </c:pt>
                <c:pt idx="90">
                  <c:v>1.66E-5</c:v>
                </c:pt>
                <c:pt idx="91">
                  <c:v>1.683E-5</c:v>
                </c:pt>
                <c:pt idx="92">
                  <c:v>1.706E-5</c:v>
                </c:pt>
                <c:pt idx="93">
                  <c:v>1.729E-5</c:v>
                </c:pt>
                <c:pt idx="94">
                  <c:v>1.752E-5</c:v>
                </c:pt>
                <c:pt idx="95">
                  <c:v>1.775E-5</c:v>
                </c:pt>
                <c:pt idx="96">
                  <c:v>1.798E-5</c:v>
                </c:pt>
                <c:pt idx="97">
                  <c:v>1.821E-5</c:v>
                </c:pt>
                <c:pt idx="98">
                  <c:v>1.843E-5</c:v>
                </c:pt>
                <c:pt idx="99">
                  <c:v>1.866E-5</c:v>
                </c:pt>
                <c:pt idx="100">
                  <c:v>1.889E-5</c:v>
                </c:pt>
              </c:numCache>
            </c:numRef>
          </c:xVal>
          <c:yVal>
            <c:numRef>
              <c:f>experiment2Data.csv!$S$2:$S$102</c:f>
              <c:numCache>
                <c:formatCode>General</c:formatCode>
                <c:ptCount val="101"/>
                <c:pt idx="1">
                  <c:v>-149996.9040247679</c:v>
                </c:pt>
                <c:pt idx="2">
                  <c:v>3.07790909090909E6</c:v>
                </c:pt>
                <c:pt idx="3">
                  <c:v>1.05399346405229E6</c:v>
                </c:pt>
                <c:pt idx="4">
                  <c:v>978839.7626112761</c:v>
                </c:pt>
                <c:pt idx="5">
                  <c:v>797538.1165919282</c:v>
                </c:pt>
                <c:pt idx="6">
                  <c:v>685833.0341113106</c:v>
                </c:pt>
                <c:pt idx="7">
                  <c:v>664350.4273504273</c:v>
                </c:pt>
                <c:pt idx="8">
                  <c:v>627015.600624025</c:v>
                </c:pt>
                <c:pt idx="9">
                  <c:v>5.67178260869565E6</c:v>
                </c:pt>
                <c:pt idx="10">
                  <c:v>517583.6139169473</c:v>
                </c:pt>
                <c:pt idx="11">
                  <c:v>548720.6982543641</c:v>
                </c:pt>
                <c:pt idx="12">
                  <c:v>363518.2186234818</c:v>
                </c:pt>
                <c:pt idx="13">
                  <c:v>309046.1095100865</c:v>
                </c:pt>
                <c:pt idx="14">
                  <c:v>285169.556840077</c:v>
                </c:pt>
                <c:pt idx="15">
                  <c:v>272816.6189111748</c:v>
                </c:pt>
                <c:pt idx="16">
                  <c:v>265184.892897407</c:v>
                </c:pt>
                <c:pt idx="17">
                  <c:v>260148.1481481481</c:v>
                </c:pt>
                <c:pt idx="18">
                  <c:v>256638.6488609584</c:v>
                </c:pt>
                <c:pt idx="19">
                  <c:v>253960.6512890095</c:v>
                </c:pt>
                <c:pt idx="20">
                  <c:v>251943.2157800359</c:v>
                </c:pt>
                <c:pt idx="21">
                  <c:v>250347.5707421249</c:v>
                </c:pt>
                <c:pt idx="22">
                  <c:v>248961.7224880383</c:v>
                </c:pt>
                <c:pt idx="23">
                  <c:v>247917.0305676856</c:v>
                </c:pt>
                <c:pt idx="24">
                  <c:v>247000.0</c:v>
                </c:pt>
                <c:pt idx="25">
                  <c:v>246259.2592592593</c:v>
                </c:pt>
                <c:pt idx="26">
                  <c:v>245620.6896551724</c:v>
                </c:pt>
                <c:pt idx="27">
                  <c:v>245038.5852090032</c:v>
                </c:pt>
                <c:pt idx="28">
                  <c:v>244552.8700906344</c:v>
                </c:pt>
                <c:pt idx="29">
                  <c:v>244122.5071225071</c:v>
                </c:pt>
                <c:pt idx="30">
                  <c:v>243720.4301075269</c:v>
                </c:pt>
                <c:pt idx="31">
                  <c:v>243361.3231552163</c:v>
                </c:pt>
                <c:pt idx="32">
                  <c:v>243038.6473429952</c:v>
                </c:pt>
                <c:pt idx="33">
                  <c:v>242747.1264367816</c:v>
                </c:pt>
                <c:pt idx="34">
                  <c:v>242494.5054945055</c:v>
                </c:pt>
                <c:pt idx="35">
                  <c:v>242252.1008403361</c:v>
                </c:pt>
                <c:pt idx="36">
                  <c:v>242040.3225806452</c:v>
                </c:pt>
                <c:pt idx="37">
                  <c:v>241835.589941973</c:v>
                </c:pt>
                <c:pt idx="38">
                  <c:v>241646.8401486989</c:v>
                </c:pt>
                <c:pt idx="39">
                  <c:v>241480.2867383512</c:v>
                </c:pt>
                <c:pt idx="40">
                  <c:v>241317.7892918826</c:v>
                </c:pt>
                <c:pt idx="41">
                  <c:v>241159.7337770383</c:v>
                </c:pt>
                <c:pt idx="42">
                  <c:v>241019.2926045016</c:v>
                </c:pt>
                <c:pt idx="43">
                  <c:v>240888.0248833593</c:v>
                </c:pt>
                <c:pt idx="44">
                  <c:v>240759.3984962406</c:v>
                </c:pt>
                <c:pt idx="45">
                  <c:v>240649.6350364964</c:v>
                </c:pt>
                <c:pt idx="46">
                  <c:v>240541.0764872521</c:v>
                </c:pt>
                <c:pt idx="47">
                  <c:v>240438.7895460798</c:v>
                </c:pt>
                <c:pt idx="48">
                  <c:v>240337.7837116155</c:v>
                </c:pt>
                <c:pt idx="49">
                  <c:v>240246.7532467532</c:v>
                </c:pt>
                <c:pt idx="50">
                  <c:v>240160.5562579014</c:v>
                </c:pt>
                <c:pt idx="51">
                  <c:v>240078.8177339901</c:v>
                </c:pt>
                <c:pt idx="52">
                  <c:v>240001.2004801921</c:v>
                </c:pt>
                <c:pt idx="53">
                  <c:v>239923.9766081871</c:v>
                </c:pt>
                <c:pt idx="54">
                  <c:v>239850.6271379704</c:v>
                </c:pt>
                <c:pt idx="55">
                  <c:v>239783.9643652561</c:v>
                </c:pt>
                <c:pt idx="56">
                  <c:v>239720.3482045702</c:v>
                </c:pt>
                <c:pt idx="57">
                  <c:v>239659.5744680851</c:v>
                </c:pt>
                <c:pt idx="58">
                  <c:v>239598.7525987526</c:v>
                </c:pt>
                <c:pt idx="59">
                  <c:v>239543.2349949135</c:v>
                </c:pt>
                <c:pt idx="60">
                  <c:v>239487.5621890547</c:v>
                </c:pt>
                <c:pt idx="61">
                  <c:v>239436.6471734893</c:v>
                </c:pt>
                <c:pt idx="62">
                  <c:v>239385.4961832061</c:v>
                </c:pt>
                <c:pt idx="63">
                  <c:v>239336.4485981308</c:v>
                </c:pt>
                <c:pt idx="64">
                  <c:v>239291.4757103575</c:v>
                </c:pt>
                <c:pt idx="65">
                  <c:v>239246.1814914645</c:v>
                </c:pt>
                <c:pt idx="66">
                  <c:v>239206.5313327449</c:v>
                </c:pt>
                <c:pt idx="67">
                  <c:v>239164.5021645022</c:v>
                </c:pt>
                <c:pt idx="68">
                  <c:v>239124.0441801189</c:v>
                </c:pt>
                <c:pt idx="69">
                  <c:v>239085.0708924104</c:v>
                </c:pt>
                <c:pt idx="70">
                  <c:v>239049.1803278688</c:v>
                </c:pt>
                <c:pt idx="71">
                  <c:v>239014.5044319097</c:v>
                </c:pt>
                <c:pt idx="72">
                  <c:v>238979.4140934283</c:v>
                </c:pt>
                <c:pt idx="73">
                  <c:v>238945.5252918288</c:v>
                </c:pt>
                <c:pt idx="74">
                  <c:v>238912.7773527161</c:v>
                </c:pt>
                <c:pt idx="75">
                  <c:v>238882.5301204819</c:v>
                </c:pt>
                <c:pt idx="76">
                  <c:v>238851.8518518519</c:v>
                </c:pt>
                <c:pt idx="77">
                  <c:v>238823.4865061998</c:v>
                </c:pt>
                <c:pt idx="78">
                  <c:v>238794.687724336</c:v>
                </c:pt>
                <c:pt idx="79">
                  <c:v>238766.7844522968</c:v>
                </c:pt>
                <c:pt idx="80">
                  <c:v>238739.7355601949</c:v>
                </c:pt>
                <c:pt idx="81">
                  <c:v>238711.1567419576</c:v>
                </c:pt>
                <c:pt idx="82">
                  <c:v>238684.6361185984</c:v>
                </c:pt>
                <c:pt idx="83">
                  <c:v>238660.026560425</c:v>
                </c:pt>
                <c:pt idx="84">
                  <c:v>238636.1256544503</c:v>
                </c:pt>
                <c:pt idx="85">
                  <c:v>238613.9444803099</c:v>
                </c:pt>
                <c:pt idx="86">
                  <c:v>238590.3307888041</c:v>
                </c:pt>
                <c:pt idx="87">
                  <c:v>238568.3814303639</c:v>
                </c:pt>
                <c:pt idx="88">
                  <c:v>238547.9876160991</c:v>
                </c:pt>
                <c:pt idx="89">
                  <c:v>238526.2515262515</c:v>
                </c:pt>
                <c:pt idx="90">
                  <c:v>238506.0240963855</c:v>
                </c:pt>
                <c:pt idx="91">
                  <c:v>238485.4426619133</c:v>
                </c:pt>
                <c:pt idx="92">
                  <c:v>238465.4161781946</c:v>
                </c:pt>
                <c:pt idx="93">
                  <c:v>238445.9224985541</c:v>
                </c:pt>
                <c:pt idx="94">
                  <c:v>238426.9406392694</c:v>
                </c:pt>
                <c:pt idx="95">
                  <c:v>238408.4507042253</c:v>
                </c:pt>
                <c:pt idx="96">
                  <c:v>238390.4338153504</c:v>
                </c:pt>
                <c:pt idx="97">
                  <c:v>238372.8720483251</c:v>
                </c:pt>
                <c:pt idx="98">
                  <c:v>238356.4839934889</c:v>
                </c:pt>
                <c:pt idx="99">
                  <c:v>238339.7642015005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experiment2Data.csv!$T$1</c:f>
              <c:strCache>
                <c:ptCount val="1"/>
                <c:pt idx="0">
                  <c:v>10kΩ (th. on)</c:v>
                </c:pt>
              </c:strCache>
            </c:strRef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experiment2Data.csv!$F$2:$F$102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-6.02E-8</c:v>
                </c:pt>
                <c:pt idx="2">
                  <c:v>4.6E-9</c:v>
                </c:pt>
                <c:pt idx="3">
                  <c:v>2.84E-8</c:v>
                </c:pt>
                <c:pt idx="4">
                  <c:v>4.05E-8</c:v>
                </c:pt>
                <c:pt idx="5">
                  <c:v>3.75E-8</c:v>
                </c:pt>
                <c:pt idx="6">
                  <c:v>4.82E-8</c:v>
                </c:pt>
                <c:pt idx="7">
                  <c:v>6.3E-8</c:v>
                </c:pt>
                <c:pt idx="8">
                  <c:v>5.22E-8</c:v>
                </c:pt>
                <c:pt idx="9">
                  <c:v>3.4E-9</c:v>
                </c:pt>
                <c:pt idx="10">
                  <c:v>7.96E-8</c:v>
                </c:pt>
                <c:pt idx="11">
                  <c:v>2.68E-8</c:v>
                </c:pt>
                <c:pt idx="12">
                  <c:v>1.252E-7</c:v>
                </c:pt>
                <c:pt idx="13">
                  <c:v>1.414E-7</c:v>
                </c:pt>
                <c:pt idx="14">
                  <c:v>1.644E-7</c:v>
                </c:pt>
                <c:pt idx="15">
                  <c:v>1.758E-7</c:v>
                </c:pt>
                <c:pt idx="16">
                  <c:v>1.226E-7</c:v>
                </c:pt>
                <c:pt idx="17">
                  <c:v>1.39E-7</c:v>
                </c:pt>
                <c:pt idx="18">
                  <c:v>1.61E-7</c:v>
                </c:pt>
                <c:pt idx="19">
                  <c:v>1.81E-7</c:v>
                </c:pt>
                <c:pt idx="20">
                  <c:v>2.02E-7</c:v>
                </c:pt>
                <c:pt idx="21">
                  <c:v>2.23E-7</c:v>
                </c:pt>
                <c:pt idx="22">
                  <c:v>2.44E-7</c:v>
                </c:pt>
                <c:pt idx="23">
                  <c:v>2.63E-7</c:v>
                </c:pt>
                <c:pt idx="24">
                  <c:v>2.86E-7</c:v>
                </c:pt>
                <c:pt idx="25">
                  <c:v>3.07E-7</c:v>
                </c:pt>
                <c:pt idx="26">
                  <c:v>3.26E-7</c:v>
                </c:pt>
                <c:pt idx="27">
                  <c:v>3.46E-7</c:v>
                </c:pt>
                <c:pt idx="28">
                  <c:v>3.68E-7</c:v>
                </c:pt>
                <c:pt idx="29">
                  <c:v>3.89E-7</c:v>
                </c:pt>
                <c:pt idx="30">
                  <c:v>4.1E-7</c:v>
                </c:pt>
                <c:pt idx="31">
                  <c:v>4.31E-7</c:v>
                </c:pt>
                <c:pt idx="32">
                  <c:v>4.53E-7</c:v>
                </c:pt>
                <c:pt idx="33">
                  <c:v>4.72E-7</c:v>
                </c:pt>
                <c:pt idx="34">
                  <c:v>4.95E-7</c:v>
                </c:pt>
                <c:pt idx="35">
                  <c:v>5.15E-7</c:v>
                </c:pt>
                <c:pt idx="36">
                  <c:v>5.36E-7</c:v>
                </c:pt>
                <c:pt idx="37">
                  <c:v>5.56E-7</c:v>
                </c:pt>
                <c:pt idx="38">
                  <c:v>5.77E-7</c:v>
                </c:pt>
                <c:pt idx="39">
                  <c:v>5.99E-7</c:v>
                </c:pt>
                <c:pt idx="40">
                  <c:v>6.21E-7</c:v>
                </c:pt>
                <c:pt idx="41">
                  <c:v>6.43E-7</c:v>
                </c:pt>
                <c:pt idx="42">
                  <c:v>6.63E-7</c:v>
                </c:pt>
                <c:pt idx="43">
                  <c:v>6.84E-7</c:v>
                </c:pt>
                <c:pt idx="44">
                  <c:v>7.05E-7</c:v>
                </c:pt>
                <c:pt idx="45">
                  <c:v>7.25E-7</c:v>
                </c:pt>
                <c:pt idx="46">
                  <c:v>7.48E-7</c:v>
                </c:pt>
                <c:pt idx="47">
                  <c:v>7.7E-7</c:v>
                </c:pt>
                <c:pt idx="48">
                  <c:v>7.88E-7</c:v>
                </c:pt>
                <c:pt idx="49">
                  <c:v>8.11E-7</c:v>
                </c:pt>
                <c:pt idx="50">
                  <c:v>8.32E-7</c:v>
                </c:pt>
                <c:pt idx="51">
                  <c:v>8.54E-7</c:v>
                </c:pt>
                <c:pt idx="52">
                  <c:v>8.72E-7</c:v>
                </c:pt>
                <c:pt idx="53">
                  <c:v>8.93E-7</c:v>
                </c:pt>
                <c:pt idx="54">
                  <c:v>9.19E-7</c:v>
                </c:pt>
                <c:pt idx="55">
                  <c:v>9.44E-7</c:v>
                </c:pt>
                <c:pt idx="56">
                  <c:v>9.64E-7</c:v>
                </c:pt>
                <c:pt idx="57">
                  <c:v>9.81E-7</c:v>
                </c:pt>
                <c:pt idx="58">
                  <c:v>1.007E-6</c:v>
                </c:pt>
                <c:pt idx="59">
                  <c:v>1.025E-6</c:v>
                </c:pt>
                <c:pt idx="60">
                  <c:v>1.048E-6</c:v>
                </c:pt>
                <c:pt idx="61">
                  <c:v>1.073E-6</c:v>
                </c:pt>
                <c:pt idx="62">
                  <c:v>1.089E-6</c:v>
                </c:pt>
                <c:pt idx="63">
                  <c:v>1.111E-6</c:v>
                </c:pt>
                <c:pt idx="64">
                  <c:v>1.134E-6</c:v>
                </c:pt>
                <c:pt idx="65">
                  <c:v>1.157E-6</c:v>
                </c:pt>
                <c:pt idx="66">
                  <c:v>1.179E-6</c:v>
                </c:pt>
                <c:pt idx="67">
                  <c:v>1.2E-6</c:v>
                </c:pt>
                <c:pt idx="68">
                  <c:v>1.22E-6</c:v>
                </c:pt>
                <c:pt idx="69">
                  <c:v>1.244E-6</c:v>
                </c:pt>
                <c:pt idx="70">
                  <c:v>1.256E-6</c:v>
                </c:pt>
                <c:pt idx="71">
                  <c:v>1.285E-6</c:v>
                </c:pt>
                <c:pt idx="72">
                  <c:v>1.306E-6</c:v>
                </c:pt>
                <c:pt idx="73">
                  <c:v>1.326E-6</c:v>
                </c:pt>
                <c:pt idx="74">
                  <c:v>1.35E-6</c:v>
                </c:pt>
                <c:pt idx="75">
                  <c:v>1.371E-6</c:v>
                </c:pt>
                <c:pt idx="76">
                  <c:v>1.393E-6</c:v>
                </c:pt>
                <c:pt idx="77">
                  <c:v>1.412E-6</c:v>
                </c:pt>
                <c:pt idx="78">
                  <c:v>1.434E-6</c:v>
                </c:pt>
                <c:pt idx="79">
                  <c:v>1.454E-6</c:v>
                </c:pt>
                <c:pt idx="80">
                  <c:v>1.474E-6</c:v>
                </c:pt>
                <c:pt idx="81">
                  <c:v>1.507E-6</c:v>
                </c:pt>
                <c:pt idx="82">
                  <c:v>1.52E-6</c:v>
                </c:pt>
                <c:pt idx="83">
                  <c:v>1.547E-6</c:v>
                </c:pt>
                <c:pt idx="84">
                  <c:v>1.573E-6</c:v>
                </c:pt>
                <c:pt idx="85">
                  <c:v>1.583E-6</c:v>
                </c:pt>
                <c:pt idx="86">
                  <c:v>1.612E-6</c:v>
                </c:pt>
                <c:pt idx="87">
                  <c:v>1.631E-6</c:v>
                </c:pt>
                <c:pt idx="88">
                  <c:v>1.656E-6</c:v>
                </c:pt>
                <c:pt idx="89">
                  <c:v>1.681E-6</c:v>
                </c:pt>
                <c:pt idx="90">
                  <c:v>1.704E-6</c:v>
                </c:pt>
                <c:pt idx="91">
                  <c:v>1.74E-6</c:v>
                </c:pt>
                <c:pt idx="92">
                  <c:v>1.76E-6</c:v>
                </c:pt>
                <c:pt idx="93">
                  <c:v>1.79E-6</c:v>
                </c:pt>
                <c:pt idx="94">
                  <c:v>1.81E-6</c:v>
                </c:pt>
                <c:pt idx="95">
                  <c:v>1.83E-6</c:v>
                </c:pt>
                <c:pt idx="96">
                  <c:v>1.85E-6</c:v>
                </c:pt>
                <c:pt idx="97">
                  <c:v>1.87E-6</c:v>
                </c:pt>
                <c:pt idx="98">
                  <c:v>1.89E-6</c:v>
                </c:pt>
                <c:pt idx="99">
                  <c:v>1.92E-6</c:v>
                </c:pt>
                <c:pt idx="100">
                  <c:v>1.94E-6</c:v>
                </c:pt>
              </c:numCache>
            </c:numRef>
          </c:xVal>
          <c:yVal>
            <c:numRef>
              <c:f>experiment2Data.csv!$T$2:$T$102</c:f>
              <c:numCache>
                <c:formatCode>General</c:formatCode>
                <c:ptCount val="101"/>
                <c:pt idx="1">
                  <c:v>1.95471760797342E6</c:v>
                </c:pt>
                <c:pt idx="2">
                  <c:v>7.80478260869565E6</c:v>
                </c:pt>
                <c:pt idx="3">
                  <c:v>3.25028169014085E6</c:v>
                </c:pt>
                <c:pt idx="4">
                  <c:v>2.98728395061728E6</c:v>
                </c:pt>
                <c:pt idx="5">
                  <c:v>3.03666666666667E6</c:v>
                </c:pt>
                <c:pt idx="6">
                  <c:v>2.88867219917012E6</c:v>
                </c:pt>
                <c:pt idx="7">
                  <c:v>2.7668253968254E6</c:v>
                </c:pt>
                <c:pt idx="8">
                  <c:v>2.84892720306513E6</c:v>
                </c:pt>
                <c:pt idx="9">
                  <c:v>9.72294117647059E6</c:v>
                </c:pt>
                <c:pt idx="10">
                  <c:v>2.68407035175879E6</c:v>
                </c:pt>
                <c:pt idx="11">
                  <c:v>3.30283582089552E6</c:v>
                </c:pt>
                <c:pt idx="12">
                  <c:v>2.56968051118211E6</c:v>
                </c:pt>
                <c:pt idx="13">
                  <c:v>2.54680339462518E6</c:v>
                </c:pt>
                <c:pt idx="14">
                  <c:v>2.52206812652068E6</c:v>
                </c:pt>
                <c:pt idx="15">
                  <c:v>2.51220705346985E6</c:v>
                </c:pt>
                <c:pt idx="16">
                  <c:v>2.57391517128874E6</c:v>
                </c:pt>
                <c:pt idx="17">
                  <c:v>2.54985611510791E6</c:v>
                </c:pt>
                <c:pt idx="18">
                  <c:v>2.52527950310559E6</c:v>
                </c:pt>
                <c:pt idx="19">
                  <c:v>2.50812154696133E6</c:v>
                </c:pt>
                <c:pt idx="20">
                  <c:v>2.49376237623762E6</c:v>
                </c:pt>
                <c:pt idx="21">
                  <c:v>2.48210762331839E6</c:v>
                </c:pt>
                <c:pt idx="22">
                  <c:v>2.47245901639344E6</c:v>
                </c:pt>
                <c:pt idx="23">
                  <c:v>2.46505703422053E6</c:v>
                </c:pt>
                <c:pt idx="24">
                  <c:v>2.45741258741259E6</c:v>
                </c:pt>
                <c:pt idx="25">
                  <c:v>2.4514332247557E6</c:v>
                </c:pt>
                <c:pt idx="26">
                  <c:v>2.44668711656442E6</c:v>
                </c:pt>
                <c:pt idx="27">
                  <c:v>2.44225433526012E6</c:v>
                </c:pt>
                <c:pt idx="28">
                  <c:v>2.4379347826087E6</c:v>
                </c:pt>
                <c:pt idx="29">
                  <c:v>2.4342673521851E6</c:v>
                </c:pt>
                <c:pt idx="30">
                  <c:v>2.4309756097561E6</c:v>
                </c:pt>
                <c:pt idx="31">
                  <c:v>2.42800464037123E6</c:v>
                </c:pt>
                <c:pt idx="32">
                  <c:v>2.42518763796909E6</c:v>
                </c:pt>
                <c:pt idx="33">
                  <c:v>2.42296610169492E6</c:v>
                </c:pt>
                <c:pt idx="34">
                  <c:v>2.42050505050505E6</c:v>
                </c:pt>
                <c:pt idx="35">
                  <c:v>2.41854368932039E6</c:v>
                </c:pt>
                <c:pt idx="36">
                  <c:v>2.41664179104478E6</c:v>
                </c:pt>
                <c:pt idx="37">
                  <c:v>2.41496402877698E6</c:v>
                </c:pt>
                <c:pt idx="38">
                  <c:v>2.41332755632582E6</c:v>
                </c:pt>
                <c:pt idx="39">
                  <c:v>2.41173622704508E6</c:v>
                </c:pt>
                <c:pt idx="40">
                  <c:v>2.4102576489533E6</c:v>
                </c:pt>
                <c:pt idx="41">
                  <c:v>2.40888024883359E6</c:v>
                </c:pt>
                <c:pt idx="42">
                  <c:v>2.40770739064857E6</c:v>
                </c:pt>
                <c:pt idx="43">
                  <c:v>2.40654970760234E6</c:v>
                </c:pt>
                <c:pt idx="44">
                  <c:v>2.4054609929078E6</c:v>
                </c:pt>
                <c:pt idx="45">
                  <c:v>2.40448275862069E6</c:v>
                </c:pt>
                <c:pt idx="46">
                  <c:v>2.40342245989305E6</c:v>
                </c:pt>
                <c:pt idx="47">
                  <c:v>2.40246753246753E6</c:v>
                </c:pt>
                <c:pt idx="48">
                  <c:v>2.40172588832487E6</c:v>
                </c:pt>
                <c:pt idx="49">
                  <c:v>2.4008261405672E6</c:v>
                </c:pt>
                <c:pt idx="50">
                  <c:v>2.40004807692308E6</c:v>
                </c:pt>
                <c:pt idx="51">
                  <c:v>2.39927400468384E6</c:v>
                </c:pt>
                <c:pt idx="52">
                  <c:v>2.39866972477064E6</c:v>
                </c:pt>
                <c:pt idx="53">
                  <c:v>2.39799552071669E6</c:v>
                </c:pt>
                <c:pt idx="54">
                  <c:v>2.3972034820457E6</c:v>
                </c:pt>
                <c:pt idx="55">
                  <c:v>2.39648305084746E6</c:v>
                </c:pt>
                <c:pt idx="56">
                  <c:v>2.39593360995851E6</c:v>
                </c:pt>
                <c:pt idx="57">
                  <c:v>2.39548419979613E6</c:v>
                </c:pt>
                <c:pt idx="58">
                  <c:v>2.39482621648461E6</c:v>
                </c:pt>
                <c:pt idx="59">
                  <c:v>2.39439024390244E6</c:v>
                </c:pt>
                <c:pt idx="60">
                  <c:v>2.39385496183206E6</c:v>
                </c:pt>
                <c:pt idx="61">
                  <c:v>2.3932991612302E6</c:v>
                </c:pt>
                <c:pt idx="62">
                  <c:v>2.39295684113866E6</c:v>
                </c:pt>
                <c:pt idx="63">
                  <c:v>2.39250225022502E6</c:v>
                </c:pt>
                <c:pt idx="64">
                  <c:v>2.39204585537919E6</c:v>
                </c:pt>
                <c:pt idx="65">
                  <c:v>2.39160760587727E6</c:v>
                </c:pt>
                <c:pt idx="66">
                  <c:v>2.39120441051739E6</c:v>
                </c:pt>
                <c:pt idx="67">
                  <c:v>2.39083333333333E6</c:v>
                </c:pt>
                <c:pt idx="68">
                  <c:v>2.39049180327869E6</c:v>
                </c:pt>
                <c:pt idx="69">
                  <c:v>2.39009646302251E6</c:v>
                </c:pt>
                <c:pt idx="70">
                  <c:v>2.38990445859873E6</c:v>
                </c:pt>
                <c:pt idx="71">
                  <c:v>2.38945525291829E6</c:v>
                </c:pt>
                <c:pt idx="72">
                  <c:v>2.38914241960184E6</c:v>
                </c:pt>
                <c:pt idx="73">
                  <c:v>2.38885369532428E6</c:v>
                </c:pt>
                <c:pt idx="74">
                  <c:v>2.38851851851852E6</c:v>
                </c:pt>
                <c:pt idx="75">
                  <c:v>2.388234865062E6</c:v>
                </c:pt>
                <c:pt idx="76">
                  <c:v>2.38794687724336E6</c:v>
                </c:pt>
                <c:pt idx="77">
                  <c:v>2.38770538243626E6</c:v>
                </c:pt>
                <c:pt idx="78">
                  <c:v>2.38743375174338E6</c:v>
                </c:pt>
                <c:pt idx="79">
                  <c:v>2.3871939477304E6</c:v>
                </c:pt>
                <c:pt idx="80">
                  <c:v>2.38696065128901E6</c:v>
                </c:pt>
                <c:pt idx="81">
                  <c:v>2.38658925016589E6</c:v>
                </c:pt>
                <c:pt idx="82">
                  <c:v>2.38644736842105E6</c:v>
                </c:pt>
                <c:pt idx="83">
                  <c:v>2.38616031027796E6</c:v>
                </c:pt>
                <c:pt idx="84">
                  <c:v>2.38589319771138E6</c:v>
                </c:pt>
                <c:pt idx="85">
                  <c:v>2.38579279848389E6</c:v>
                </c:pt>
                <c:pt idx="86">
                  <c:v>2.38550868486352E6</c:v>
                </c:pt>
                <c:pt idx="87">
                  <c:v>2.38532801961987E6</c:v>
                </c:pt>
                <c:pt idx="88">
                  <c:v>2.38509661835749E6</c:v>
                </c:pt>
                <c:pt idx="89">
                  <c:v>2.38487209994051E6</c:v>
                </c:pt>
                <c:pt idx="90">
                  <c:v>2.38467136150235E6</c:v>
                </c:pt>
                <c:pt idx="91">
                  <c:v>2.38436781609195E6</c:v>
                </c:pt>
                <c:pt idx="92">
                  <c:v>2.38420454545455E6</c:v>
                </c:pt>
                <c:pt idx="93">
                  <c:v>2.38396648044693E6</c:v>
                </c:pt>
                <c:pt idx="94">
                  <c:v>2.38381215469613E6</c:v>
                </c:pt>
                <c:pt idx="95">
                  <c:v>2.38366120218579E6</c:v>
                </c:pt>
                <c:pt idx="96">
                  <c:v>2.38351351351351E6</c:v>
                </c:pt>
                <c:pt idx="97">
                  <c:v>2.38336898395722E6</c:v>
                </c:pt>
                <c:pt idx="98">
                  <c:v>2.38322751322751E6</c:v>
                </c:pt>
                <c:pt idx="99">
                  <c:v>2.38302083333333E6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04120"/>
        <c:axId val="2136238200"/>
      </c:scatterChart>
      <c:valAx>
        <c:axId val="2131804120"/>
        <c:scaling>
          <c:logBase val="10.0"/>
          <c:orientation val="minMax"/>
          <c:max val="0.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-25000"/>
                  <a:t>b</a:t>
                </a:r>
                <a:r>
                  <a:rPr lang="en-US"/>
                  <a:t> (mA)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6238200"/>
        <c:crosses val="autoZero"/>
        <c:crossBetween val="midCat"/>
      </c:valAx>
      <c:valAx>
        <c:axId val="21362382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en-US" baseline="-25000"/>
                  <a:t>b</a:t>
                </a:r>
                <a:r>
                  <a:rPr lang="en-US"/>
                  <a:t> (R)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804120"/>
        <c:crossesAt val="1.0E-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Incremental Transconductance</a:t>
            </a:r>
            <a:r>
              <a:rPr lang="en-US" baseline="0"/>
              <a:t> Gain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experiment2Data.csv!$U$1</c:f>
              <c:strCache>
                <c:ptCount val="1"/>
                <c:pt idx="0">
                  <c:v>100Ω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experiment2Data.csv!$H$2:$H$102</c:f>
              <c:numCache>
                <c:formatCode>0.00E+00</c:formatCode>
                <c:ptCount val="101"/>
                <c:pt idx="0">
                  <c:v>-4E-7</c:v>
                </c:pt>
                <c:pt idx="1">
                  <c:v>6.98E-5</c:v>
                </c:pt>
                <c:pt idx="2">
                  <c:v>6.71E-5</c:v>
                </c:pt>
                <c:pt idx="3">
                  <c:v>7.31E-5</c:v>
                </c:pt>
                <c:pt idx="4">
                  <c:v>7.49E-5</c:v>
                </c:pt>
                <c:pt idx="5">
                  <c:v>6.34E-5</c:v>
                </c:pt>
                <c:pt idx="6">
                  <c:v>7.63E-5</c:v>
                </c:pt>
                <c:pt idx="7">
                  <c:v>9.06E-5</c:v>
                </c:pt>
                <c:pt idx="8">
                  <c:v>0.0001865</c:v>
                </c:pt>
                <c:pt idx="9">
                  <c:v>0.000753</c:v>
                </c:pt>
                <c:pt idx="10">
                  <c:v>0.0050545</c:v>
                </c:pt>
                <c:pt idx="11">
                  <c:v>0.0206083</c:v>
                </c:pt>
                <c:pt idx="12">
                  <c:v>0.145918</c:v>
                </c:pt>
                <c:pt idx="13">
                  <c:v>0.389632</c:v>
                </c:pt>
                <c:pt idx="14">
                  <c:v>0.73808</c:v>
                </c:pt>
                <c:pt idx="15">
                  <c:v>1.12767</c:v>
                </c:pt>
                <c:pt idx="16">
                  <c:v>1.54739</c:v>
                </c:pt>
                <c:pt idx="17">
                  <c:v>1.98117</c:v>
                </c:pt>
                <c:pt idx="18">
                  <c:v>2.42003</c:v>
                </c:pt>
                <c:pt idx="19">
                  <c:v>2.88196</c:v>
                </c:pt>
                <c:pt idx="20">
                  <c:v>3.34386</c:v>
                </c:pt>
                <c:pt idx="21">
                  <c:v>3.80579</c:v>
                </c:pt>
                <c:pt idx="22">
                  <c:v>4.287750000000001</c:v>
                </c:pt>
                <c:pt idx="23">
                  <c:v>4.74967</c:v>
                </c:pt>
                <c:pt idx="24">
                  <c:v>5.2519</c:v>
                </c:pt>
                <c:pt idx="25">
                  <c:v>5.7338</c:v>
                </c:pt>
                <c:pt idx="26">
                  <c:v>6.215800000000001</c:v>
                </c:pt>
                <c:pt idx="27">
                  <c:v>6.6878</c:v>
                </c:pt>
                <c:pt idx="28">
                  <c:v>7.169799999999999</c:v>
                </c:pt>
                <c:pt idx="29">
                  <c:v>7.661799999999999</c:v>
                </c:pt>
                <c:pt idx="30">
                  <c:v>8.143899999999998</c:v>
                </c:pt>
                <c:pt idx="31">
                  <c:v>8.6359</c:v>
                </c:pt>
                <c:pt idx="32">
                  <c:v>9.128</c:v>
                </c:pt>
                <c:pt idx="33">
                  <c:v>9.610000000000001</c:v>
                </c:pt>
                <c:pt idx="34">
                  <c:v>10.1021</c:v>
                </c:pt>
                <c:pt idx="35">
                  <c:v>10.5841</c:v>
                </c:pt>
                <c:pt idx="36">
                  <c:v>11.0762</c:v>
                </c:pt>
                <c:pt idx="37">
                  <c:v>11.5582</c:v>
                </c:pt>
                <c:pt idx="38">
                  <c:v>12.0403</c:v>
                </c:pt>
                <c:pt idx="39">
                  <c:v>12.5324</c:v>
                </c:pt>
                <c:pt idx="40">
                  <c:v>13.0244</c:v>
                </c:pt>
                <c:pt idx="41">
                  <c:v>13.5366</c:v>
                </c:pt>
                <c:pt idx="42">
                  <c:v>14.0388</c:v>
                </c:pt>
                <c:pt idx="43">
                  <c:v>14.5309</c:v>
                </c:pt>
                <c:pt idx="44">
                  <c:v>15.023</c:v>
                </c:pt>
                <c:pt idx="45">
                  <c:v>15.5151</c:v>
                </c:pt>
                <c:pt idx="46">
                  <c:v>15.9972</c:v>
                </c:pt>
                <c:pt idx="47">
                  <c:v>16.4894</c:v>
                </c:pt>
                <c:pt idx="48">
                  <c:v>16.9915</c:v>
                </c:pt>
                <c:pt idx="49">
                  <c:v>17.4837</c:v>
                </c:pt>
                <c:pt idx="50">
                  <c:v>17.9758</c:v>
                </c:pt>
                <c:pt idx="51">
                  <c:v>18.458</c:v>
                </c:pt>
                <c:pt idx="52">
                  <c:v>18.9502</c:v>
                </c:pt>
                <c:pt idx="53">
                  <c:v>19.4423</c:v>
                </c:pt>
                <c:pt idx="54">
                  <c:v>19.9345</c:v>
                </c:pt>
                <c:pt idx="55">
                  <c:v>20.4167</c:v>
                </c:pt>
                <c:pt idx="56">
                  <c:v>20.5089</c:v>
                </c:pt>
                <c:pt idx="57">
                  <c:v>20.5111</c:v>
                </c:pt>
                <c:pt idx="58">
                  <c:v>20.5133</c:v>
                </c:pt>
                <c:pt idx="59">
                  <c:v>20.5155</c:v>
                </c:pt>
                <c:pt idx="60">
                  <c:v>20.5177</c:v>
                </c:pt>
                <c:pt idx="61">
                  <c:v>20.52</c:v>
                </c:pt>
                <c:pt idx="62">
                  <c:v>20.5222</c:v>
                </c:pt>
                <c:pt idx="63">
                  <c:v>20.5245</c:v>
                </c:pt>
                <c:pt idx="64">
                  <c:v>20.5268</c:v>
                </c:pt>
                <c:pt idx="65">
                  <c:v>20.529</c:v>
                </c:pt>
                <c:pt idx="66">
                  <c:v>20.5313</c:v>
                </c:pt>
                <c:pt idx="67">
                  <c:v>20.5336</c:v>
                </c:pt>
                <c:pt idx="68">
                  <c:v>20.5359</c:v>
                </c:pt>
                <c:pt idx="69">
                  <c:v>20.5382</c:v>
                </c:pt>
                <c:pt idx="70">
                  <c:v>20.5405</c:v>
                </c:pt>
                <c:pt idx="71">
                  <c:v>20.5428</c:v>
                </c:pt>
                <c:pt idx="72">
                  <c:v>20.5452</c:v>
                </c:pt>
                <c:pt idx="73">
                  <c:v>20.5475</c:v>
                </c:pt>
                <c:pt idx="74">
                  <c:v>20.5499</c:v>
                </c:pt>
                <c:pt idx="75">
                  <c:v>20.5522</c:v>
                </c:pt>
                <c:pt idx="76">
                  <c:v>20.5545</c:v>
                </c:pt>
                <c:pt idx="77">
                  <c:v>20.5556</c:v>
                </c:pt>
                <c:pt idx="78">
                  <c:v>20.5564</c:v>
                </c:pt>
                <c:pt idx="79">
                  <c:v>20.5572</c:v>
                </c:pt>
                <c:pt idx="80">
                  <c:v>20.5579</c:v>
                </c:pt>
                <c:pt idx="81">
                  <c:v>20.5588</c:v>
                </c:pt>
                <c:pt idx="82">
                  <c:v>20.5595</c:v>
                </c:pt>
                <c:pt idx="83">
                  <c:v>20.5603</c:v>
                </c:pt>
                <c:pt idx="84">
                  <c:v>20.5611</c:v>
                </c:pt>
                <c:pt idx="85">
                  <c:v>20.5619</c:v>
                </c:pt>
                <c:pt idx="86">
                  <c:v>20.5626</c:v>
                </c:pt>
                <c:pt idx="87">
                  <c:v>20.5635</c:v>
                </c:pt>
                <c:pt idx="88">
                  <c:v>20.5644</c:v>
                </c:pt>
                <c:pt idx="89">
                  <c:v>20.5653</c:v>
                </c:pt>
                <c:pt idx="90">
                  <c:v>20.5664</c:v>
                </c:pt>
                <c:pt idx="91">
                  <c:v>20.5678</c:v>
                </c:pt>
                <c:pt idx="92">
                  <c:v>20.5693</c:v>
                </c:pt>
                <c:pt idx="93">
                  <c:v>20.5713</c:v>
                </c:pt>
                <c:pt idx="94">
                  <c:v>20.5738</c:v>
                </c:pt>
                <c:pt idx="95">
                  <c:v>20.5767</c:v>
                </c:pt>
                <c:pt idx="96">
                  <c:v>20.5803</c:v>
                </c:pt>
                <c:pt idx="97">
                  <c:v>20.5846</c:v>
                </c:pt>
                <c:pt idx="98">
                  <c:v>20.5896</c:v>
                </c:pt>
                <c:pt idx="99">
                  <c:v>20.5954</c:v>
                </c:pt>
                <c:pt idx="100">
                  <c:v>20.602</c:v>
                </c:pt>
              </c:numCache>
            </c:numRef>
          </c:xVal>
          <c:yVal>
            <c:numRef>
              <c:f>experiment2Data.csv!$U$2:$U$102</c:f>
              <c:numCache>
                <c:formatCode>0.00E+00</c:formatCode>
                <c:ptCount val="101"/>
                <c:pt idx="1">
                  <c:v>6.75E-7</c:v>
                </c:pt>
                <c:pt idx="2">
                  <c:v>3.3E-8</c:v>
                </c:pt>
                <c:pt idx="3">
                  <c:v>7.79999999999998E-8</c:v>
                </c:pt>
                <c:pt idx="4">
                  <c:v>-9.7E-8</c:v>
                </c:pt>
                <c:pt idx="5">
                  <c:v>1.39999999999999E-8</c:v>
                </c:pt>
                <c:pt idx="6">
                  <c:v>2.72E-7</c:v>
                </c:pt>
                <c:pt idx="7">
                  <c:v>1.102E-6</c:v>
                </c:pt>
                <c:pt idx="8">
                  <c:v>6.624E-6</c:v>
                </c:pt>
                <c:pt idx="9">
                  <c:v>4.868E-5</c:v>
                </c:pt>
                <c:pt idx="10">
                  <c:v>0.000198553</c:v>
                </c:pt>
                <c:pt idx="11">
                  <c:v>0.001408635</c:v>
                </c:pt>
                <c:pt idx="12">
                  <c:v>0.003690237</c:v>
                </c:pt>
                <c:pt idx="13">
                  <c:v>0.00592162</c:v>
                </c:pt>
                <c:pt idx="14">
                  <c:v>0.00738038</c:v>
                </c:pt>
                <c:pt idx="15">
                  <c:v>0.0080931</c:v>
                </c:pt>
                <c:pt idx="16">
                  <c:v>0.008535</c:v>
                </c:pt>
                <c:pt idx="17">
                  <c:v>0.00872639999999999</c:v>
                </c:pt>
                <c:pt idx="18">
                  <c:v>0.0090079</c:v>
                </c:pt>
                <c:pt idx="19">
                  <c:v>0.0092383</c:v>
                </c:pt>
                <c:pt idx="20">
                  <c:v>0.0092383</c:v>
                </c:pt>
                <c:pt idx="21">
                  <c:v>0.0094389</c:v>
                </c:pt>
                <c:pt idx="22">
                  <c:v>0.0094388</c:v>
                </c:pt>
                <c:pt idx="23">
                  <c:v>0.00964149999999999</c:v>
                </c:pt>
                <c:pt idx="24">
                  <c:v>0.00984129999999999</c:v>
                </c:pt>
                <c:pt idx="25">
                  <c:v>0.009639</c:v>
                </c:pt>
                <c:pt idx="26">
                  <c:v>0.00954</c:v>
                </c:pt>
                <c:pt idx="27">
                  <c:v>0.00953999999999998</c:v>
                </c:pt>
                <c:pt idx="28">
                  <c:v>0.00973999999999999</c:v>
                </c:pt>
                <c:pt idx="29">
                  <c:v>0.00974099999999999</c:v>
                </c:pt>
                <c:pt idx="30">
                  <c:v>0.009741</c:v>
                </c:pt>
                <c:pt idx="31">
                  <c:v>0.00984100000000001</c:v>
                </c:pt>
                <c:pt idx="32">
                  <c:v>0.00974100000000001</c:v>
                </c:pt>
                <c:pt idx="33">
                  <c:v>0.009741</c:v>
                </c:pt>
                <c:pt idx="34">
                  <c:v>0.009741</c:v>
                </c:pt>
                <c:pt idx="35">
                  <c:v>0.009741</c:v>
                </c:pt>
                <c:pt idx="36">
                  <c:v>0.00974099999999998</c:v>
                </c:pt>
                <c:pt idx="37">
                  <c:v>0.009641</c:v>
                </c:pt>
                <c:pt idx="38">
                  <c:v>0.00974199999999999</c:v>
                </c:pt>
                <c:pt idx="39">
                  <c:v>0.00984099999999999</c:v>
                </c:pt>
                <c:pt idx="40">
                  <c:v>0.010042</c:v>
                </c:pt>
                <c:pt idx="41">
                  <c:v>0.010144</c:v>
                </c:pt>
                <c:pt idx="42">
                  <c:v>0.00994299999999997</c:v>
                </c:pt>
                <c:pt idx="43">
                  <c:v>0.00984200000000001</c:v>
                </c:pt>
                <c:pt idx="44">
                  <c:v>0.00984200000000001</c:v>
                </c:pt>
                <c:pt idx="45">
                  <c:v>0.00974199999999999</c:v>
                </c:pt>
                <c:pt idx="46">
                  <c:v>0.00974299999999999</c:v>
                </c:pt>
                <c:pt idx="47">
                  <c:v>0.00994299999999999</c:v>
                </c:pt>
                <c:pt idx="48">
                  <c:v>0.00994299999999999</c:v>
                </c:pt>
                <c:pt idx="49">
                  <c:v>0.00984300000000001</c:v>
                </c:pt>
                <c:pt idx="50">
                  <c:v>0.00974300000000003</c:v>
                </c:pt>
                <c:pt idx="51">
                  <c:v>0.00974399999999999</c:v>
                </c:pt>
                <c:pt idx="52">
                  <c:v>0.00984299999999997</c:v>
                </c:pt>
                <c:pt idx="53">
                  <c:v>0.00984300000000001</c:v>
                </c:pt>
                <c:pt idx="54">
                  <c:v>0.00974399999999999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experiment2Data.csv!$X$1</c:f>
              <c:strCache>
                <c:ptCount val="1"/>
                <c:pt idx="0">
                  <c:v>100Ω (th. on)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experiment2Data.csv!$H$2:$H$102</c:f>
              <c:numCache>
                <c:formatCode>0.00E+00</c:formatCode>
                <c:ptCount val="101"/>
                <c:pt idx="0">
                  <c:v>-4E-7</c:v>
                </c:pt>
                <c:pt idx="1">
                  <c:v>6.98E-5</c:v>
                </c:pt>
                <c:pt idx="2">
                  <c:v>6.71E-5</c:v>
                </c:pt>
                <c:pt idx="3">
                  <c:v>7.31E-5</c:v>
                </c:pt>
                <c:pt idx="4">
                  <c:v>7.49E-5</c:v>
                </c:pt>
                <c:pt idx="5">
                  <c:v>6.34E-5</c:v>
                </c:pt>
                <c:pt idx="6">
                  <c:v>7.63E-5</c:v>
                </c:pt>
                <c:pt idx="7">
                  <c:v>9.06E-5</c:v>
                </c:pt>
                <c:pt idx="8">
                  <c:v>0.0001865</c:v>
                </c:pt>
                <c:pt idx="9">
                  <c:v>0.000753</c:v>
                </c:pt>
                <c:pt idx="10">
                  <c:v>0.0050545</c:v>
                </c:pt>
                <c:pt idx="11">
                  <c:v>0.0206083</c:v>
                </c:pt>
                <c:pt idx="12">
                  <c:v>0.145918</c:v>
                </c:pt>
                <c:pt idx="13">
                  <c:v>0.389632</c:v>
                </c:pt>
                <c:pt idx="14">
                  <c:v>0.73808</c:v>
                </c:pt>
                <c:pt idx="15">
                  <c:v>1.12767</c:v>
                </c:pt>
                <c:pt idx="16">
                  <c:v>1.54739</c:v>
                </c:pt>
                <c:pt idx="17">
                  <c:v>1.98117</c:v>
                </c:pt>
                <c:pt idx="18">
                  <c:v>2.42003</c:v>
                </c:pt>
                <c:pt idx="19">
                  <c:v>2.88196</c:v>
                </c:pt>
                <c:pt idx="20">
                  <c:v>3.34386</c:v>
                </c:pt>
                <c:pt idx="21">
                  <c:v>3.80579</c:v>
                </c:pt>
                <c:pt idx="22">
                  <c:v>4.287750000000001</c:v>
                </c:pt>
                <c:pt idx="23">
                  <c:v>4.74967</c:v>
                </c:pt>
                <c:pt idx="24">
                  <c:v>5.2519</c:v>
                </c:pt>
                <c:pt idx="25">
                  <c:v>5.7338</c:v>
                </c:pt>
                <c:pt idx="26">
                  <c:v>6.215800000000001</c:v>
                </c:pt>
                <c:pt idx="27">
                  <c:v>6.6878</c:v>
                </c:pt>
                <c:pt idx="28">
                  <c:v>7.169799999999999</c:v>
                </c:pt>
                <c:pt idx="29">
                  <c:v>7.661799999999999</c:v>
                </c:pt>
                <c:pt idx="30">
                  <c:v>8.143899999999998</c:v>
                </c:pt>
                <c:pt idx="31">
                  <c:v>8.6359</c:v>
                </c:pt>
                <c:pt idx="32">
                  <c:v>9.128</c:v>
                </c:pt>
                <c:pt idx="33">
                  <c:v>9.610000000000001</c:v>
                </c:pt>
                <c:pt idx="34">
                  <c:v>10.1021</c:v>
                </c:pt>
                <c:pt idx="35">
                  <c:v>10.5841</c:v>
                </c:pt>
                <c:pt idx="36">
                  <c:v>11.0762</c:v>
                </c:pt>
                <c:pt idx="37">
                  <c:v>11.5582</c:v>
                </c:pt>
                <c:pt idx="38">
                  <c:v>12.0403</c:v>
                </c:pt>
                <c:pt idx="39">
                  <c:v>12.5324</c:v>
                </c:pt>
                <c:pt idx="40">
                  <c:v>13.0244</c:v>
                </c:pt>
                <c:pt idx="41">
                  <c:v>13.5366</c:v>
                </c:pt>
                <c:pt idx="42">
                  <c:v>14.0388</c:v>
                </c:pt>
                <c:pt idx="43">
                  <c:v>14.5309</c:v>
                </c:pt>
                <c:pt idx="44">
                  <c:v>15.023</c:v>
                </c:pt>
                <c:pt idx="45">
                  <c:v>15.5151</c:v>
                </c:pt>
                <c:pt idx="46">
                  <c:v>15.9972</c:v>
                </c:pt>
                <c:pt idx="47">
                  <c:v>16.4894</c:v>
                </c:pt>
                <c:pt idx="48">
                  <c:v>16.9915</c:v>
                </c:pt>
                <c:pt idx="49">
                  <c:v>17.4837</c:v>
                </c:pt>
                <c:pt idx="50">
                  <c:v>17.9758</c:v>
                </c:pt>
                <c:pt idx="51">
                  <c:v>18.458</c:v>
                </c:pt>
                <c:pt idx="52">
                  <c:v>18.9502</c:v>
                </c:pt>
                <c:pt idx="53">
                  <c:v>19.4423</c:v>
                </c:pt>
                <c:pt idx="54">
                  <c:v>19.9345</c:v>
                </c:pt>
                <c:pt idx="55">
                  <c:v>20.4167</c:v>
                </c:pt>
                <c:pt idx="56">
                  <c:v>20.5089</c:v>
                </c:pt>
                <c:pt idx="57">
                  <c:v>20.5111</c:v>
                </c:pt>
                <c:pt idx="58">
                  <c:v>20.5133</c:v>
                </c:pt>
                <c:pt idx="59">
                  <c:v>20.5155</c:v>
                </c:pt>
                <c:pt idx="60">
                  <c:v>20.5177</c:v>
                </c:pt>
                <c:pt idx="61">
                  <c:v>20.52</c:v>
                </c:pt>
                <c:pt idx="62">
                  <c:v>20.5222</c:v>
                </c:pt>
                <c:pt idx="63">
                  <c:v>20.5245</c:v>
                </c:pt>
                <c:pt idx="64">
                  <c:v>20.5268</c:v>
                </c:pt>
                <c:pt idx="65">
                  <c:v>20.529</c:v>
                </c:pt>
                <c:pt idx="66">
                  <c:v>20.5313</c:v>
                </c:pt>
                <c:pt idx="67">
                  <c:v>20.5336</c:v>
                </c:pt>
                <c:pt idx="68">
                  <c:v>20.5359</c:v>
                </c:pt>
                <c:pt idx="69">
                  <c:v>20.5382</c:v>
                </c:pt>
                <c:pt idx="70">
                  <c:v>20.5405</c:v>
                </c:pt>
                <c:pt idx="71">
                  <c:v>20.5428</c:v>
                </c:pt>
                <c:pt idx="72">
                  <c:v>20.5452</c:v>
                </c:pt>
                <c:pt idx="73">
                  <c:v>20.5475</c:v>
                </c:pt>
                <c:pt idx="74">
                  <c:v>20.5499</c:v>
                </c:pt>
                <c:pt idx="75">
                  <c:v>20.5522</c:v>
                </c:pt>
                <c:pt idx="76">
                  <c:v>20.5545</c:v>
                </c:pt>
                <c:pt idx="77">
                  <c:v>20.5556</c:v>
                </c:pt>
                <c:pt idx="78">
                  <c:v>20.5564</c:v>
                </c:pt>
                <c:pt idx="79">
                  <c:v>20.5572</c:v>
                </c:pt>
                <c:pt idx="80">
                  <c:v>20.5579</c:v>
                </c:pt>
                <c:pt idx="81">
                  <c:v>20.5588</c:v>
                </c:pt>
                <c:pt idx="82">
                  <c:v>20.5595</c:v>
                </c:pt>
                <c:pt idx="83">
                  <c:v>20.5603</c:v>
                </c:pt>
                <c:pt idx="84">
                  <c:v>20.5611</c:v>
                </c:pt>
                <c:pt idx="85">
                  <c:v>20.5619</c:v>
                </c:pt>
                <c:pt idx="86">
                  <c:v>20.5626</c:v>
                </c:pt>
                <c:pt idx="87">
                  <c:v>20.5635</c:v>
                </c:pt>
                <c:pt idx="88">
                  <c:v>20.5644</c:v>
                </c:pt>
                <c:pt idx="89">
                  <c:v>20.5653</c:v>
                </c:pt>
                <c:pt idx="90">
                  <c:v>20.5664</c:v>
                </c:pt>
                <c:pt idx="91">
                  <c:v>20.5678</c:v>
                </c:pt>
                <c:pt idx="92">
                  <c:v>20.5693</c:v>
                </c:pt>
                <c:pt idx="93">
                  <c:v>20.5713</c:v>
                </c:pt>
                <c:pt idx="94">
                  <c:v>20.5738</c:v>
                </c:pt>
                <c:pt idx="95">
                  <c:v>20.5767</c:v>
                </c:pt>
                <c:pt idx="96">
                  <c:v>20.5803</c:v>
                </c:pt>
                <c:pt idx="97">
                  <c:v>20.5846</c:v>
                </c:pt>
                <c:pt idx="98">
                  <c:v>20.5896</c:v>
                </c:pt>
                <c:pt idx="99">
                  <c:v>20.5954</c:v>
                </c:pt>
                <c:pt idx="100">
                  <c:v>20.602</c:v>
                </c:pt>
              </c:numCache>
            </c:numRef>
          </c:xVal>
          <c:yVal>
            <c:numRef>
              <c:f>experiment2Data.csv!$X$2:$X$102</c:f>
              <c:numCache>
                <c:formatCode>0.00E+00</c:formatCode>
                <c:ptCount val="101"/>
                <c:pt idx="1">
                  <c:v>2.79122069118302E-6</c:v>
                </c:pt>
                <c:pt idx="2">
                  <c:v>2.68327980769961E-6</c:v>
                </c:pt>
                <c:pt idx="3">
                  <c:v>2.92314527232237E-6</c:v>
                </c:pt>
                <c:pt idx="4">
                  <c:v>2.99510266724089E-6</c:v>
                </c:pt>
                <c:pt idx="5">
                  <c:v>2.53535703345631E-6</c:v>
                </c:pt>
                <c:pt idx="6">
                  <c:v>3.05106881379803E-6</c:v>
                </c:pt>
                <c:pt idx="7">
                  <c:v>3.62268713818112E-6</c:v>
                </c:pt>
                <c:pt idx="8">
                  <c:v>7.45443898851457E-6</c:v>
                </c:pt>
                <c:pt idx="9">
                  <c:v>3.00295509924109E-5</c:v>
                </c:pt>
                <c:pt idx="10">
                  <c:v>0.000198173331582074</c:v>
                </c:pt>
                <c:pt idx="11">
                  <c:v>0.00076155461602619</c:v>
                </c:pt>
                <c:pt idx="12">
                  <c:v>0.00368556115155158</c:v>
                </c:pt>
                <c:pt idx="13">
                  <c:v>0.00609150261400305</c:v>
                </c:pt>
                <c:pt idx="14">
                  <c:v>0.00746984049874504</c:v>
                </c:pt>
                <c:pt idx="15">
                  <c:v>0.00818534191787583</c:v>
                </c:pt>
                <c:pt idx="16">
                  <c:v>0.00860909429784298</c:v>
                </c:pt>
                <c:pt idx="17">
                  <c:v>0.00887951164635595</c:v>
                </c:pt>
                <c:pt idx="18">
                  <c:v>0.00906368093242398</c:v>
                </c:pt>
                <c:pt idx="19">
                  <c:v>0.00920177780048276</c:v>
                </c:pt>
                <c:pt idx="20">
                  <c:v>0.00930436911844089</c:v>
                </c:pt>
                <c:pt idx="21">
                  <c:v>0.00938359727697933</c:v>
                </c:pt>
                <c:pt idx="22">
                  <c:v>0.00944906616715332</c:v>
                </c:pt>
                <c:pt idx="23">
                  <c:v>0.00949996699782185</c:v>
                </c:pt>
                <c:pt idx="24">
                  <c:v>0.00954561151602174</c:v>
                </c:pt>
                <c:pt idx="25">
                  <c:v>0.00958220528760988</c:v>
                </c:pt>
                <c:pt idx="26">
                  <c:v>0.00961335024281604</c:v>
                </c:pt>
                <c:pt idx="27">
                  <c:v>0.00963965522211652</c:v>
                </c:pt>
                <c:pt idx="28">
                  <c:v>0.0096630636944392</c:v>
                </c:pt>
                <c:pt idx="29">
                  <c:v>0.00968401627948128</c:v>
                </c:pt>
                <c:pt idx="30">
                  <c:v>0.0097021646671988</c:v>
                </c:pt>
                <c:pt idx="31">
                  <c:v>0.00971865539787753</c:v>
                </c:pt>
                <c:pt idx="32">
                  <c:v>0.00973341863936873</c:v>
                </c:pt>
                <c:pt idx="33">
                  <c:v>0.00974645030425963</c:v>
                </c:pt>
                <c:pt idx="34">
                  <c:v>0.00975850310565006</c:v>
                </c:pt>
                <c:pt idx="35">
                  <c:v>0.00976924709943604</c:v>
                </c:pt>
                <c:pt idx="36">
                  <c:v>0.00977927283643234</c:v>
                </c:pt>
                <c:pt idx="37">
                  <c:v>0.00978828271878864</c:v>
                </c:pt>
                <c:pt idx="38">
                  <c:v>0.00979658755278553</c:v>
                </c:pt>
                <c:pt idx="39">
                  <c:v>0.00980441857554137</c:v>
                </c:pt>
                <c:pt idx="40">
                  <c:v>0.00981166757066232</c:v>
                </c:pt>
                <c:pt idx="41">
                  <c:v>0.00981866450031189</c:v>
                </c:pt>
                <c:pt idx="42">
                  <c:v>0.00982503779183696</c:v>
                </c:pt>
                <c:pt idx="43">
                  <c:v>0.00983086280267101</c:v>
                </c:pt>
                <c:pt idx="44">
                  <c:v>0.00983631244680154</c:v>
                </c:pt>
                <c:pt idx="45">
                  <c:v>0.00984142187490089</c:v>
                </c:pt>
                <c:pt idx="46">
                  <c:v>0.00984612733270963</c:v>
                </c:pt>
                <c:pt idx="47">
                  <c:v>0.00985065175573796</c:v>
                </c:pt>
                <c:pt idx="48">
                  <c:v>0.00985500101499289</c:v>
                </c:pt>
                <c:pt idx="49">
                  <c:v>0.00985902547127785</c:v>
                </c:pt>
                <c:pt idx="50">
                  <c:v>0.00986283180985197</c:v>
                </c:pt>
                <c:pt idx="51">
                  <c:v>0.00986636732948471</c:v>
                </c:pt>
                <c:pt idx="52">
                  <c:v>0.00986979302298934</c:v>
                </c:pt>
                <c:pt idx="53">
                  <c:v>0.00987304682540891</c:v>
                </c:pt>
                <c:pt idx="54">
                  <c:v>0.00987614258465654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experiment2Data.csv!$V$1</c:f>
              <c:strCache>
                <c:ptCount val="1"/>
                <c:pt idx="0">
                  <c:v>1kΩ (exp)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experiment2Data.csv!$I$3:$I$101</c:f>
              <c:numCache>
                <c:formatCode>0.00E+00</c:formatCode>
                <c:ptCount val="99"/>
                <c:pt idx="0">
                  <c:v>-7.02E-5</c:v>
                </c:pt>
                <c:pt idx="1">
                  <c:v>4E-6</c:v>
                </c:pt>
                <c:pt idx="2">
                  <c:v>2.7E-5</c:v>
                </c:pt>
                <c:pt idx="3">
                  <c:v>3.1E-5</c:v>
                </c:pt>
                <c:pt idx="4">
                  <c:v>4.26E-5</c:v>
                </c:pt>
                <c:pt idx="5">
                  <c:v>5.58E-5</c:v>
                </c:pt>
                <c:pt idx="6">
                  <c:v>7.21E-5</c:v>
                </c:pt>
                <c:pt idx="7">
                  <c:v>0.0001652</c:v>
                </c:pt>
                <c:pt idx="8">
                  <c:v>0.0007036</c:v>
                </c:pt>
                <c:pt idx="9">
                  <c:v>0.0021321</c:v>
                </c:pt>
                <c:pt idx="10">
                  <c:v>0.0179802</c:v>
                </c:pt>
                <c:pt idx="11">
                  <c:v>0.0452976</c:v>
                </c:pt>
                <c:pt idx="12">
                  <c:v>0.081547</c:v>
                </c:pt>
                <c:pt idx="13">
                  <c:v>0.122719</c:v>
                </c:pt>
                <c:pt idx="14">
                  <c:v>0.165698</c:v>
                </c:pt>
                <c:pt idx="15">
                  <c:v>0.209887</c:v>
                </c:pt>
                <c:pt idx="16">
                  <c:v>0.25508</c:v>
                </c:pt>
                <c:pt idx="17">
                  <c:v>0.301273</c:v>
                </c:pt>
                <c:pt idx="18">
                  <c:v>0.349474</c:v>
                </c:pt>
                <c:pt idx="19">
                  <c:v>0.397673</c:v>
                </c:pt>
                <c:pt idx="20">
                  <c:v>0.445873</c:v>
                </c:pt>
                <c:pt idx="21">
                  <c:v>0.49609</c:v>
                </c:pt>
                <c:pt idx="22">
                  <c:v>0.54429</c:v>
                </c:pt>
                <c:pt idx="23">
                  <c:v>0.5945</c:v>
                </c:pt>
                <c:pt idx="24">
                  <c:v>0.6437</c:v>
                </c:pt>
                <c:pt idx="25">
                  <c:v>0.6929</c:v>
                </c:pt>
                <c:pt idx="26">
                  <c:v>0.74211</c:v>
                </c:pt>
                <c:pt idx="27">
                  <c:v>0.79131</c:v>
                </c:pt>
                <c:pt idx="28">
                  <c:v>0.84151</c:v>
                </c:pt>
                <c:pt idx="29">
                  <c:v>0.89072</c:v>
                </c:pt>
                <c:pt idx="30">
                  <c:v>0.94093</c:v>
                </c:pt>
                <c:pt idx="31">
                  <c:v>0.99214</c:v>
                </c:pt>
                <c:pt idx="32">
                  <c:v>1.04135</c:v>
                </c:pt>
                <c:pt idx="33">
                  <c:v>1.09055</c:v>
                </c:pt>
                <c:pt idx="34">
                  <c:v>1.14076</c:v>
                </c:pt>
                <c:pt idx="35">
                  <c:v>1.19096</c:v>
                </c:pt>
                <c:pt idx="36">
                  <c:v>1.24117</c:v>
                </c:pt>
                <c:pt idx="37">
                  <c:v>1.29038</c:v>
                </c:pt>
                <c:pt idx="38">
                  <c:v>1.34058</c:v>
                </c:pt>
                <c:pt idx="39">
                  <c:v>1.39079</c:v>
                </c:pt>
                <c:pt idx="40">
                  <c:v>1.44301</c:v>
                </c:pt>
                <c:pt idx="41">
                  <c:v>1.49322</c:v>
                </c:pt>
                <c:pt idx="42">
                  <c:v>1.54443</c:v>
                </c:pt>
                <c:pt idx="43">
                  <c:v>1.59465</c:v>
                </c:pt>
                <c:pt idx="44">
                  <c:v>1.64485</c:v>
                </c:pt>
                <c:pt idx="45">
                  <c:v>1.69406</c:v>
                </c:pt>
                <c:pt idx="46">
                  <c:v>1.74527</c:v>
                </c:pt>
                <c:pt idx="47">
                  <c:v>1.79549</c:v>
                </c:pt>
                <c:pt idx="48">
                  <c:v>1.8457</c:v>
                </c:pt>
                <c:pt idx="49">
                  <c:v>1.89591</c:v>
                </c:pt>
                <c:pt idx="50">
                  <c:v>1.94612</c:v>
                </c:pt>
                <c:pt idx="51">
                  <c:v>1.99633</c:v>
                </c:pt>
                <c:pt idx="52">
                  <c:v>2.02855</c:v>
                </c:pt>
                <c:pt idx="53">
                  <c:v>2.07877</c:v>
                </c:pt>
                <c:pt idx="54">
                  <c:v>2.12898</c:v>
                </c:pt>
                <c:pt idx="55">
                  <c:v>2.17919</c:v>
                </c:pt>
                <c:pt idx="56">
                  <c:v>2.2294</c:v>
                </c:pt>
                <c:pt idx="57">
                  <c:v>2.27962</c:v>
                </c:pt>
                <c:pt idx="58">
                  <c:v>2.32983</c:v>
                </c:pt>
                <c:pt idx="59">
                  <c:v>2.38005</c:v>
                </c:pt>
                <c:pt idx="60">
                  <c:v>2.43026</c:v>
                </c:pt>
                <c:pt idx="61">
                  <c:v>2.48048</c:v>
                </c:pt>
                <c:pt idx="62">
                  <c:v>2.5307</c:v>
                </c:pt>
                <c:pt idx="63">
                  <c:v>2.59091</c:v>
                </c:pt>
                <c:pt idx="64">
                  <c:v>2.63113</c:v>
                </c:pt>
                <c:pt idx="65">
                  <c:v>2.68133</c:v>
                </c:pt>
                <c:pt idx="66">
                  <c:v>2.73155</c:v>
                </c:pt>
                <c:pt idx="67">
                  <c:v>2.79177</c:v>
                </c:pt>
                <c:pt idx="68">
                  <c:v>2.83199</c:v>
                </c:pt>
                <c:pt idx="69">
                  <c:v>2.8822</c:v>
                </c:pt>
                <c:pt idx="70">
                  <c:v>2.93241</c:v>
                </c:pt>
                <c:pt idx="71">
                  <c:v>2.99263</c:v>
                </c:pt>
                <c:pt idx="72">
                  <c:v>3.03285</c:v>
                </c:pt>
                <c:pt idx="73">
                  <c:v>3.09307</c:v>
                </c:pt>
                <c:pt idx="74">
                  <c:v>3.14328</c:v>
                </c:pt>
                <c:pt idx="75">
                  <c:v>3.1935</c:v>
                </c:pt>
                <c:pt idx="76">
                  <c:v>3.23371</c:v>
                </c:pt>
                <c:pt idx="77">
                  <c:v>3.28393</c:v>
                </c:pt>
                <c:pt idx="78">
                  <c:v>3.33415</c:v>
                </c:pt>
                <c:pt idx="79">
                  <c:v>3.39437</c:v>
                </c:pt>
                <c:pt idx="80">
                  <c:v>3.44461</c:v>
                </c:pt>
                <c:pt idx="81">
                  <c:v>3.49484</c:v>
                </c:pt>
                <c:pt idx="82">
                  <c:v>3.54506</c:v>
                </c:pt>
                <c:pt idx="83">
                  <c:v>3.59528</c:v>
                </c:pt>
                <c:pt idx="84">
                  <c:v>3.64549</c:v>
                </c:pt>
                <c:pt idx="85">
                  <c:v>3.69572</c:v>
                </c:pt>
                <c:pt idx="86">
                  <c:v>3.74594</c:v>
                </c:pt>
                <c:pt idx="87">
                  <c:v>3.79615</c:v>
                </c:pt>
                <c:pt idx="88">
                  <c:v>3.84638</c:v>
                </c:pt>
                <c:pt idx="89">
                  <c:v>3.8966</c:v>
                </c:pt>
                <c:pt idx="90">
                  <c:v>3.95683</c:v>
                </c:pt>
                <c:pt idx="91">
                  <c:v>4.00706</c:v>
                </c:pt>
                <c:pt idx="92">
                  <c:v>4.05729</c:v>
                </c:pt>
                <c:pt idx="93">
                  <c:v>4.10752</c:v>
                </c:pt>
                <c:pt idx="94">
                  <c:v>4.15775</c:v>
                </c:pt>
                <c:pt idx="95">
                  <c:v>4.20798</c:v>
                </c:pt>
                <c:pt idx="96">
                  <c:v>4.268210000000001</c:v>
                </c:pt>
                <c:pt idx="97">
                  <c:v>4.31843</c:v>
                </c:pt>
                <c:pt idx="98">
                  <c:v>4.36866</c:v>
                </c:pt>
              </c:numCache>
            </c:numRef>
          </c:xVal>
          <c:yVal>
            <c:numRef>
              <c:f>experiment2Data.csv!$V$3:$V$101</c:f>
              <c:numCache>
                <c:formatCode>0.00E+00</c:formatCode>
                <c:ptCount val="99"/>
                <c:pt idx="0">
                  <c:v>1.55E-7</c:v>
                </c:pt>
                <c:pt idx="1">
                  <c:v>9.72E-7</c:v>
                </c:pt>
                <c:pt idx="2">
                  <c:v>2.7E-7</c:v>
                </c:pt>
                <c:pt idx="3">
                  <c:v>1.56E-7</c:v>
                </c:pt>
                <c:pt idx="4">
                  <c:v>2.48E-7</c:v>
                </c:pt>
                <c:pt idx="5">
                  <c:v>2.95E-7</c:v>
                </c:pt>
                <c:pt idx="6">
                  <c:v>1.094E-6</c:v>
                </c:pt>
                <c:pt idx="7">
                  <c:v>6.315E-6</c:v>
                </c:pt>
                <c:pt idx="8">
                  <c:v>1.9669E-5</c:v>
                </c:pt>
                <c:pt idx="9">
                  <c:v>0.000172766</c:v>
                </c:pt>
                <c:pt idx="10">
                  <c:v>0.000431655</c:v>
                </c:pt>
                <c:pt idx="11">
                  <c:v>0.000635668</c:v>
                </c:pt>
                <c:pt idx="12">
                  <c:v>0.000774214</c:v>
                </c:pt>
                <c:pt idx="13">
                  <c:v>0.00084151</c:v>
                </c:pt>
                <c:pt idx="14">
                  <c:v>0.00087168</c:v>
                </c:pt>
                <c:pt idx="15">
                  <c:v>0.000893819999999999</c:v>
                </c:pt>
                <c:pt idx="16">
                  <c:v>0.000913859999999999</c:v>
                </c:pt>
                <c:pt idx="17">
                  <c:v>0.00094394</c:v>
                </c:pt>
                <c:pt idx="18">
                  <c:v>0.000964</c:v>
                </c:pt>
                <c:pt idx="19">
                  <c:v>0.00096399</c:v>
                </c:pt>
                <c:pt idx="20">
                  <c:v>0.000984169999999999</c:v>
                </c:pt>
                <c:pt idx="21">
                  <c:v>0.000984169999999999</c:v>
                </c:pt>
                <c:pt idx="22">
                  <c:v>0.000984100000000001</c:v>
                </c:pt>
                <c:pt idx="23">
                  <c:v>0.0009941</c:v>
                </c:pt>
                <c:pt idx="24">
                  <c:v>0.000983999999999999</c:v>
                </c:pt>
                <c:pt idx="25">
                  <c:v>0.0009841</c:v>
                </c:pt>
                <c:pt idx="26">
                  <c:v>0.0009841</c:v>
                </c:pt>
                <c:pt idx="27">
                  <c:v>0.000994</c:v>
                </c:pt>
                <c:pt idx="28">
                  <c:v>0.0009941</c:v>
                </c:pt>
                <c:pt idx="29">
                  <c:v>0.000994199999999999</c:v>
                </c:pt>
                <c:pt idx="30">
                  <c:v>0.0010142</c:v>
                </c:pt>
                <c:pt idx="31">
                  <c:v>0.0010042</c:v>
                </c:pt>
                <c:pt idx="32">
                  <c:v>0.000984100000000002</c:v>
                </c:pt>
                <c:pt idx="33">
                  <c:v>0.0009941</c:v>
                </c:pt>
                <c:pt idx="34">
                  <c:v>0.0010041</c:v>
                </c:pt>
                <c:pt idx="35">
                  <c:v>0.0010041</c:v>
                </c:pt>
                <c:pt idx="36">
                  <c:v>0.000994199999999998</c:v>
                </c:pt>
                <c:pt idx="37">
                  <c:v>0.000994100000000002</c:v>
                </c:pt>
                <c:pt idx="38">
                  <c:v>0.0010041</c:v>
                </c:pt>
                <c:pt idx="39">
                  <c:v>0.0010243</c:v>
                </c:pt>
                <c:pt idx="40">
                  <c:v>0.0010243</c:v>
                </c:pt>
                <c:pt idx="41">
                  <c:v>0.0010142</c:v>
                </c:pt>
                <c:pt idx="42">
                  <c:v>0.0010143</c:v>
                </c:pt>
                <c:pt idx="43">
                  <c:v>0.0010042</c:v>
                </c:pt>
                <c:pt idx="44">
                  <c:v>0.0009941</c:v>
                </c:pt>
                <c:pt idx="45">
                  <c:v>0.0010042</c:v>
                </c:pt>
                <c:pt idx="46">
                  <c:v>0.0010143</c:v>
                </c:pt>
                <c:pt idx="47">
                  <c:v>0.0010043</c:v>
                </c:pt>
                <c:pt idx="48">
                  <c:v>0.0010042</c:v>
                </c:pt>
                <c:pt idx="49">
                  <c:v>0.0010042</c:v>
                </c:pt>
                <c:pt idx="50">
                  <c:v>0.0010042</c:v>
                </c:pt>
                <c:pt idx="51">
                  <c:v>0.0008243</c:v>
                </c:pt>
                <c:pt idx="52">
                  <c:v>0.000824399999999994</c:v>
                </c:pt>
                <c:pt idx="53">
                  <c:v>0.0010043</c:v>
                </c:pt>
                <c:pt idx="54">
                  <c:v>0.00100420000000001</c:v>
                </c:pt>
                <c:pt idx="55">
                  <c:v>0.00100420000000001</c:v>
                </c:pt>
                <c:pt idx="56">
                  <c:v>0.0010043</c:v>
                </c:pt>
                <c:pt idx="57">
                  <c:v>0.0010043</c:v>
                </c:pt>
                <c:pt idx="58">
                  <c:v>0.0010043</c:v>
                </c:pt>
                <c:pt idx="59">
                  <c:v>0.0010043</c:v>
                </c:pt>
                <c:pt idx="60">
                  <c:v>0.0010043</c:v>
                </c:pt>
                <c:pt idx="61">
                  <c:v>0.0010044</c:v>
                </c:pt>
                <c:pt idx="62">
                  <c:v>0.0011043</c:v>
                </c:pt>
                <c:pt idx="63">
                  <c:v>0.00100429999999999</c:v>
                </c:pt>
                <c:pt idx="64">
                  <c:v>0.000904200000000004</c:v>
                </c:pt>
                <c:pt idx="65">
                  <c:v>0.0010042</c:v>
                </c:pt>
                <c:pt idx="66">
                  <c:v>0.0011044</c:v>
                </c:pt>
                <c:pt idx="67">
                  <c:v>0.0010044</c:v>
                </c:pt>
                <c:pt idx="68">
                  <c:v>0.000904300000000004</c:v>
                </c:pt>
                <c:pt idx="69">
                  <c:v>0.0010042</c:v>
                </c:pt>
                <c:pt idx="70">
                  <c:v>0.0011043</c:v>
                </c:pt>
                <c:pt idx="71">
                  <c:v>0.0010044</c:v>
                </c:pt>
                <c:pt idx="72">
                  <c:v>0.0010044</c:v>
                </c:pt>
                <c:pt idx="73">
                  <c:v>0.0011043</c:v>
                </c:pt>
                <c:pt idx="74">
                  <c:v>0.0010043</c:v>
                </c:pt>
                <c:pt idx="75">
                  <c:v>0.000904300000000004</c:v>
                </c:pt>
                <c:pt idx="76">
                  <c:v>0.000904299999999995</c:v>
                </c:pt>
                <c:pt idx="77">
                  <c:v>0.0010044</c:v>
                </c:pt>
                <c:pt idx="78">
                  <c:v>0.00110440000000001</c:v>
                </c:pt>
                <c:pt idx="79">
                  <c:v>0.0011046</c:v>
                </c:pt>
                <c:pt idx="80">
                  <c:v>0.0010047</c:v>
                </c:pt>
                <c:pt idx="81">
                  <c:v>0.0010045</c:v>
                </c:pt>
                <c:pt idx="82">
                  <c:v>0.0010044</c:v>
                </c:pt>
                <c:pt idx="83">
                  <c:v>0.0010043</c:v>
                </c:pt>
                <c:pt idx="84">
                  <c:v>0.0010044</c:v>
                </c:pt>
                <c:pt idx="85">
                  <c:v>0.00100449999999999</c:v>
                </c:pt>
                <c:pt idx="86">
                  <c:v>0.0010043</c:v>
                </c:pt>
                <c:pt idx="87">
                  <c:v>0.0010044</c:v>
                </c:pt>
                <c:pt idx="88">
                  <c:v>0.0010045</c:v>
                </c:pt>
                <c:pt idx="89">
                  <c:v>0.0011045</c:v>
                </c:pt>
                <c:pt idx="90">
                  <c:v>0.0011046</c:v>
                </c:pt>
                <c:pt idx="91">
                  <c:v>0.0010046</c:v>
                </c:pt>
                <c:pt idx="92">
                  <c:v>0.0010046</c:v>
                </c:pt>
                <c:pt idx="93">
                  <c:v>0.0010046</c:v>
                </c:pt>
                <c:pt idx="94">
                  <c:v>0.0010046</c:v>
                </c:pt>
                <c:pt idx="95">
                  <c:v>0.00110460000000001</c:v>
                </c:pt>
                <c:pt idx="96">
                  <c:v>0.0011045</c:v>
                </c:pt>
                <c:pt idx="97">
                  <c:v>0.00100449999999999</c:v>
                </c:pt>
                <c:pt idx="98">
                  <c:v>0.0010046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experiment2Data.csv!$Y$1</c:f>
              <c:strCache>
                <c:ptCount val="1"/>
                <c:pt idx="0">
                  <c:v>1kΩ (th. on)</c:v>
                </c:pt>
              </c:strCache>
            </c:strRef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experiment2Data.csv!$I$3:$I$101</c:f>
              <c:numCache>
                <c:formatCode>0.00E+00</c:formatCode>
                <c:ptCount val="99"/>
                <c:pt idx="0">
                  <c:v>-7.02E-5</c:v>
                </c:pt>
                <c:pt idx="1">
                  <c:v>4E-6</c:v>
                </c:pt>
                <c:pt idx="2">
                  <c:v>2.7E-5</c:v>
                </c:pt>
                <c:pt idx="3">
                  <c:v>3.1E-5</c:v>
                </c:pt>
                <c:pt idx="4">
                  <c:v>4.26E-5</c:v>
                </c:pt>
                <c:pt idx="5">
                  <c:v>5.58E-5</c:v>
                </c:pt>
                <c:pt idx="6">
                  <c:v>7.21E-5</c:v>
                </c:pt>
                <c:pt idx="7">
                  <c:v>0.0001652</c:v>
                </c:pt>
                <c:pt idx="8">
                  <c:v>0.0007036</c:v>
                </c:pt>
                <c:pt idx="9">
                  <c:v>0.0021321</c:v>
                </c:pt>
                <c:pt idx="10">
                  <c:v>0.0179802</c:v>
                </c:pt>
                <c:pt idx="11">
                  <c:v>0.0452976</c:v>
                </c:pt>
                <c:pt idx="12">
                  <c:v>0.081547</c:v>
                </c:pt>
                <c:pt idx="13">
                  <c:v>0.122719</c:v>
                </c:pt>
                <c:pt idx="14">
                  <c:v>0.165698</c:v>
                </c:pt>
                <c:pt idx="15">
                  <c:v>0.209887</c:v>
                </c:pt>
                <c:pt idx="16">
                  <c:v>0.25508</c:v>
                </c:pt>
                <c:pt idx="17">
                  <c:v>0.301273</c:v>
                </c:pt>
                <c:pt idx="18">
                  <c:v>0.349474</c:v>
                </c:pt>
                <c:pt idx="19">
                  <c:v>0.397673</c:v>
                </c:pt>
                <c:pt idx="20">
                  <c:v>0.445873</c:v>
                </c:pt>
                <c:pt idx="21">
                  <c:v>0.49609</c:v>
                </c:pt>
                <c:pt idx="22">
                  <c:v>0.54429</c:v>
                </c:pt>
                <c:pt idx="23">
                  <c:v>0.5945</c:v>
                </c:pt>
                <c:pt idx="24">
                  <c:v>0.6437</c:v>
                </c:pt>
                <c:pt idx="25">
                  <c:v>0.6929</c:v>
                </c:pt>
                <c:pt idx="26">
                  <c:v>0.74211</c:v>
                </c:pt>
                <c:pt idx="27">
                  <c:v>0.79131</c:v>
                </c:pt>
                <c:pt idx="28">
                  <c:v>0.84151</c:v>
                </c:pt>
                <c:pt idx="29">
                  <c:v>0.89072</c:v>
                </c:pt>
                <c:pt idx="30">
                  <c:v>0.94093</c:v>
                </c:pt>
                <c:pt idx="31">
                  <c:v>0.99214</c:v>
                </c:pt>
                <c:pt idx="32">
                  <c:v>1.04135</c:v>
                </c:pt>
                <c:pt idx="33">
                  <c:v>1.09055</c:v>
                </c:pt>
                <c:pt idx="34">
                  <c:v>1.14076</c:v>
                </c:pt>
                <c:pt idx="35">
                  <c:v>1.19096</c:v>
                </c:pt>
                <c:pt idx="36">
                  <c:v>1.24117</c:v>
                </c:pt>
                <c:pt idx="37">
                  <c:v>1.29038</c:v>
                </c:pt>
                <c:pt idx="38">
                  <c:v>1.34058</c:v>
                </c:pt>
                <c:pt idx="39">
                  <c:v>1.39079</c:v>
                </c:pt>
                <c:pt idx="40">
                  <c:v>1.44301</c:v>
                </c:pt>
                <c:pt idx="41">
                  <c:v>1.49322</c:v>
                </c:pt>
                <c:pt idx="42">
                  <c:v>1.54443</c:v>
                </c:pt>
                <c:pt idx="43">
                  <c:v>1.59465</c:v>
                </c:pt>
                <c:pt idx="44">
                  <c:v>1.64485</c:v>
                </c:pt>
                <c:pt idx="45">
                  <c:v>1.69406</c:v>
                </c:pt>
                <c:pt idx="46">
                  <c:v>1.74527</c:v>
                </c:pt>
                <c:pt idx="47">
                  <c:v>1.79549</c:v>
                </c:pt>
                <c:pt idx="48">
                  <c:v>1.8457</c:v>
                </c:pt>
                <c:pt idx="49">
                  <c:v>1.89591</c:v>
                </c:pt>
                <c:pt idx="50">
                  <c:v>1.94612</c:v>
                </c:pt>
                <c:pt idx="51">
                  <c:v>1.99633</c:v>
                </c:pt>
                <c:pt idx="52">
                  <c:v>2.02855</c:v>
                </c:pt>
                <c:pt idx="53">
                  <c:v>2.07877</c:v>
                </c:pt>
                <c:pt idx="54">
                  <c:v>2.12898</c:v>
                </c:pt>
                <c:pt idx="55">
                  <c:v>2.17919</c:v>
                </c:pt>
                <c:pt idx="56">
                  <c:v>2.2294</c:v>
                </c:pt>
                <c:pt idx="57">
                  <c:v>2.27962</c:v>
                </c:pt>
                <c:pt idx="58">
                  <c:v>2.32983</c:v>
                </c:pt>
                <c:pt idx="59">
                  <c:v>2.38005</c:v>
                </c:pt>
                <c:pt idx="60">
                  <c:v>2.43026</c:v>
                </c:pt>
                <c:pt idx="61">
                  <c:v>2.48048</c:v>
                </c:pt>
                <c:pt idx="62">
                  <c:v>2.5307</c:v>
                </c:pt>
                <c:pt idx="63">
                  <c:v>2.59091</c:v>
                </c:pt>
                <c:pt idx="64">
                  <c:v>2.63113</c:v>
                </c:pt>
                <c:pt idx="65">
                  <c:v>2.68133</c:v>
                </c:pt>
                <c:pt idx="66">
                  <c:v>2.73155</c:v>
                </c:pt>
                <c:pt idx="67">
                  <c:v>2.79177</c:v>
                </c:pt>
                <c:pt idx="68">
                  <c:v>2.83199</c:v>
                </c:pt>
                <c:pt idx="69">
                  <c:v>2.8822</c:v>
                </c:pt>
                <c:pt idx="70">
                  <c:v>2.93241</c:v>
                </c:pt>
                <c:pt idx="71">
                  <c:v>2.99263</c:v>
                </c:pt>
                <c:pt idx="72">
                  <c:v>3.03285</c:v>
                </c:pt>
                <c:pt idx="73">
                  <c:v>3.09307</c:v>
                </c:pt>
                <c:pt idx="74">
                  <c:v>3.14328</c:v>
                </c:pt>
                <c:pt idx="75">
                  <c:v>3.1935</c:v>
                </c:pt>
                <c:pt idx="76">
                  <c:v>3.23371</c:v>
                </c:pt>
                <c:pt idx="77">
                  <c:v>3.28393</c:v>
                </c:pt>
                <c:pt idx="78">
                  <c:v>3.33415</c:v>
                </c:pt>
                <c:pt idx="79">
                  <c:v>3.39437</c:v>
                </c:pt>
                <c:pt idx="80">
                  <c:v>3.44461</c:v>
                </c:pt>
                <c:pt idx="81">
                  <c:v>3.49484</c:v>
                </c:pt>
                <c:pt idx="82">
                  <c:v>3.54506</c:v>
                </c:pt>
                <c:pt idx="83">
                  <c:v>3.59528</c:v>
                </c:pt>
                <c:pt idx="84">
                  <c:v>3.64549</c:v>
                </c:pt>
                <c:pt idx="85">
                  <c:v>3.69572</c:v>
                </c:pt>
                <c:pt idx="86">
                  <c:v>3.74594</c:v>
                </c:pt>
                <c:pt idx="87">
                  <c:v>3.79615</c:v>
                </c:pt>
                <c:pt idx="88">
                  <c:v>3.84638</c:v>
                </c:pt>
                <c:pt idx="89">
                  <c:v>3.8966</c:v>
                </c:pt>
                <c:pt idx="90">
                  <c:v>3.95683</c:v>
                </c:pt>
                <c:pt idx="91">
                  <c:v>4.00706</c:v>
                </c:pt>
                <c:pt idx="92">
                  <c:v>4.05729</c:v>
                </c:pt>
                <c:pt idx="93">
                  <c:v>4.10752</c:v>
                </c:pt>
                <c:pt idx="94">
                  <c:v>4.15775</c:v>
                </c:pt>
                <c:pt idx="95">
                  <c:v>4.20798</c:v>
                </c:pt>
                <c:pt idx="96">
                  <c:v>4.268210000000001</c:v>
                </c:pt>
                <c:pt idx="97">
                  <c:v>4.31843</c:v>
                </c:pt>
                <c:pt idx="98">
                  <c:v>4.36866</c:v>
                </c:pt>
              </c:numCache>
            </c:numRef>
          </c:xVal>
          <c:yVal>
            <c:numRef>
              <c:f>experiment2Data.csv!$Y$3:$Y$101</c:f>
              <c:numCache>
                <c:formatCode>0.00E+00</c:formatCode>
                <c:ptCount val="99"/>
                <c:pt idx="0">
                  <c:v>-2.81590706704426E-6</c:v>
                </c:pt>
                <c:pt idx="1">
                  <c:v>1.59974404095345E-7</c:v>
                </c:pt>
                <c:pt idx="2">
                  <c:v>1.07883485835298E-6</c:v>
                </c:pt>
                <c:pt idx="3">
                  <c:v>1.23846430426271E-6</c:v>
                </c:pt>
                <c:pt idx="4">
                  <c:v>1.70110132334502E-6</c:v>
                </c:pt>
                <c:pt idx="5">
                  <c:v>2.22702927066787E-6</c:v>
                </c:pt>
                <c:pt idx="6">
                  <c:v>2.87570646256197E-6</c:v>
                </c:pt>
                <c:pt idx="7">
                  <c:v>6.5646209845342E-6</c:v>
                </c:pt>
                <c:pt idx="8">
                  <c:v>2.73735974727276E-5</c:v>
                </c:pt>
                <c:pt idx="9">
                  <c:v>7.85821959966239E-5</c:v>
                </c:pt>
                <c:pt idx="10">
                  <c:v>0.000418336815556931</c:v>
                </c:pt>
                <c:pt idx="11">
                  <c:v>0.000644369082301529</c:v>
                </c:pt>
                <c:pt idx="12">
                  <c:v>0.000765361765230368</c:v>
                </c:pt>
                <c:pt idx="13">
                  <c:v>0.000830759753315416</c:v>
                </c:pt>
                <c:pt idx="14">
                  <c:v>0.000868902662849112</c:v>
                </c:pt>
                <c:pt idx="15">
                  <c:v>0.000893565842298637</c:v>
                </c:pt>
                <c:pt idx="16">
                  <c:v>0.000910739788631819</c:v>
                </c:pt>
                <c:pt idx="17">
                  <c:v>0.000923377049280817</c:v>
                </c:pt>
                <c:pt idx="18">
                  <c:v>0.000933239690873064</c:v>
                </c:pt>
                <c:pt idx="19">
                  <c:v>0.000940852621293529</c:v>
                </c:pt>
                <c:pt idx="20">
                  <c:v>0.000946907127824275</c:v>
                </c:pt>
                <c:pt idx="21">
                  <c:v>0.000952023642748853</c:v>
                </c:pt>
                <c:pt idx="22">
                  <c:v>0.000956085650547172</c:v>
                </c:pt>
                <c:pt idx="23">
                  <c:v>0.000959644874899112</c:v>
                </c:pt>
                <c:pt idx="24">
                  <c:v>0.000962614027216988</c:v>
                </c:pt>
                <c:pt idx="25">
                  <c:v>0.000965176208385569</c:v>
                </c:pt>
                <c:pt idx="26">
                  <c:v>0.000967410149782951</c:v>
                </c:pt>
                <c:pt idx="27">
                  <c:v>0.000969374379831191</c:v>
                </c:pt>
                <c:pt idx="28">
                  <c:v>0.000971148630714013</c:v>
                </c:pt>
                <c:pt idx="29">
                  <c:v>0.000972699078320884</c:v>
                </c:pt>
                <c:pt idx="30">
                  <c:v>0.000974118207323512</c:v>
                </c:pt>
                <c:pt idx="31">
                  <c:v>0.000975421279273256</c:v>
                </c:pt>
                <c:pt idx="32">
                  <c:v>0.000976555539925915</c:v>
                </c:pt>
                <c:pt idx="33">
                  <c:v>0.000977589529828335</c:v>
                </c:pt>
                <c:pt idx="34">
                  <c:v>0.000978554762558331</c:v>
                </c:pt>
                <c:pt idx="35">
                  <c:v>0.000979440113161617</c:v>
                </c:pt>
                <c:pt idx="36">
                  <c:v>0.000980255415939408</c:v>
                </c:pt>
                <c:pt idx="37">
                  <c:v>0.000980994085359364</c:v>
                </c:pt>
                <c:pt idx="38">
                  <c:v>0.000981692760585245</c:v>
                </c:pt>
                <c:pt idx="39">
                  <c:v>0.000982342013999251</c:v>
                </c:pt>
                <c:pt idx="40">
                  <c:v>0.000982970143255154</c:v>
                </c:pt>
                <c:pt idx="41">
                  <c:v>0.000983533348263097</c:v>
                </c:pt>
                <c:pt idx="42">
                  <c:v>0.000984070649853768</c:v>
                </c:pt>
                <c:pt idx="43">
                  <c:v>0.00098456456641867</c:v>
                </c:pt>
                <c:pt idx="44">
                  <c:v>0.000985028595382818</c:v>
                </c:pt>
                <c:pt idx="45">
                  <c:v>0.000985457168452526</c:v>
                </c:pt>
                <c:pt idx="46">
                  <c:v>0.000985877860439368</c:v>
                </c:pt>
                <c:pt idx="47">
                  <c:v>0.00098626743349318</c:v>
                </c:pt>
                <c:pt idx="48">
                  <c:v>0.000986636018602662</c:v>
                </c:pt>
                <c:pt idx="49">
                  <c:v>0.000986985335075563</c:v>
                </c:pt>
                <c:pt idx="50">
                  <c:v>0.000987316855391858</c:v>
                </c:pt>
                <c:pt idx="51">
                  <c:v>0.000987631905725438</c:v>
                </c:pt>
                <c:pt idx="52">
                  <c:v>0.00098782595992306</c:v>
                </c:pt>
                <c:pt idx="53">
                  <c:v>0.000988116571678463</c:v>
                </c:pt>
                <c:pt idx="54">
                  <c:v>0.000988393578399056</c:v>
                </c:pt>
                <c:pt idx="55">
                  <c:v>0.000988657965057459</c:v>
                </c:pt>
                <c:pt idx="56">
                  <c:v>0.000988910574875798</c:v>
                </c:pt>
                <c:pt idx="57">
                  <c:v>0.000989152224661766</c:v>
                </c:pt>
                <c:pt idx="58">
                  <c:v>0.000989383522377411</c:v>
                </c:pt>
                <c:pt idx="59">
                  <c:v>0.000989605205712979</c:v>
                </c:pt>
                <c:pt idx="60">
                  <c:v>0.000989817778972491</c:v>
                </c:pt>
                <c:pt idx="61">
                  <c:v>0.000990021872056452</c:v>
                </c:pt>
                <c:pt idx="62">
                  <c:v>0.000990217944203153</c:v>
                </c:pt>
                <c:pt idx="63">
                  <c:v>0.000990443096283893</c:v>
                </c:pt>
                <c:pt idx="64">
                  <c:v>0.000990587810084597</c:v>
                </c:pt>
                <c:pt idx="65">
                  <c:v>0.000990762397785931</c:v>
                </c:pt>
                <c:pt idx="66">
                  <c:v>0.000990930692350946</c:v>
                </c:pt>
                <c:pt idx="67">
                  <c:v>0.000991124585961935</c:v>
                </c:pt>
                <c:pt idx="68">
                  <c:v>0.000991249531849954</c:v>
                </c:pt>
                <c:pt idx="69">
                  <c:v>0.000991400660429279</c:v>
                </c:pt>
                <c:pt idx="70">
                  <c:v>0.000991546657379261</c:v>
                </c:pt>
                <c:pt idx="71">
                  <c:v>0.000991715352776848</c:v>
                </c:pt>
                <c:pt idx="72">
                  <c:v>0.00099182432100986</c:v>
                </c:pt>
                <c:pt idx="73">
                  <c:v>0.000991982219770563</c:v>
                </c:pt>
                <c:pt idx="74">
                  <c:v>0.000992109283270418</c:v>
                </c:pt>
                <c:pt idx="75">
                  <c:v>0.000992232406400497</c:v>
                </c:pt>
                <c:pt idx="76">
                  <c:v>0.000992328252590749</c:v>
                </c:pt>
                <c:pt idx="77">
                  <c:v>0.000992444687557609</c:v>
                </c:pt>
                <c:pt idx="78">
                  <c:v>0.000992557641069913</c:v>
                </c:pt>
                <c:pt idx="79">
                  <c:v>0.000992688711663259</c:v>
                </c:pt>
                <c:pt idx="80">
                  <c:v>0.000992794579217837</c:v>
                </c:pt>
                <c:pt idx="81">
                  <c:v>0.000992897404427474</c:v>
                </c:pt>
                <c:pt idx="82">
                  <c:v>0.00099299731657171</c:v>
                </c:pt>
                <c:pt idx="83">
                  <c:v>0.000993094456782348</c:v>
                </c:pt>
                <c:pt idx="84">
                  <c:v>0.000993188920280398</c:v>
                </c:pt>
                <c:pt idx="85">
                  <c:v>0.000993280870369176</c:v>
                </c:pt>
                <c:pt idx="86">
                  <c:v>0.000993370353280614</c:v>
                </c:pt>
                <c:pt idx="87">
                  <c:v>0.000993457466992921</c:v>
                </c:pt>
                <c:pt idx="88">
                  <c:v>0.000993542354405922</c:v>
                </c:pt>
                <c:pt idx="89">
                  <c:v>0.000993625050999592</c:v>
                </c:pt>
                <c:pt idx="90">
                  <c:v>0.000993721479822091</c:v>
                </c:pt>
                <c:pt idx="91">
                  <c:v>0.00099379969544104</c:v>
                </c:pt>
                <c:pt idx="92">
                  <c:v>0.000993875986272411</c:v>
                </c:pt>
                <c:pt idx="93">
                  <c:v>0.000993950422502492</c:v>
                </c:pt>
                <c:pt idx="94">
                  <c:v>0.000994023070946148</c:v>
                </c:pt>
                <c:pt idx="95">
                  <c:v>0.000994093995246847</c:v>
                </c:pt>
                <c:pt idx="96">
                  <c:v>0.000994176851353649</c:v>
                </c:pt>
                <c:pt idx="97">
                  <c:v>0.000994244180290692</c:v>
                </c:pt>
                <c:pt idx="98">
                  <c:v>0.000994309983020989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experiment2Data.csv!$W$1</c:f>
              <c:strCache>
                <c:ptCount val="1"/>
                <c:pt idx="0">
                  <c:v>10kΩ (exp)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experiment2Data.csv!$J$3:$J$101</c:f>
              <c:numCache>
                <c:formatCode>0.00E+00</c:formatCode>
                <c:ptCount val="99"/>
                <c:pt idx="0">
                  <c:v>-6.04E-5</c:v>
                </c:pt>
                <c:pt idx="1">
                  <c:v>4.9E-6</c:v>
                </c:pt>
                <c:pt idx="2">
                  <c:v>2.88E-5</c:v>
                </c:pt>
                <c:pt idx="3">
                  <c:v>4.11E-5</c:v>
                </c:pt>
                <c:pt idx="4">
                  <c:v>3.84E-5</c:v>
                </c:pt>
                <c:pt idx="5">
                  <c:v>5.06E-5</c:v>
                </c:pt>
                <c:pt idx="6">
                  <c:v>7.77E-5</c:v>
                </c:pt>
                <c:pt idx="7">
                  <c:v>0.0001434</c:v>
                </c:pt>
                <c:pt idx="8">
                  <c:v>0.0005394</c:v>
                </c:pt>
                <c:pt idx="9">
                  <c:v>0.0021216</c:v>
                </c:pt>
                <c:pt idx="10">
                  <c:v>0.0049468</c:v>
                </c:pt>
                <c:pt idx="11">
                  <c:v>0.0086652</c:v>
                </c:pt>
                <c:pt idx="12">
                  <c:v>0.0126714</c:v>
                </c:pt>
                <c:pt idx="13">
                  <c:v>0.0169944</c:v>
                </c:pt>
                <c:pt idx="14">
                  <c:v>0.0205958</c:v>
                </c:pt>
                <c:pt idx="15">
                  <c:v>0.0259226</c:v>
                </c:pt>
                <c:pt idx="16">
                  <c:v>0.030539</c:v>
                </c:pt>
                <c:pt idx="17">
                  <c:v>0.035161</c:v>
                </c:pt>
                <c:pt idx="18">
                  <c:v>0.039981</c:v>
                </c:pt>
                <c:pt idx="19">
                  <c:v>0.044702</c:v>
                </c:pt>
                <c:pt idx="20">
                  <c:v>0.049523</c:v>
                </c:pt>
                <c:pt idx="21">
                  <c:v>0.054244</c:v>
                </c:pt>
                <c:pt idx="22">
                  <c:v>0.059063</c:v>
                </c:pt>
                <c:pt idx="23">
                  <c:v>0.063886</c:v>
                </c:pt>
                <c:pt idx="24">
                  <c:v>0.068707</c:v>
                </c:pt>
                <c:pt idx="25">
                  <c:v>0.073526</c:v>
                </c:pt>
                <c:pt idx="26">
                  <c:v>0.078346</c:v>
                </c:pt>
                <c:pt idx="27">
                  <c:v>0.083168</c:v>
                </c:pt>
                <c:pt idx="28">
                  <c:v>0.088089</c:v>
                </c:pt>
                <c:pt idx="29">
                  <c:v>0.09291</c:v>
                </c:pt>
                <c:pt idx="30">
                  <c:v>0.097831</c:v>
                </c:pt>
                <c:pt idx="31">
                  <c:v>0.102853</c:v>
                </c:pt>
                <c:pt idx="32">
                  <c:v>0.107672</c:v>
                </c:pt>
                <c:pt idx="33">
                  <c:v>0.112495</c:v>
                </c:pt>
                <c:pt idx="34">
                  <c:v>0.117415</c:v>
                </c:pt>
                <c:pt idx="35">
                  <c:v>0.122236</c:v>
                </c:pt>
                <c:pt idx="36">
                  <c:v>0.127156</c:v>
                </c:pt>
                <c:pt idx="37">
                  <c:v>0.132077</c:v>
                </c:pt>
                <c:pt idx="38">
                  <c:v>0.136899</c:v>
                </c:pt>
                <c:pt idx="39">
                  <c:v>0.141821</c:v>
                </c:pt>
                <c:pt idx="40">
                  <c:v>0.146943</c:v>
                </c:pt>
                <c:pt idx="41">
                  <c:v>0.151963</c:v>
                </c:pt>
                <c:pt idx="42">
                  <c:v>0.156884</c:v>
                </c:pt>
                <c:pt idx="43">
                  <c:v>0.161805</c:v>
                </c:pt>
                <c:pt idx="44">
                  <c:v>0.166725</c:v>
                </c:pt>
                <c:pt idx="45">
                  <c:v>0.171548</c:v>
                </c:pt>
                <c:pt idx="46">
                  <c:v>0.17647</c:v>
                </c:pt>
                <c:pt idx="47">
                  <c:v>0.181488</c:v>
                </c:pt>
                <c:pt idx="48">
                  <c:v>0.186411</c:v>
                </c:pt>
                <c:pt idx="49">
                  <c:v>0.191232</c:v>
                </c:pt>
                <c:pt idx="50">
                  <c:v>0.196154</c:v>
                </c:pt>
                <c:pt idx="51">
                  <c:v>0.199872</c:v>
                </c:pt>
                <c:pt idx="52">
                  <c:v>0.203893</c:v>
                </c:pt>
                <c:pt idx="53">
                  <c:v>0.208919</c:v>
                </c:pt>
                <c:pt idx="54">
                  <c:v>0.213944</c:v>
                </c:pt>
                <c:pt idx="55">
                  <c:v>0.218964</c:v>
                </c:pt>
                <c:pt idx="56">
                  <c:v>0.223981</c:v>
                </c:pt>
                <c:pt idx="57">
                  <c:v>0.229007</c:v>
                </c:pt>
                <c:pt idx="58">
                  <c:v>0.234025</c:v>
                </c:pt>
                <c:pt idx="59">
                  <c:v>0.239048</c:v>
                </c:pt>
                <c:pt idx="60">
                  <c:v>0.244073</c:v>
                </c:pt>
                <c:pt idx="61">
                  <c:v>0.248089</c:v>
                </c:pt>
                <c:pt idx="62">
                  <c:v>0.253111</c:v>
                </c:pt>
                <c:pt idx="63">
                  <c:v>0.258134</c:v>
                </c:pt>
                <c:pt idx="64">
                  <c:v>0.263157</c:v>
                </c:pt>
                <c:pt idx="65">
                  <c:v>0.268179</c:v>
                </c:pt>
                <c:pt idx="66">
                  <c:v>0.2732</c:v>
                </c:pt>
                <c:pt idx="67">
                  <c:v>0.27822</c:v>
                </c:pt>
                <c:pt idx="68">
                  <c:v>0.283244</c:v>
                </c:pt>
                <c:pt idx="69">
                  <c:v>0.288256</c:v>
                </c:pt>
                <c:pt idx="70">
                  <c:v>0.293285</c:v>
                </c:pt>
                <c:pt idx="71">
                  <c:v>0.298306</c:v>
                </c:pt>
                <c:pt idx="72">
                  <c:v>0.303326</c:v>
                </c:pt>
                <c:pt idx="73">
                  <c:v>0.30835</c:v>
                </c:pt>
                <c:pt idx="74">
                  <c:v>0.312371</c:v>
                </c:pt>
                <c:pt idx="75">
                  <c:v>0.317393</c:v>
                </c:pt>
                <c:pt idx="76">
                  <c:v>0.322412</c:v>
                </c:pt>
                <c:pt idx="77">
                  <c:v>0.327434</c:v>
                </c:pt>
                <c:pt idx="78">
                  <c:v>0.332454</c:v>
                </c:pt>
                <c:pt idx="79">
                  <c:v>0.337474</c:v>
                </c:pt>
                <c:pt idx="80">
                  <c:v>0.342507</c:v>
                </c:pt>
                <c:pt idx="81">
                  <c:v>0.34752</c:v>
                </c:pt>
                <c:pt idx="82">
                  <c:v>0.352547</c:v>
                </c:pt>
                <c:pt idx="83">
                  <c:v>0.357573</c:v>
                </c:pt>
                <c:pt idx="84">
                  <c:v>0.362583</c:v>
                </c:pt>
                <c:pt idx="85">
                  <c:v>0.367612</c:v>
                </c:pt>
                <c:pt idx="86">
                  <c:v>0.372631</c:v>
                </c:pt>
                <c:pt idx="87">
                  <c:v>0.377656</c:v>
                </c:pt>
                <c:pt idx="88">
                  <c:v>0.381681</c:v>
                </c:pt>
                <c:pt idx="89">
                  <c:v>0.387704</c:v>
                </c:pt>
                <c:pt idx="90">
                  <c:v>0.39374</c:v>
                </c:pt>
                <c:pt idx="91">
                  <c:v>0.39876</c:v>
                </c:pt>
                <c:pt idx="92">
                  <c:v>0.40379</c:v>
                </c:pt>
                <c:pt idx="93">
                  <c:v>0.40881</c:v>
                </c:pt>
                <c:pt idx="94">
                  <c:v>0.41383</c:v>
                </c:pt>
                <c:pt idx="95">
                  <c:v>0.41985</c:v>
                </c:pt>
                <c:pt idx="96">
                  <c:v>0.42387</c:v>
                </c:pt>
                <c:pt idx="97">
                  <c:v>0.42889</c:v>
                </c:pt>
                <c:pt idx="98">
                  <c:v>0.43392</c:v>
                </c:pt>
              </c:numCache>
            </c:numRef>
          </c:xVal>
          <c:yVal>
            <c:numRef>
              <c:f>experiment2Data.csv!$W$3:$W$101</c:f>
              <c:numCache>
                <c:formatCode>0.00E+00</c:formatCode>
                <c:ptCount val="99"/>
                <c:pt idx="0">
                  <c:v>5.1E-8</c:v>
                </c:pt>
                <c:pt idx="1">
                  <c:v>8.92E-7</c:v>
                </c:pt>
                <c:pt idx="2">
                  <c:v>3.62E-7</c:v>
                </c:pt>
                <c:pt idx="3">
                  <c:v>9.6E-8</c:v>
                </c:pt>
                <c:pt idx="4">
                  <c:v>9.50000000000001E-8</c:v>
                </c:pt>
                <c:pt idx="5">
                  <c:v>3.93E-7</c:v>
                </c:pt>
                <c:pt idx="6">
                  <c:v>9.28E-7</c:v>
                </c:pt>
                <c:pt idx="7">
                  <c:v>4.617E-6</c:v>
                </c:pt>
                <c:pt idx="8">
                  <c:v>1.9782E-5</c:v>
                </c:pt>
                <c:pt idx="9">
                  <c:v>4.4074E-5</c:v>
                </c:pt>
                <c:pt idx="10">
                  <c:v>6.5436E-5</c:v>
                </c:pt>
                <c:pt idx="11">
                  <c:v>7.7246E-5</c:v>
                </c:pt>
                <c:pt idx="12">
                  <c:v>8.3292E-5</c:v>
                </c:pt>
                <c:pt idx="13">
                  <c:v>7.9244E-5</c:v>
                </c:pt>
                <c:pt idx="14">
                  <c:v>8.9282E-5</c:v>
                </c:pt>
                <c:pt idx="15">
                  <c:v>9.9432E-5</c:v>
                </c:pt>
                <c:pt idx="16">
                  <c:v>9.2384E-5</c:v>
                </c:pt>
                <c:pt idx="17">
                  <c:v>9.44199999999999E-5</c:v>
                </c:pt>
                <c:pt idx="18">
                  <c:v>9.541E-5</c:v>
                </c:pt>
                <c:pt idx="19">
                  <c:v>9.542E-5</c:v>
                </c:pt>
                <c:pt idx="20">
                  <c:v>9.542E-5</c:v>
                </c:pt>
                <c:pt idx="21">
                  <c:v>9.54E-5</c:v>
                </c:pt>
                <c:pt idx="22">
                  <c:v>9.642E-5</c:v>
                </c:pt>
                <c:pt idx="23">
                  <c:v>9.644E-5</c:v>
                </c:pt>
                <c:pt idx="24">
                  <c:v>9.64E-5</c:v>
                </c:pt>
                <c:pt idx="25">
                  <c:v>9.63900000000001E-5</c:v>
                </c:pt>
                <c:pt idx="26">
                  <c:v>9.642E-5</c:v>
                </c:pt>
                <c:pt idx="27">
                  <c:v>9.743E-5</c:v>
                </c:pt>
                <c:pt idx="28">
                  <c:v>9.74200000000001E-5</c:v>
                </c:pt>
                <c:pt idx="29">
                  <c:v>9.74199999999998E-5</c:v>
                </c:pt>
                <c:pt idx="30">
                  <c:v>9.943E-5</c:v>
                </c:pt>
                <c:pt idx="31">
                  <c:v>9.84100000000002E-5</c:v>
                </c:pt>
                <c:pt idx="32">
                  <c:v>9.642E-5</c:v>
                </c:pt>
                <c:pt idx="33">
                  <c:v>9.743E-5</c:v>
                </c:pt>
                <c:pt idx="34">
                  <c:v>9.74100000000001E-5</c:v>
                </c:pt>
                <c:pt idx="35">
                  <c:v>9.74099999999999E-5</c:v>
                </c:pt>
                <c:pt idx="36">
                  <c:v>9.84099999999999E-5</c:v>
                </c:pt>
                <c:pt idx="37">
                  <c:v>9.743E-5</c:v>
                </c:pt>
                <c:pt idx="38">
                  <c:v>9.74399999999997E-5</c:v>
                </c:pt>
                <c:pt idx="39">
                  <c:v>0.00010044</c:v>
                </c:pt>
                <c:pt idx="40">
                  <c:v>0.00010142</c:v>
                </c:pt>
                <c:pt idx="41">
                  <c:v>9.94100000000003E-5</c:v>
                </c:pt>
                <c:pt idx="42">
                  <c:v>9.84200000000002E-5</c:v>
                </c:pt>
                <c:pt idx="43">
                  <c:v>9.84099999999999E-5</c:v>
                </c:pt>
                <c:pt idx="44">
                  <c:v>9.74299999999997E-5</c:v>
                </c:pt>
                <c:pt idx="45">
                  <c:v>9.74499999999997E-5</c:v>
                </c:pt>
                <c:pt idx="46">
                  <c:v>9.94E-5</c:v>
                </c:pt>
                <c:pt idx="47">
                  <c:v>9.94100000000003E-5</c:v>
                </c:pt>
                <c:pt idx="48">
                  <c:v>9.74400000000003E-5</c:v>
                </c:pt>
                <c:pt idx="49">
                  <c:v>9.74299999999997E-5</c:v>
                </c:pt>
                <c:pt idx="50">
                  <c:v>8.63999999999998E-5</c:v>
                </c:pt>
                <c:pt idx="51">
                  <c:v>7.739E-5</c:v>
                </c:pt>
                <c:pt idx="52">
                  <c:v>9.047E-5</c:v>
                </c:pt>
                <c:pt idx="53">
                  <c:v>0.00010051</c:v>
                </c:pt>
                <c:pt idx="54">
                  <c:v>0.00010045</c:v>
                </c:pt>
                <c:pt idx="55">
                  <c:v>0.00010037</c:v>
                </c:pt>
                <c:pt idx="56">
                  <c:v>0.00010043</c:v>
                </c:pt>
                <c:pt idx="57">
                  <c:v>0.00010044</c:v>
                </c:pt>
                <c:pt idx="58">
                  <c:v>0.00010041</c:v>
                </c:pt>
                <c:pt idx="59">
                  <c:v>0.00010048</c:v>
                </c:pt>
                <c:pt idx="60">
                  <c:v>9.041E-5</c:v>
                </c:pt>
                <c:pt idx="61">
                  <c:v>9.03799999999996E-5</c:v>
                </c:pt>
                <c:pt idx="62">
                  <c:v>0.00010045</c:v>
                </c:pt>
                <c:pt idx="63">
                  <c:v>0.000100460000000001</c:v>
                </c:pt>
                <c:pt idx="64">
                  <c:v>0.00010045</c:v>
                </c:pt>
                <c:pt idx="65">
                  <c:v>0.00010043</c:v>
                </c:pt>
                <c:pt idx="66">
                  <c:v>0.00010041</c:v>
                </c:pt>
                <c:pt idx="67">
                  <c:v>0.00010044</c:v>
                </c:pt>
                <c:pt idx="68">
                  <c:v>0.000100359999999999</c:v>
                </c:pt>
                <c:pt idx="69">
                  <c:v>0.00010041</c:v>
                </c:pt>
                <c:pt idx="70">
                  <c:v>0.000100500000000001</c:v>
                </c:pt>
                <c:pt idx="71">
                  <c:v>0.00010041</c:v>
                </c:pt>
                <c:pt idx="72">
                  <c:v>0.00010044</c:v>
                </c:pt>
                <c:pt idx="73">
                  <c:v>9.04499999999997E-5</c:v>
                </c:pt>
                <c:pt idx="74">
                  <c:v>9.04299999999997E-5</c:v>
                </c:pt>
                <c:pt idx="75">
                  <c:v>0.00010041</c:v>
                </c:pt>
                <c:pt idx="76">
                  <c:v>0.00010041</c:v>
                </c:pt>
                <c:pt idx="77">
                  <c:v>0.00010042</c:v>
                </c:pt>
                <c:pt idx="78">
                  <c:v>0.0001004</c:v>
                </c:pt>
                <c:pt idx="79">
                  <c:v>0.00010053</c:v>
                </c:pt>
                <c:pt idx="80">
                  <c:v>0.000100460000000001</c:v>
                </c:pt>
                <c:pt idx="81">
                  <c:v>0.0001004</c:v>
                </c:pt>
                <c:pt idx="82">
                  <c:v>0.000100529999999999</c:v>
                </c:pt>
                <c:pt idx="83">
                  <c:v>0.000100359999999999</c:v>
                </c:pt>
                <c:pt idx="84">
                  <c:v>0.00010039</c:v>
                </c:pt>
                <c:pt idx="85">
                  <c:v>0.00010048</c:v>
                </c:pt>
                <c:pt idx="86">
                  <c:v>0.00010044</c:v>
                </c:pt>
                <c:pt idx="87">
                  <c:v>9.05000000000006E-5</c:v>
                </c:pt>
                <c:pt idx="88">
                  <c:v>0.00010048</c:v>
                </c:pt>
                <c:pt idx="89">
                  <c:v>0.00012059</c:v>
                </c:pt>
                <c:pt idx="90">
                  <c:v>0.00011056</c:v>
                </c:pt>
                <c:pt idx="91">
                  <c:v>0.000100499999999999</c:v>
                </c:pt>
                <c:pt idx="92">
                  <c:v>0.0001005</c:v>
                </c:pt>
                <c:pt idx="93">
                  <c:v>0.0001004</c:v>
                </c:pt>
                <c:pt idx="94">
                  <c:v>0.0001104</c:v>
                </c:pt>
                <c:pt idx="95">
                  <c:v>0.0001004</c:v>
                </c:pt>
                <c:pt idx="96">
                  <c:v>9.04E-5</c:v>
                </c:pt>
                <c:pt idx="97">
                  <c:v>0.000100499999999999</c:v>
                </c:pt>
                <c:pt idx="98">
                  <c:v>0.000100499999999999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experiment2Data.csv!$Z$1</c:f>
              <c:strCache>
                <c:ptCount val="1"/>
                <c:pt idx="0">
                  <c:v>10kΩ (th. on)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experiment2Data.csv!$J$3:$J$101</c:f>
              <c:numCache>
                <c:formatCode>0.00E+00</c:formatCode>
                <c:ptCount val="99"/>
                <c:pt idx="0">
                  <c:v>-6.04E-5</c:v>
                </c:pt>
                <c:pt idx="1">
                  <c:v>4.9E-6</c:v>
                </c:pt>
                <c:pt idx="2">
                  <c:v>2.88E-5</c:v>
                </c:pt>
                <c:pt idx="3">
                  <c:v>4.11E-5</c:v>
                </c:pt>
                <c:pt idx="4">
                  <c:v>3.84E-5</c:v>
                </c:pt>
                <c:pt idx="5">
                  <c:v>5.06E-5</c:v>
                </c:pt>
                <c:pt idx="6">
                  <c:v>7.77E-5</c:v>
                </c:pt>
                <c:pt idx="7">
                  <c:v>0.0001434</c:v>
                </c:pt>
                <c:pt idx="8">
                  <c:v>0.0005394</c:v>
                </c:pt>
                <c:pt idx="9">
                  <c:v>0.0021216</c:v>
                </c:pt>
                <c:pt idx="10">
                  <c:v>0.0049468</c:v>
                </c:pt>
                <c:pt idx="11">
                  <c:v>0.0086652</c:v>
                </c:pt>
                <c:pt idx="12">
                  <c:v>0.0126714</c:v>
                </c:pt>
                <c:pt idx="13">
                  <c:v>0.0169944</c:v>
                </c:pt>
                <c:pt idx="14">
                  <c:v>0.0205958</c:v>
                </c:pt>
                <c:pt idx="15">
                  <c:v>0.0259226</c:v>
                </c:pt>
                <c:pt idx="16">
                  <c:v>0.030539</c:v>
                </c:pt>
                <c:pt idx="17">
                  <c:v>0.035161</c:v>
                </c:pt>
                <c:pt idx="18">
                  <c:v>0.039981</c:v>
                </c:pt>
                <c:pt idx="19">
                  <c:v>0.044702</c:v>
                </c:pt>
                <c:pt idx="20">
                  <c:v>0.049523</c:v>
                </c:pt>
                <c:pt idx="21">
                  <c:v>0.054244</c:v>
                </c:pt>
                <c:pt idx="22">
                  <c:v>0.059063</c:v>
                </c:pt>
                <c:pt idx="23">
                  <c:v>0.063886</c:v>
                </c:pt>
                <c:pt idx="24">
                  <c:v>0.068707</c:v>
                </c:pt>
                <c:pt idx="25">
                  <c:v>0.073526</c:v>
                </c:pt>
                <c:pt idx="26">
                  <c:v>0.078346</c:v>
                </c:pt>
                <c:pt idx="27">
                  <c:v>0.083168</c:v>
                </c:pt>
                <c:pt idx="28">
                  <c:v>0.088089</c:v>
                </c:pt>
                <c:pt idx="29">
                  <c:v>0.09291</c:v>
                </c:pt>
                <c:pt idx="30">
                  <c:v>0.097831</c:v>
                </c:pt>
                <c:pt idx="31">
                  <c:v>0.102853</c:v>
                </c:pt>
                <c:pt idx="32">
                  <c:v>0.107672</c:v>
                </c:pt>
                <c:pt idx="33">
                  <c:v>0.112495</c:v>
                </c:pt>
                <c:pt idx="34">
                  <c:v>0.117415</c:v>
                </c:pt>
                <c:pt idx="35">
                  <c:v>0.122236</c:v>
                </c:pt>
                <c:pt idx="36">
                  <c:v>0.127156</c:v>
                </c:pt>
                <c:pt idx="37">
                  <c:v>0.132077</c:v>
                </c:pt>
                <c:pt idx="38">
                  <c:v>0.136899</c:v>
                </c:pt>
                <c:pt idx="39">
                  <c:v>0.141821</c:v>
                </c:pt>
                <c:pt idx="40">
                  <c:v>0.146943</c:v>
                </c:pt>
                <c:pt idx="41">
                  <c:v>0.151963</c:v>
                </c:pt>
                <c:pt idx="42">
                  <c:v>0.156884</c:v>
                </c:pt>
                <c:pt idx="43">
                  <c:v>0.161805</c:v>
                </c:pt>
                <c:pt idx="44">
                  <c:v>0.166725</c:v>
                </c:pt>
                <c:pt idx="45">
                  <c:v>0.171548</c:v>
                </c:pt>
                <c:pt idx="46">
                  <c:v>0.17647</c:v>
                </c:pt>
                <c:pt idx="47">
                  <c:v>0.181488</c:v>
                </c:pt>
                <c:pt idx="48">
                  <c:v>0.186411</c:v>
                </c:pt>
                <c:pt idx="49">
                  <c:v>0.191232</c:v>
                </c:pt>
                <c:pt idx="50">
                  <c:v>0.196154</c:v>
                </c:pt>
                <c:pt idx="51">
                  <c:v>0.199872</c:v>
                </c:pt>
                <c:pt idx="52">
                  <c:v>0.203893</c:v>
                </c:pt>
                <c:pt idx="53">
                  <c:v>0.208919</c:v>
                </c:pt>
                <c:pt idx="54">
                  <c:v>0.213944</c:v>
                </c:pt>
                <c:pt idx="55">
                  <c:v>0.218964</c:v>
                </c:pt>
                <c:pt idx="56">
                  <c:v>0.223981</c:v>
                </c:pt>
                <c:pt idx="57">
                  <c:v>0.229007</c:v>
                </c:pt>
                <c:pt idx="58">
                  <c:v>0.234025</c:v>
                </c:pt>
                <c:pt idx="59">
                  <c:v>0.239048</c:v>
                </c:pt>
                <c:pt idx="60">
                  <c:v>0.244073</c:v>
                </c:pt>
                <c:pt idx="61">
                  <c:v>0.248089</c:v>
                </c:pt>
                <c:pt idx="62">
                  <c:v>0.253111</c:v>
                </c:pt>
                <c:pt idx="63">
                  <c:v>0.258134</c:v>
                </c:pt>
                <c:pt idx="64">
                  <c:v>0.263157</c:v>
                </c:pt>
                <c:pt idx="65">
                  <c:v>0.268179</c:v>
                </c:pt>
                <c:pt idx="66">
                  <c:v>0.2732</c:v>
                </c:pt>
                <c:pt idx="67">
                  <c:v>0.27822</c:v>
                </c:pt>
                <c:pt idx="68">
                  <c:v>0.283244</c:v>
                </c:pt>
                <c:pt idx="69">
                  <c:v>0.288256</c:v>
                </c:pt>
                <c:pt idx="70">
                  <c:v>0.293285</c:v>
                </c:pt>
                <c:pt idx="71">
                  <c:v>0.298306</c:v>
                </c:pt>
                <c:pt idx="72">
                  <c:v>0.303326</c:v>
                </c:pt>
                <c:pt idx="73">
                  <c:v>0.30835</c:v>
                </c:pt>
                <c:pt idx="74">
                  <c:v>0.312371</c:v>
                </c:pt>
                <c:pt idx="75">
                  <c:v>0.317393</c:v>
                </c:pt>
                <c:pt idx="76">
                  <c:v>0.322412</c:v>
                </c:pt>
                <c:pt idx="77">
                  <c:v>0.327434</c:v>
                </c:pt>
                <c:pt idx="78">
                  <c:v>0.332454</c:v>
                </c:pt>
                <c:pt idx="79">
                  <c:v>0.337474</c:v>
                </c:pt>
                <c:pt idx="80">
                  <c:v>0.342507</c:v>
                </c:pt>
                <c:pt idx="81">
                  <c:v>0.34752</c:v>
                </c:pt>
                <c:pt idx="82">
                  <c:v>0.352547</c:v>
                </c:pt>
                <c:pt idx="83">
                  <c:v>0.357573</c:v>
                </c:pt>
                <c:pt idx="84">
                  <c:v>0.362583</c:v>
                </c:pt>
                <c:pt idx="85">
                  <c:v>0.367612</c:v>
                </c:pt>
                <c:pt idx="86">
                  <c:v>0.372631</c:v>
                </c:pt>
                <c:pt idx="87">
                  <c:v>0.377656</c:v>
                </c:pt>
                <c:pt idx="88">
                  <c:v>0.381681</c:v>
                </c:pt>
                <c:pt idx="89">
                  <c:v>0.387704</c:v>
                </c:pt>
                <c:pt idx="90">
                  <c:v>0.39374</c:v>
                </c:pt>
                <c:pt idx="91">
                  <c:v>0.39876</c:v>
                </c:pt>
                <c:pt idx="92">
                  <c:v>0.40379</c:v>
                </c:pt>
                <c:pt idx="93">
                  <c:v>0.40881</c:v>
                </c:pt>
                <c:pt idx="94">
                  <c:v>0.41383</c:v>
                </c:pt>
                <c:pt idx="95">
                  <c:v>0.41985</c:v>
                </c:pt>
                <c:pt idx="96">
                  <c:v>0.42387</c:v>
                </c:pt>
                <c:pt idx="97">
                  <c:v>0.42889</c:v>
                </c:pt>
                <c:pt idx="98">
                  <c:v>0.43392</c:v>
                </c:pt>
              </c:numCache>
            </c:numRef>
          </c:xVal>
          <c:yVal>
            <c:numRef>
              <c:f>experiment2Data.csv!$Z$3:$Z$101</c:f>
              <c:numCache>
                <c:formatCode>0.00E+00</c:formatCode>
                <c:ptCount val="99"/>
                <c:pt idx="0">
                  <c:v>-2.47581570749303E-6</c:v>
                </c:pt>
                <c:pt idx="1">
                  <c:v>1.95616591480698E-7</c:v>
                </c:pt>
                <c:pt idx="2">
                  <c:v>1.13888010123379E-6</c:v>
                </c:pt>
                <c:pt idx="3">
                  <c:v>1.61740978316477E-6</c:v>
                </c:pt>
                <c:pt idx="4">
                  <c:v>1.51276394579262E-6</c:v>
                </c:pt>
                <c:pt idx="5">
                  <c:v>1.98384693797538E-6</c:v>
                </c:pt>
                <c:pt idx="6">
                  <c:v>3.01431508709314E-6</c:v>
                </c:pt>
                <c:pt idx="7">
                  <c:v>5.42483165620035E-6</c:v>
                </c:pt>
                <c:pt idx="8">
                  <c:v>1.77469237349477E-5</c:v>
                </c:pt>
                <c:pt idx="9">
                  <c:v>4.59061796780336E-5</c:v>
                </c:pt>
                <c:pt idx="10">
                  <c:v>6.64285330611806E-5</c:v>
                </c:pt>
                <c:pt idx="11">
                  <c:v>7.76089993909648E-5</c:v>
                </c:pt>
                <c:pt idx="12">
                  <c:v>8.35216262177518E-5</c:v>
                </c:pt>
                <c:pt idx="13">
                  <c:v>8.71758043335522E-5</c:v>
                </c:pt>
                <c:pt idx="14">
                  <c:v>8.91755210904147E-5</c:v>
                </c:pt>
                <c:pt idx="15">
                  <c:v>9.12041825870962E-5</c:v>
                </c:pt>
                <c:pt idx="16">
                  <c:v>9.24331850237598E-5</c:v>
                </c:pt>
                <c:pt idx="17">
                  <c:v>9.33618331961445E-5</c:v>
                </c:pt>
                <c:pt idx="18">
                  <c:v>9.41150161248558E-5</c:v>
                </c:pt>
                <c:pt idx="19">
                  <c:v>9.47036142536333E-5</c:v>
                </c:pt>
                <c:pt idx="20">
                  <c:v>9.51944332314553E-5</c:v>
                </c:pt>
                <c:pt idx="21">
                  <c:v>9.55942478499929E-5</c:v>
                </c:pt>
                <c:pt idx="22">
                  <c:v>9.59391192761886E-5</c:v>
                </c:pt>
                <c:pt idx="23">
                  <c:v>9.62341457536227E-5</c:v>
                </c:pt>
                <c:pt idx="24">
                  <c:v>9.64891092167905E-5</c:v>
                </c:pt>
                <c:pt idx="25">
                  <c:v>9.67116512771946E-5</c:v>
                </c:pt>
                <c:pt idx="26">
                  <c:v>9.6907701061277E-5</c:v>
                </c:pt>
                <c:pt idx="27">
                  <c:v>9.70817574823738E-5</c:v>
                </c:pt>
                <c:pt idx="28">
                  <c:v>9.72402830365718E-5</c:v>
                </c:pt>
                <c:pt idx="29">
                  <c:v>9.73797295880935E-5</c:v>
                </c:pt>
                <c:pt idx="30">
                  <c:v>9.75082477001126E-5</c:v>
                </c:pt>
                <c:pt idx="31">
                  <c:v>9.76270253338775E-5</c:v>
                </c:pt>
                <c:pt idx="32">
                  <c:v>9.77308208982318E-5</c:v>
                </c:pt>
                <c:pt idx="33">
                  <c:v>9.78259924344536E-5</c:v>
                </c:pt>
                <c:pt idx="34">
                  <c:v>9.79151899261977E-5</c:v>
                </c:pt>
                <c:pt idx="35">
                  <c:v>9.79957670600308E-5</c:v>
                </c:pt>
                <c:pt idx="36">
                  <c:v>9.8071820818165E-5</c:v>
                </c:pt>
                <c:pt idx="37">
                  <c:v>9.81423274407959E-5</c:v>
                </c:pt>
                <c:pt idx="38">
                  <c:v>9.82065868478253E-5</c:v>
                </c:pt>
                <c:pt idx="39">
                  <c:v>9.82677503620402E-5</c:v>
                </c:pt>
                <c:pt idx="40">
                  <c:v>9.83271213773813E-5</c:v>
                </c:pt>
                <c:pt idx="41">
                  <c:v>9.83814894181778E-5</c:v>
                </c:pt>
                <c:pt idx="42">
                  <c:v>9.84314611253325E-5</c:v>
                </c:pt>
                <c:pt idx="43">
                  <c:v>9.84784394875384E-5</c:v>
                </c:pt>
                <c:pt idx="44">
                  <c:v>9.85226769094401E-5</c:v>
                </c:pt>
                <c:pt idx="45">
                  <c:v>9.85636146350432E-5</c:v>
                </c:pt>
                <c:pt idx="46">
                  <c:v>9.86031178409789E-5</c:v>
                </c:pt>
                <c:pt idx="47">
                  <c:v>9.86412157314607E-5</c:v>
                </c:pt>
                <c:pt idx="48">
                  <c:v>9.86766255008972E-5</c:v>
                </c:pt>
                <c:pt idx="49">
                  <c:v>9.87095575330869E-5</c:v>
                </c:pt>
                <c:pt idx="50">
                  <c:v>9.87415305002668E-5</c:v>
                </c:pt>
                <c:pt idx="51">
                  <c:v>9.8764651236337E-5</c:v>
                </c:pt>
                <c:pt idx="52">
                  <c:v>9.87887186096428E-5</c:v>
                </c:pt>
                <c:pt idx="53">
                  <c:v>9.88175140361084E-5</c:v>
                </c:pt>
                <c:pt idx="54">
                  <c:v>9.88449668274473E-5</c:v>
                </c:pt>
                <c:pt idx="55">
                  <c:v>9.88711483581982E-5</c:v>
                </c:pt>
                <c:pt idx="56">
                  <c:v>9.88961546443189E-5</c:v>
                </c:pt>
                <c:pt idx="57">
                  <c:v>9.89201190460763E-5</c:v>
                </c:pt>
                <c:pt idx="58">
                  <c:v>9.8943029278089E-5</c:v>
                </c:pt>
                <c:pt idx="59">
                  <c:v>9.89650090251213E-5</c:v>
                </c:pt>
                <c:pt idx="60">
                  <c:v>9.89861014790752E-5</c:v>
                </c:pt>
                <c:pt idx="61">
                  <c:v>9.90023504623108E-5</c:v>
                </c:pt>
                <c:pt idx="62">
                  <c:v>9.90219513244735E-5</c:v>
                </c:pt>
                <c:pt idx="63">
                  <c:v>9.90408005095268E-5</c:v>
                </c:pt>
                <c:pt idx="64">
                  <c:v>9.9058936899837E-5</c:v>
                </c:pt>
                <c:pt idx="65">
                  <c:v>9.9076396765172E-5</c:v>
                </c:pt>
                <c:pt idx="66">
                  <c:v>9.90932172651433E-5</c:v>
                </c:pt>
                <c:pt idx="67">
                  <c:v>9.91094328868624E-5</c:v>
                </c:pt>
                <c:pt idx="68">
                  <c:v>9.9125090990537E-5</c:v>
                </c:pt>
                <c:pt idx="69">
                  <c:v>9.91401725157864E-5</c:v>
                </c:pt>
                <c:pt idx="70">
                  <c:v>9.91547914870599E-5</c:v>
                </c:pt>
                <c:pt idx="71">
                  <c:v>9.91688995565248E-5</c:v>
                </c:pt>
                <c:pt idx="72">
                  <c:v>9.91825417067221E-5</c:v>
                </c:pt>
                <c:pt idx="73">
                  <c:v>9.91957535788966E-5</c:v>
                </c:pt>
                <c:pt idx="74">
                  <c:v>9.92060240542953E-5</c:v>
                </c:pt>
                <c:pt idx="75">
                  <c:v>9.92184886821531E-5</c:v>
                </c:pt>
                <c:pt idx="76">
                  <c:v>9.92305608903334E-5</c:v>
                </c:pt>
                <c:pt idx="77">
                  <c:v>9.92422726969636E-5</c:v>
                </c:pt>
                <c:pt idx="78">
                  <c:v>9.92536288564997E-5</c:v>
                </c:pt>
                <c:pt idx="79">
                  <c:v>9.92646496496791E-5</c:v>
                </c:pt>
                <c:pt idx="80">
                  <c:v>9.92753770213358E-5</c:v>
                </c:pt>
                <c:pt idx="81">
                  <c:v>9.92857550997086E-5</c:v>
                </c:pt>
                <c:pt idx="82">
                  <c:v>9.92958678710142E-5</c:v>
                </c:pt>
                <c:pt idx="83">
                  <c:v>9.93056963449078E-5</c:v>
                </c:pt>
                <c:pt idx="84">
                  <c:v>9.93152242092894E-5</c:v>
                </c:pt>
                <c:pt idx="85">
                  <c:v>9.93245287912848E-5</c:v>
                </c:pt>
                <c:pt idx="86">
                  <c:v>9.93335661408948E-5</c:v>
                </c:pt>
                <c:pt idx="87">
                  <c:v>9.93423752354297E-5</c:v>
                </c:pt>
                <c:pt idx="88">
                  <c:v>9.93492650599587E-5</c:v>
                </c:pt>
                <c:pt idx="89">
                  <c:v>9.93593094893953E-5</c:v>
                </c:pt>
                <c:pt idx="90">
                  <c:v>9.9369069250959E-5</c:v>
                </c:pt>
                <c:pt idx="91">
                  <c:v>9.93769625679111E-5</c:v>
                </c:pt>
                <c:pt idx="92">
                  <c:v>9.9384675970366E-5</c:v>
                </c:pt>
                <c:pt idx="93">
                  <c:v>9.93921859424765E-5</c:v>
                </c:pt>
                <c:pt idx="94">
                  <c:v>9.93995148079648E-5</c:v>
                </c:pt>
                <c:pt idx="95">
                  <c:v>9.94080738723807E-5</c:v>
                </c:pt>
                <c:pt idx="96">
                  <c:v>9.94136548068579E-5</c:v>
                </c:pt>
                <c:pt idx="97">
                  <c:v>9.9420477989754E-5</c:v>
                </c:pt>
                <c:pt idx="98">
                  <c:v>9.94271573255121E-5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76728"/>
        <c:axId val="2130666872"/>
      </c:scatterChart>
      <c:valAx>
        <c:axId val="21355767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-25000"/>
                  <a:t>c</a:t>
                </a:r>
                <a:r>
                  <a:rPr lang="en-US"/>
                  <a:t> (mA)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0666872"/>
        <c:crossesAt val="1.0E-8"/>
        <c:crossBetween val="midCat"/>
      </c:valAx>
      <c:valAx>
        <c:axId val="21306668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-25000"/>
                  <a:t>m</a:t>
                </a:r>
                <a:r>
                  <a:rPr lang="en-US"/>
                  <a:t> (S)</a:t>
                </a:r>
              </a:p>
            </c:rich>
          </c:tx>
          <c:layout>
            <c:manualLayout>
              <c:xMode val="edge"/>
              <c:yMode val="edge"/>
              <c:x val="0.0133333333333333"/>
              <c:y val="0.48500365287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576728"/>
        <c:crossesAt val="1.0E-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4861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54861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54861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54861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54861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54861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H1" workbookViewId="0">
      <selection activeCell="U57" sqref="U57"/>
    </sheetView>
  </sheetViews>
  <sheetFormatPr baseColWidth="10" defaultRowHeight="15" x14ac:dyDescent="0"/>
  <cols>
    <col min="18" max="18" width="12.16406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>
      <c r="A2">
        <v>0</v>
      </c>
      <c r="B2" s="1">
        <v>-1.0999999999999999E-9</v>
      </c>
      <c r="C2" s="1">
        <v>-6.9999999999999996E-10</v>
      </c>
      <c r="D2">
        <v>0</v>
      </c>
      <c r="E2" s="1">
        <v>1.15E-8</v>
      </c>
      <c r="F2">
        <v>0</v>
      </c>
      <c r="G2" s="1">
        <v>2.0000000000000001E-10</v>
      </c>
      <c r="H2" s="1">
        <f>1000*(B2-C2)</f>
        <v>-3.9999999999999998E-7</v>
      </c>
      <c r="I2" s="1">
        <f>1000*(D2-E2)</f>
        <v>-1.15E-5</v>
      </c>
      <c r="J2" s="1">
        <f>1000*(F2-G2)</f>
        <v>-2.0000000000000002E-7</v>
      </c>
      <c r="K2">
        <f>(A2-0.598)/0.1</f>
        <v>-5.9799999999999995</v>
      </c>
      <c r="L2">
        <f>(A2-0.54)/1</f>
        <v>-0.54</v>
      </c>
      <c r="M2">
        <f>(A2-0.483)/10</f>
        <v>-4.8299999999999996E-2</v>
      </c>
    </row>
    <row r="3" spans="1:26">
      <c r="A3">
        <v>0.05</v>
      </c>
      <c r="B3" s="1">
        <v>6.9399999999999999E-8</v>
      </c>
      <c r="C3" s="1">
        <v>-4.0000000000000001E-10</v>
      </c>
      <c r="D3" s="1">
        <v>-6.4599999999999996E-8</v>
      </c>
      <c r="E3" s="1">
        <v>5.5999999999999997E-9</v>
      </c>
      <c r="F3" s="1">
        <v>-6.0199999999999996E-8</v>
      </c>
      <c r="G3" s="1">
        <v>2.0000000000000001E-10</v>
      </c>
      <c r="H3" s="1">
        <f t="shared" ref="H3:H66" si="0">1000*(B3-C3)</f>
        <v>6.9800000000000003E-5</v>
      </c>
      <c r="I3" s="1">
        <f t="shared" ref="I3:I66" si="1">1000*(D3-E3)</f>
        <v>-7.0199999999999999E-5</v>
      </c>
      <c r="J3" s="1">
        <f t="shared" ref="J3:J66" si="2">1000*(F3-G3)</f>
        <v>-6.0399999999999998E-5</v>
      </c>
      <c r="K3">
        <f t="shared" ref="K3:K66" si="3">(A3-0.598)/0.1</f>
        <v>-5.4799999999999986</v>
      </c>
      <c r="L3">
        <f t="shared" ref="L3:L66" si="4">(A3-0.54)/1</f>
        <v>-0.49000000000000005</v>
      </c>
      <c r="M3">
        <f t="shared" ref="M3:M66" si="5">(A3-0.483)/10</f>
        <v>-4.3299999999999998E-2</v>
      </c>
      <c r="O3" s="1">
        <f>0.1/(B4-B2)</f>
        <v>1479289.9408284023</v>
      </c>
      <c r="P3" s="1">
        <f>0.1/(D4-D2)</f>
        <v>11363636.363636365</v>
      </c>
      <c r="Q3" s="1">
        <f>0.1/(F4-F2)</f>
        <v>21739130.434782609</v>
      </c>
      <c r="R3">
        <f>((0.025/B3)+237*100)</f>
        <v>383930.54755043233</v>
      </c>
      <c r="S3">
        <f>((0.025/D3)+237*1000)</f>
        <v>-149996.90402476786</v>
      </c>
      <c r="T3">
        <f>((0.025/F3)+237*10000)</f>
        <v>1954717.6079734219</v>
      </c>
      <c r="U3" s="1">
        <f>(H4-H2)/100</f>
        <v>6.750000000000001E-7</v>
      </c>
      <c r="V3" s="1">
        <f>(I4-I2)/100</f>
        <v>1.55E-7</v>
      </c>
      <c r="W3" s="1">
        <f>(J4-J2)/100</f>
        <v>5.0999999999999993E-8</v>
      </c>
      <c r="X3" s="1">
        <f>1/(100+25/H3)</f>
        <v>2.7912206911830216E-6</v>
      </c>
      <c r="Y3" s="1">
        <f>1/(1000+25/I3)</f>
        <v>-2.8159070670442604E-6</v>
      </c>
      <c r="Z3" s="1">
        <f>1/(10000+25/J3)</f>
        <v>-2.4758157074930316E-6</v>
      </c>
    </row>
    <row r="4" spans="1:26">
      <c r="A4">
        <v>0.1</v>
      </c>
      <c r="B4" s="1">
        <v>6.6500000000000007E-8</v>
      </c>
      <c r="C4" s="1">
        <v>-6E-10</v>
      </c>
      <c r="D4" s="1">
        <v>8.7999999999999994E-9</v>
      </c>
      <c r="E4" s="1">
        <v>4.8E-9</v>
      </c>
      <c r="F4" s="1">
        <v>4.5999999999999998E-9</v>
      </c>
      <c r="G4" s="1">
        <v>-3E-10</v>
      </c>
      <c r="H4" s="1">
        <f t="shared" si="0"/>
        <v>6.7100000000000018E-5</v>
      </c>
      <c r="I4" s="1">
        <f t="shared" si="1"/>
        <v>3.9999999999999998E-6</v>
      </c>
      <c r="J4" s="1">
        <f t="shared" si="2"/>
        <v>4.8999999999999997E-6</v>
      </c>
      <c r="K4">
        <f t="shared" si="3"/>
        <v>-4.9799999999999995</v>
      </c>
      <c r="L4">
        <f t="shared" si="4"/>
        <v>-0.44000000000000006</v>
      </c>
      <c r="M4">
        <f t="shared" si="5"/>
        <v>-3.8300000000000001E-2</v>
      </c>
      <c r="O4" s="1">
        <f t="shared" ref="O4:O56" si="6">0.1/(B5-B3)</f>
        <v>32258064.516129088</v>
      </c>
      <c r="P4" s="1">
        <f t="shared" ref="P4:P56" si="7">0.1/(D5-D3)</f>
        <v>1050420.1680672269</v>
      </c>
      <c r="Q4" s="1">
        <f t="shared" ref="Q4:Q56" si="8">0.1/(F5-F3)</f>
        <v>1128668.1715575622</v>
      </c>
      <c r="R4">
        <f t="shared" ref="R4:R56" si="9">((0.025/B4)+237*100)</f>
        <v>399639.84962406015</v>
      </c>
      <c r="S4">
        <f t="shared" ref="S4:S67" si="10">((0.025/D4)+237*1000)</f>
        <v>3077909.0909090913</v>
      </c>
      <c r="T4">
        <f t="shared" ref="T4:T67" si="11">((0.025/F4)+237*10000)</f>
        <v>7804782.6086956523</v>
      </c>
      <c r="U4" s="1">
        <f t="shared" ref="U4:U56" si="12">(H5-H3)/100</f>
        <v>3.2999999999999991E-8</v>
      </c>
      <c r="V4" s="1">
        <f t="shared" ref="V4:V56" si="13">(I5-I3)/100</f>
        <v>9.7199999999999997E-7</v>
      </c>
      <c r="W4" s="1">
        <f t="shared" ref="W4:W56" si="14">(J5-J3)/100</f>
        <v>8.9199999999999999E-7</v>
      </c>
      <c r="X4" s="1">
        <f t="shared" ref="X4:X67" si="15">1/(100+25/H4)</f>
        <v>2.683279807699614E-6</v>
      </c>
      <c r="Y4" s="1">
        <f t="shared" ref="Y4:Y67" si="16">1/(1000+25/I4)</f>
        <v>1.5997440409534474E-7</v>
      </c>
      <c r="Z4" s="1">
        <f t="shared" ref="Z4:Z67" si="17">1/(10000+25/J4)</f>
        <v>1.9561659148069784E-7</v>
      </c>
    </row>
    <row r="5" spans="1:26">
      <c r="A5">
        <v>0.15</v>
      </c>
      <c r="B5" s="1">
        <v>7.2499999999999994E-8</v>
      </c>
      <c r="C5" s="1">
        <v>-6E-10</v>
      </c>
      <c r="D5" s="1">
        <v>3.0600000000000003E-8</v>
      </c>
      <c r="E5" s="1">
        <v>3.6E-9</v>
      </c>
      <c r="F5" s="1">
        <v>2.84E-8</v>
      </c>
      <c r="G5" s="1">
        <v>-4.0000000000000001E-10</v>
      </c>
      <c r="H5" s="1">
        <f t="shared" si="0"/>
        <v>7.3100000000000001E-5</v>
      </c>
      <c r="I5" s="1">
        <f t="shared" si="1"/>
        <v>2.7000000000000002E-5</v>
      </c>
      <c r="J5" s="1">
        <f t="shared" si="2"/>
        <v>2.8799999999999999E-5</v>
      </c>
      <c r="K5">
        <f t="shared" si="3"/>
        <v>-4.4799999999999995</v>
      </c>
      <c r="L5">
        <f t="shared" si="4"/>
        <v>-0.39</v>
      </c>
      <c r="M5">
        <f t="shared" si="5"/>
        <v>-3.3299999999999996E-2</v>
      </c>
      <c r="O5" s="1">
        <f t="shared" si="6"/>
        <v>13513513.513513515</v>
      </c>
      <c r="P5" s="1">
        <f t="shared" si="7"/>
        <v>4016064.2570281131</v>
      </c>
      <c r="Q5" s="1">
        <f t="shared" si="8"/>
        <v>2785515.3203342622</v>
      </c>
      <c r="R5">
        <f t="shared" si="9"/>
        <v>368527.58620689658</v>
      </c>
      <c r="S5">
        <f t="shared" si="10"/>
        <v>1053993.4640522874</v>
      </c>
      <c r="T5">
        <f t="shared" si="11"/>
        <v>3250281.6901408453</v>
      </c>
      <c r="U5" s="1">
        <f t="shared" si="12"/>
        <v>7.7999999999999865E-8</v>
      </c>
      <c r="V5" s="1">
        <f t="shared" si="13"/>
        <v>2.7000000000000001E-7</v>
      </c>
      <c r="W5" s="1">
        <f t="shared" si="14"/>
        <v>3.6199999999999999E-7</v>
      </c>
      <c r="X5" s="1">
        <f t="shared" si="15"/>
        <v>2.923145272322373E-6</v>
      </c>
      <c r="Y5" s="1">
        <f t="shared" si="16"/>
        <v>1.0788348583529789E-6</v>
      </c>
      <c r="Z5" s="1">
        <f t="shared" si="17"/>
        <v>1.1388801012337867E-6</v>
      </c>
    </row>
    <row r="6" spans="1:26">
      <c r="A6">
        <v>0.2</v>
      </c>
      <c r="B6" s="1">
        <v>7.3900000000000007E-8</v>
      </c>
      <c r="C6" s="1">
        <v>-1.0000000000000001E-9</v>
      </c>
      <c r="D6" s="1">
        <v>3.3699999999999997E-8</v>
      </c>
      <c r="E6" s="1">
        <v>2.7000000000000002E-9</v>
      </c>
      <c r="F6" s="1">
        <v>4.0499999999999999E-8</v>
      </c>
      <c r="G6" s="1">
        <v>-6E-10</v>
      </c>
      <c r="H6" s="1">
        <f t="shared" si="0"/>
        <v>7.4900000000000005E-5</v>
      </c>
      <c r="I6" s="1">
        <f t="shared" si="1"/>
        <v>3.1000000000000001E-5</v>
      </c>
      <c r="J6" s="1">
        <f t="shared" si="2"/>
        <v>4.1099999999999996E-5</v>
      </c>
      <c r="K6">
        <f t="shared" si="3"/>
        <v>-3.9799999999999995</v>
      </c>
      <c r="L6">
        <f t="shared" si="4"/>
        <v>-0.34</v>
      </c>
      <c r="M6">
        <f t="shared" si="5"/>
        <v>-2.8299999999999999E-2</v>
      </c>
      <c r="O6" s="1">
        <f t="shared" si="6"/>
        <v>-9708737.864077678</v>
      </c>
      <c r="P6" s="1">
        <f t="shared" si="7"/>
        <v>7142857.1428571437</v>
      </c>
      <c r="Q6" s="1">
        <f t="shared" si="8"/>
        <v>10989010.989010992</v>
      </c>
      <c r="R6">
        <f t="shared" si="9"/>
        <v>361994.99323410011</v>
      </c>
      <c r="S6">
        <f t="shared" si="10"/>
        <v>978839.76261127612</v>
      </c>
      <c r="T6">
        <f t="shared" si="11"/>
        <v>2987283.950617284</v>
      </c>
      <c r="U6" s="1">
        <f t="shared" si="12"/>
        <v>-9.7000000000000048E-8</v>
      </c>
      <c r="V6" s="1">
        <f t="shared" si="13"/>
        <v>1.5600000000000002E-7</v>
      </c>
      <c r="W6" s="1">
        <f t="shared" si="14"/>
        <v>9.5999999999999999E-8</v>
      </c>
      <c r="X6" s="1">
        <f t="shared" si="15"/>
        <v>2.9951026672408949E-6</v>
      </c>
      <c r="Y6" s="1">
        <f t="shared" si="16"/>
        <v>1.2384643042627142E-6</v>
      </c>
      <c r="Z6" s="1">
        <f t="shared" si="17"/>
        <v>1.617409783164771E-6</v>
      </c>
    </row>
    <row r="7" spans="1:26">
      <c r="A7">
        <v>0.25</v>
      </c>
      <c r="B7" s="1">
        <v>6.2200000000000001E-8</v>
      </c>
      <c r="C7" s="1">
        <v>-1.2E-9</v>
      </c>
      <c r="D7" s="1">
        <v>4.4600000000000002E-8</v>
      </c>
      <c r="E7" s="1">
        <v>2.0000000000000001E-9</v>
      </c>
      <c r="F7" s="1">
        <v>3.7499999999999998E-8</v>
      </c>
      <c r="G7" s="1">
        <v>-8.9999999999999999E-10</v>
      </c>
      <c r="H7" s="1">
        <f t="shared" si="0"/>
        <v>6.3399999999999996E-5</v>
      </c>
      <c r="I7" s="1">
        <f t="shared" si="1"/>
        <v>4.2600000000000005E-5</v>
      </c>
      <c r="J7" s="1">
        <f t="shared" si="2"/>
        <v>3.8399999999999998E-5</v>
      </c>
      <c r="K7">
        <f t="shared" si="3"/>
        <v>-3.4799999999999995</v>
      </c>
      <c r="L7">
        <f t="shared" si="4"/>
        <v>-0.29000000000000004</v>
      </c>
      <c r="M7">
        <f t="shared" si="5"/>
        <v>-2.3299999999999998E-2</v>
      </c>
      <c r="O7" s="1">
        <f t="shared" si="6"/>
        <v>-111111111.11111094</v>
      </c>
      <c r="P7" s="1">
        <f t="shared" si="7"/>
        <v>4545454.5454545449</v>
      </c>
      <c r="Q7" s="1">
        <f t="shared" si="8"/>
        <v>12987012.987012982</v>
      </c>
      <c r="R7">
        <f t="shared" si="9"/>
        <v>425629.26045016077</v>
      </c>
      <c r="S7">
        <f t="shared" si="10"/>
        <v>797538.11659192829</v>
      </c>
      <c r="T7">
        <f t="shared" si="11"/>
        <v>3036666.666666667</v>
      </c>
      <c r="U7" s="1">
        <f t="shared" si="12"/>
        <v>1.3999999999999933E-8</v>
      </c>
      <c r="V7" s="1">
        <f t="shared" si="13"/>
        <v>2.48E-7</v>
      </c>
      <c r="W7" s="1">
        <f t="shared" si="14"/>
        <v>9.500000000000007E-8</v>
      </c>
      <c r="X7" s="1">
        <f t="shared" si="15"/>
        <v>2.5353570334563151E-6</v>
      </c>
      <c r="Y7" s="1">
        <f t="shared" si="16"/>
        <v>1.7011013233450204E-6</v>
      </c>
      <c r="Z7" s="1">
        <f t="shared" si="17"/>
        <v>1.5127639457926252E-6</v>
      </c>
    </row>
    <row r="8" spans="1:26">
      <c r="A8">
        <v>0.3</v>
      </c>
      <c r="B8" s="1">
        <v>7.3000000000000005E-8</v>
      </c>
      <c r="C8" s="1">
        <v>-3.3000000000000002E-9</v>
      </c>
      <c r="D8" s="1">
        <v>5.5700000000000002E-8</v>
      </c>
      <c r="E8" s="1">
        <v>-1E-10</v>
      </c>
      <c r="F8" s="1">
        <v>4.8200000000000001E-8</v>
      </c>
      <c r="G8" s="1">
        <v>-2.4E-9</v>
      </c>
      <c r="H8" s="1">
        <f t="shared" si="0"/>
        <v>7.6299999999999998E-5</v>
      </c>
      <c r="I8" s="1">
        <f t="shared" si="1"/>
        <v>5.5800000000000001E-5</v>
      </c>
      <c r="J8" s="1">
        <f t="shared" si="2"/>
        <v>5.0600000000000003E-5</v>
      </c>
      <c r="K8">
        <f t="shared" si="3"/>
        <v>-2.9799999999999995</v>
      </c>
      <c r="L8">
        <f t="shared" si="4"/>
        <v>-0.24000000000000005</v>
      </c>
      <c r="M8">
        <f t="shared" si="5"/>
        <v>-1.83E-2</v>
      </c>
      <c r="O8" s="1">
        <f t="shared" si="6"/>
        <v>8620689.6551724151</v>
      </c>
      <c r="P8" s="1">
        <f t="shared" si="7"/>
        <v>7194244.6043165475</v>
      </c>
      <c r="Q8" s="1">
        <f t="shared" si="8"/>
        <v>3921568.6274509812</v>
      </c>
      <c r="R8">
        <f t="shared" si="9"/>
        <v>366165.75342465751</v>
      </c>
      <c r="S8">
        <f t="shared" si="10"/>
        <v>685833.03411131061</v>
      </c>
      <c r="T8">
        <f t="shared" si="11"/>
        <v>2888672.1991701247</v>
      </c>
      <c r="U8" s="1">
        <f t="shared" si="12"/>
        <v>2.7200000000000011E-7</v>
      </c>
      <c r="V8" s="1">
        <f t="shared" si="13"/>
        <v>2.9499999999999998E-7</v>
      </c>
      <c r="W8" s="1">
        <f t="shared" si="14"/>
        <v>3.9299999999999993E-7</v>
      </c>
      <c r="X8" s="1">
        <f t="shared" si="15"/>
        <v>3.0510688137980284E-6</v>
      </c>
      <c r="Y8" s="1">
        <f t="shared" si="16"/>
        <v>2.2270292706678691E-6</v>
      </c>
      <c r="Z8" s="1">
        <f t="shared" si="17"/>
        <v>1.9838469379753786E-6</v>
      </c>
    </row>
    <row r="9" spans="1:26">
      <c r="A9">
        <v>0.35</v>
      </c>
      <c r="B9" s="1">
        <v>7.3799999999999999E-8</v>
      </c>
      <c r="C9" s="1">
        <v>-1.6800000000000002E-8</v>
      </c>
      <c r="D9" s="1">
        <v>5.8500000000000001E-8</v>
      </c>
      <c r="E9" s="1">
        <v>-1.3599999999999999E-8</v>
      </c>
      <c r="F9" s="1">
        <v>6.2999999999999995E-8</v>
      </c>
      <c r="G9" s="1">
        <v>-1.4699999999999999E-8</v>
      </c>
      <c r="H9" s="1">
        <f t="shared" si="0"/>
        <v>9.0600000000000007E-5</v>
      </c>
      <c r="I9" s="1">
        <f t="shared" si="1"/>
        <v>7.2100000000000004E-5</v>
      </c>
      <c r="J9" s="1">
        <f t="shared" si="2"/>
        <v>7.7699999999999991E-5</v>
      </c>
      <c r="K9">
        <f t="shared" si="3"/>
        <v>-2.48</v>
      </c>
      <c r="L9">
        <f t="shared" si="4"/>
        <v>-0.19000000000000006</v>
      </c>
      <c r="M9">
        <f t="shared" si="5"/>
        <v>-1.3300000000000001E-2</v>
      </c>
      <c r="O9" s="1">
        <f t="shared" si="6"/>
        <v>15384615.384615388</v>
      </c>
      <c r="P9" s="1">
        <f t="shared" si="7"/>
        <v>11904761.90476191</v>
      </c>
      <c r="Q9" s="1">
        <f t="shared" si="8"/>
        <v>25000000.000000026</v>
      </c>
      <c r="R9">
        <f t="shared" si="9"/>
        <v>362453.38753387536</v>
      </c>
      <c r="S9">
        <f t="shared" si="10"/>
        <v>664350.42735042737</v>
      </c>
      <c r="T9">
        <f t="shared" si="11"/>
        <v>2766825.3968253969</v>
      </c>
      <c r="U9" s="1">
        <f t="shared" si="12"/>
        <v>1.102E-6</v>
      </c>
      <c r="V9" s="1">
        <f t="shared" si="13"/>
        <v>1.094E-6</v>
      </c>
      <c r="W9" s="1">
        <f t="shared" si="14"/>
        <v>9.2799999999999984E-7</v>
      </c>
      <c r="X9" s="1">
        <f t="shared" si="15"/>
        <v>3.6226871381811234E-6</v>
      </c>
      <c r="Y9" s="1">
        <f t="shared" si="16"/>
        <v>2.8757064625619714E-6</v>
      </c>
      <c r="Z9" s="1">
        <f t="shared" si="17"/>
        <v>3.0143150870931447E-6</v>
      </c>
    </row>
    <row r="10" spans="1:26">
      <c r="A10">
        <v>0.4</v>
      </c>
      <c r="B10" s="1">
        <v>7.9500000000000004E-8</v>
      </c>
      <c r="C10" s="1">
        <v>-1.0700000000000001E-7</v>
      </c>
      <c r="D10" s="1">
        <v>6.4099999999999998E-8</v>
      </c>
      <c r="E10" s="1">
        <v>-1.011E-7</v>
      </c>
      <c r="F10" s="1">
        <v>5.2199999999999998E-8</v>
      </c>
      <c r="G10" s="1">
        <v>-9.1199999999999996E-8</v>
      </c>
      <c r="H10" s="1">
        <f t="shared" si="0"/>
        <v>1.8650000000000001E-4</v>
      </c>
      <c r="I10" s="1">
        <f t="shared" si="1"/>
        <v>1.652E-4</v>
      </c>
      <c r="J10" s="1">
        <f t="shared" si="2"/>
        <v>1.4339999999999999E-4</v>
      </c>
      <c r="K10">
        <f t="shared" si="3"/>
        <v>-1.9799999999999995</v>
      </c>
      <c r="L10">
        <f t="shared" si="4"/>
        <v>-0.14000000000000001</v>
      </c>
      <c r="M10">
        <f t="shared" si="5"/>
        <v>-8.2999999999999966E-3</v>
      </c>
      <c r="N10">
        <f t="shared" ref="N3:N66" si="18">0.00000000001*2.71828^(A10/0.025)</f>
        <v>8.8860148847602077E-5</v>
      </c>
      <c r="O10" s="1">
        <f t="shared" si="6"/>
        <v>-1730103.8062283737</v>
      </c>
      <c r="P10" s="1">
        <f t="shared" si="7"/>
        <v>-1855287.5695732839</v>
      </c>
      <c r="Q10" s="1">
        <f t="shared" si="8"/>
        <v>-1677852.3489932888</v>
      </c>
      <c r="R10">
        <f t="shared" si="9"/>
        <v>338165.40880503145</v>
      </c>
      <c r="S10">
        <f t="shared" si="10"/>
        <v>627015.60062402498</v>
      </c>
      <c r="T10">
        <f t="shared" si="11"/>
        <v>2848927.2030651341</v>
      </c>
      <c r="U10" s="1">
        <f t="shared" si="12"/>
        <v>6.6239999999999996E-6</v>
      </c>
      <c r="V10" s="1">
        <f t="shared" si="13"/>
        <v>6.3150000000000014E-6</v>
      </c>
      <c r="W10" s="1">
        <f t="shared" si="14"/>
        <v>4.6170000000000009E-6</v>
      </c>
      <c r="X10" s="1">
        <f t="shared" si="15"/>
        <v>7.454438988514568E-6</v>
      </c>
      <c r="Y10" s="1">
        <f t="shared" si="16"/>
        <v>6.5646209845341979E-6</v>
      </c>
      <c r="Z10" s="1">
        <f t="shared" si="17"/>
        <v>5.4248316562003476E-6</v>
      </c>
    </row>
    <row r="11" spans="1:26">
      <c r="A11">
        <v>0.45</v>
      </c>
      <c r="B11" s="1">
        <v>1.6000000000000001E-8</v>
      </c>
      <c r="C11" s="1">
        <v>-7.37E-7</v>
      </c>
      <c r="D11" s="1">
        <v>4.5999999999999998E-9</v>
      </c>
      <c r="E11" s="1">
        <v>-6.99E-7</v>
      </c>
      <c r="F11" s="1">
        <v>3.3999999999999998E-9</v>
      </c>
      <c r="G11" s="1">
        <v>-5.3600000000000004E-7</v>
      </c>
      <c r="H11" s="1">
        <f t="shared" si="0"/>
        <v>7.5299999999999998E-4</v>
      </c>
      <c r="I11" s="1">
        <f t="shared" si="1"/>
        <v>7.0360000000000008E-4</v>
      </c>
      <c r="J11" s="1">
        <f t="shared" si="2"/>
        <v>5.394000000000001E-4</v>
      </c>
      <c r="K11">
        <f t="shared" si="3"/>
        <v>-1.4799999999999995</v>
      </c>
      <c r="L11">
        <f t="shared" si="4"/>
        <v>-9.0000000000000024E-2</v>
      </c>
      <c r="M11">
        <f t="shared" si="5"/>
        <v>-3.2999999999999974E-3</v>
      </c>
      <c r="N11">
        <f t="shared" si="18"/>
        <v>6.565917414772264E-4</v>
      </c>
      <c r="O11" s="1">
        <f t="shared" si="6"/>
        <v>-2222222.222222222</v>
      </c>
      <c r="P11" s="1">
        <f t="shared" si="7"/>
        <v>4000000.0000000005</v>
      </c>
      <c r="Q11" s="1">
        <f t="shared" si="8"/>
        <v>3649635.0364963505</v>
      </c>
      <c r="R11">
        <f t="shared" si="9"/>
        <v>1586200</v>
      </c>
      <c r="S11">
        <f t="shared" si="10"/>
        <v>5671782.6086956523</v>
      </c>
      <c r="T11">
        <f t="shared" si="11"/>
        <v>9722941.1764705889</v>
      </c>
      <c r="U11" s="1">
        <f t="shared" si="12"/>
        <v>4.8680000000000008E-5</v>
      </c>
      <c r="V11" s="1">
        <f t="shared" si="13"/>
        <v>1.9669000000000004E-5</v>
      </c>
      <c r="W11" s="1">
        <f t="shared" si="14"/>
        <v>1.9781999999999998E-5</v>
      </c>
      <c r="X11" s="1">
        <f t="shared" si="15"/>
        <v>3.002955099241086E-5</v>
      </c>
      <c r="Y11" s="1">
        <f t="shared" si="16"/>
        <v>2.7373597472727557E-5</v>
      </c>
      <c r="Z11" s="1">
        <f t="shared" si="17"/>
        <v>1.774692373494769E-5</v>
      </c>
    </row>
    <row r="12" spans="1:26">
      <c r="A12">
        <v>0.5</v>
      </c>
      <c r="B12" s="1">
        <v>3.4499999999999998E-8</v>
      </c>
      <c r="C12" s="1">
        <v>-5.0200000000000002E-6</v>
      </c>
      <c r="D12" s="1">
        <v>8.9099999999999997E-8</v>
      </c>
      <c r="E12" s="1">
        <v>-2.0430000000000002E-6</v>
      </c>
      <c r="F12" s="1">
        <v>7.9599999999999998E-8</v>
      </c>
      <c r="G12" s="1">
        <v>-2.0420000000000001E-6</v>
      </c>
      <c r="H12" s="1">
        <f t="shared" si="0"/>
        <v>5.0545000000000008E-3</v>
      </c>
      <c r="I12" s="1">
        <f t="shared" si="1"/>
        <v>2.1321000000000005E-3</v>
      </c>
      <c r="J12" s="1">
        <f t="shared" si="2"/>
        <v>2.1216E-3</v>
      </c>
      <c r="K12">
        <f t="shared" si="3"/>
        <v>-0.97999999999999976</v>
      </c>
      <c r="L12">
        <f t="shared" si="4"/>
        <v>-4.0000000000000036E-2</v>
      </c>
      <c r="M12">
        <f t="shared" si="5"/>
        <v>1.7000000000000014E-3</v>
      </c>
      <c r="N12">
        <f t="shared" si="18"/>
        <v>4.8515866849994657E-3</v>
      </c>
      <c r="O12" s="1">
        <f t="shared" si="6"/>
        <v>580383.0528148578</v>
      </c>
      <c r="P12" s="1">
        <f t="shared" si="7"/>
        <v>1322751.3227513228</v>
      </c>
      <c r="Q12" s="1">
        <f t="shared" si="8"/>
        <v>4273504.273504274</v>
      </c>
      <c r="R12">
        <f t="shared" si="9"/>
        <v>748337.6811594204</v>
      </c>
      <c r="S12">
        <f t="shared" si="10"/>
        <v>517583.61391694727</v>
      </c>
      <c r="T12">
        <f t="shared" si="11"/>
        <v>2684070.3517587939</v>
      </c>
      <c r="U12" s="1">
        <f t="shared" si="12"/>
        <v>1.9855299999999999E-4</v>
      </c>
      <c r="V12" s="1">
        <f t="shared" si="13"/>
        <v>1.7276600000000003E-4</v>
      </c>
      <c r="W12" s="1">
        <f t="shared" si="14"/>
        <v>4.4074000000000005E-5</v>
      </c>
      <c r="X12" s="1">
        <f t="shared" si="15"/>
        <v>1.9817333158207368E-4</v>
      </c>
      <c r="Y12" s="1">
        <f t="shared" si="16"/>
        <v>7.8582195996623934E-5</v>
      </c>
      <c r="Z12" s="1">
        <f t="shared" si="17"/>
        <v>4.5906179678033584E-5</v>
      </c>
    </row>
    <row r="13" spans="1:26">
      <c r="A13">
        <v>0.55000000000000004</v>
      </c>
      <c r="B13" s="1">
        <v>1.8830000000000001E-7</v>
      </c>
      <c r="C13" s="1">
        <v>-2.0420000000000001E-5</v>
      </c>
      <c r="D13" s="1">
        <v>8.0200000000000003E-8</v>
      </c>
      <c r="E13" s="1">
        <v>-1.7900000000000001E-5</v>
      </c>
      <c r="F13" s="1">
        <v>2.6799999999999998E-8</v>
      </c>
      <c r="G13" s="1">
        <v>-4.9200000000000003E-6</v>
      </c>
      <c r="H13" s="1">
        <f t="shared" si="0"/>
        <v>2.06083E-2</v>
      </c>
      <c r="I13" s="1">
        <f t="shared" si="1"/>
        <v>1.7980200000000002E-2</v>
      </c>
      <c r="J13" s="1">
        <f t="shared" si="2"/>
        <v>4.9468000000000003E-3</v>
      </c>
      <c r="K13">
        <f t="shared" si="3"/>
        <v>-0.47999999999999932</v>
      </c>
      <c r="L13">
        <f t="shared" si="4"/>
        <v>1.0000000000000009E-2</v>
      </c>
      <c r="M13">
        <f t="shared" si="5"/>
        <v>6.7000000000000063E-3</v>
      </c>
      <c r="N13">
        <f t="shared" si="18"/>
        <v>3.5848597956939898E-2</v>
      </c>
      <c r="O13" s="1">
        <f t="shared" si="6"/>
        <v>171379.6058269066</v>
      </c>
      <c r="P13" s="1">
        <f t="shared" si="7"/>
        <v>921658.98617511522</v>
      </c>
      <c r="Q13" s="1">
        <f t="shared" si="8"/>
        <v>2192982.4561403506</v>
      </c>
      <c r="R13">
        <f t="shared" si="9"/>
        <v>156466.8613913967</v>
      </c>
      <c r="S13">
        <f t="shared" si="10"/>
        <v>548720.69825436408</v>
      </c>
      <c r="T13">
        <f t="shared" si="11"/>
        <v>3302835.8208955224</v>
      </c>
      <c r="U13" s="1">
        <f t="shared" si="12"/>
        <v>1.4086350000000003E-3</v>
      </c>
      <c r="V13" s="1">
        <f t="shared" si="13"/>
        <v>4.3165500000000003E-4</v>
      </c>
      <c r="W13" s="1">
        <f t="shared" si="14"/>
        <v>6.5436000000000002E-5</v>
      </c>
      <c r="X13" s="1">
        <f t="shared" si="15"/>
        <v>7.6155461602618992E-4</v>
      </c>
      <c r="Y13" s="1">
        <f t="shared" si="16"/>
        <v>4.1833681555693085E-4</v>
      </c>
      <c r="Z13" s="1">
        <f t="shared" si="17"/>
        <v>6.6428533061180641E-5</v>
      </c>
    </row>
    <row r="14" spans="1:26">
      <c r="A14">
        <v>0.6</v>
      </c>
      <c r="B14" s="1">
        <v>6.1799999999999995E-7</v>
      </c>
      <c r="C14">
        <v>-1.4530000000000001E-4</v>
      </c>
      <c r="D14" s="1">
        <v>1.976E-7</v>
      </c>
      <c r="E14" s="1">
        <v>-4.5099999999999998E-5</v>
      </c>
      <c r="F14" s="1">
        <v>1.2520000000000001E-7</v>
      </c>
      <c r="G14" s="1">
        <v>-8.5399999999999996E-6</v>
      </c>
      <c r="H14" s="1">
        <f t="shared" si="0"/>
        <v>0.14591800000000002</v>
      </c>
      <c r="I14" s="1">
        <f t="shared" si="1"/>
        <v>4.52976E-2</v>
      </c>
      <c r="J14" s="1">
        <f t="shared" si="2"/>
        <v>8.6651999999999996E-3</v>
      </c>
      <c r="K14">
        <f t="shared" si="3"/>
        <v>2.0000000000000018E-2</v>
      </c>
      <c r="L14">
        <f t="shared" si="4"/>
        <v>5.9999999999999942E-2</v>
      </c>
      <c r="M14">
        <f t="shared" si="5"/>
        <v>1.1699999999999999E-2</v>
      </c>
      <c r="N14">
        <f t="shared" si="18"/>
        <v>0.26488694501775195</v>
      </c>
      <c r="O14" s="1">
        <f t="shared" si="6"/>
        <v>69266.468102791434</v>
      </c>
      <c r="P14" s="1">
        <f t="shared" si="7"/>
        <v>374812.59370314842</v>
      </c>
      <c r="Q14" s="1">
        <f t="shared" si="8"/>
        <v>872600.34904013958</v>
      </c>
      <c r="R14">
        <f t="shared" si="9"/>
        <v>64153.074433656962</v>
      </c>
      <c r="S14">
        <f t="shared" si="10"/>
        <v>363518.21862348181</v>
      </c>
      <c r="T14">
        <f t="shared" si="11"/>
        <v>2569680.5111821084</v>
      </c>
      <c r="U14" s="1">
        <f t="shared" si="12"/>
        <v>3.6902369999999994E-3</v>
      </c>
      <c r="V14" s="1">
        <f t="shared" si="13"/>
        <v>6.3566799999999993E-4</v>
      </c>
      <c r="W14" s="1">
        <f t="shared" si="14"/>
        <v>7.7246000000000012E-5</v>
      </c>
      <c r="X14" s="1">
        <f t="shared" si="15"/>
        <v>3.6855611515515846E-3</v>
      </c>
      <c r="Y14" s="1">
        <f t="shared" si="16"/>
        <v>6.4436908230152941E-4</v>
      </c>
      <c r="Z14" s="1">
        <f t="shared" si="17"/>
        <v>7.760899939096478E-5</v>
      </c>
    </row>
    <row r="15" spans="1:26">
      <c r="A15">
        <v>0.65</v>
      </c>
      <c r="B15" s="1">
        <v>1.632E-6</v>
      </c>
      <c r="C15">
        <v>-3.88E-4</v>
      </c>
      <c r="D15" s="1">
        <v>3.4700000000000002E-7</v>
      </c>
      <c r="E15" s="1">
        <v>-8.1199999999999995E-5</v>
      </c>
      <c r="F15" s="1">
        <v>1.4140000000000001E-7</v>
      </c>
      <c r="G15" s="1">
        <v>-1.253E-5</v>
      </c>
      <c r="H15" s="1">
        <f t="shared" si="0"/>
        <v>0.38963199999999998</v>
      </c>
      <c r="I15" s="1">
        <f t="shared" si="1"/>
        <v>8.1546999999999994E-2</v>
      </c>
      <c r="J15" s="1">
        <f t="shared" si="2"/>
        <v>1.2671400000000001E-2</v>
      </c>
      <c r="K15">
        <f t="shared" si="3"/>
        <v>0.52000000000000046</v>
      </c>
      <c r="L15">
        <f t="shared" si="4"/>
        <v>0.10999999999999999</v>
      </c>
      <c r="M15">
        <f t="shared" si="5"/>
        <v>1.6700000000000003E-2</v>
      </c>
      <c r="O15" s="1">
        <f t="shared" si="6"/>
        <v>40617.384240454914</v>
      </c>
      <c r="P15" s="1">
        <f t="shared" si="7"/>
        <v>311138.76789047918</v>
      </c>
      <c r="Q15" s="1">
        <f t="shared" si="8"/>
        <v>2551020.4081632667</v>
      </c>
      <c r="R15">
        <f t="shared" si="9"/>
        <v>39018.627450980392</v>
      </c>
      <c r="S15">
        <f t="shared" si="10"/>
        <v>309046.10951008648</v>
      </c>
      <c r="T15">
        <f t="shared" si="11"/>
        <v>2546803.3946251767</v>
      </c>
      <c r="U15" s="1">
        <f t="shared" si="12"/>
        <v>5.9216199999999998E-3</v>
      </c>
      <c r="V15" s="1">
        <f t="shared" si="13"/>
        <v>7.7421400000000007E-4</v>
      </c>
      <c r="W15" s="1">
        <f t="shared" si="14"/>
        <v>8.3292000000000001E-5</v>
      </c>
      <c r="X15" s="1">
        <f t="shared" si="15"/>
        <v>6.091502614003051E-3</v>
      </c>
      <c r="Y15" s="1">
        <f t="shared" si="16"/>
        <v>7.6536176523036778E-4</v>
      </c>
      <c r="Z15" s="1">
        <f t="shared" si="17"/>
        <v>8.3521626217751823E-5</v>
      </c>
    </row>
    <row r="16" spans="1:26">
      <c r="A16">
        <v>0.7</v>
      </c>
      <c r="B16" s="1">
        <v>3.0800000000000002E-6</v>
      </c>
      <c r="C16">
        <v>-7.3499999999999998E-4</v>
      </c>
      <c r="D16" s="1">
        <v>5.1900000000000003E-7</v>
      </c>
      <c r="E16">
        <v>-1.2219999999999999E-4</v>
      </c>
      <c r="F16" s="1">
        <v>1.6439999999999999E-7</v>
      </c>
      <c r="G16" s="1">
        <v>-1.683E-5</v>
      </c>
      <c r="H16" s="1">
        <f t="shared" si="0"/>
        <v>0.73807999999999996</v>
      </c>
      <c r="I16" s="1">
        <f t="shared" si="1"/>
        <v>0.12271900000000001</v>
      </c>
      <c r="J16" s="1">
        <f t="shared" si="2"/>
        <v>1.69944E-2</v>
      </c>
      <c r="K16">
        <f t="shared" si="3"/>
        <v>1.0199999999999998</v>
      </c>
      <c r="L16">
        <f t="shared" si="4"/>
        <v>0.15999999999999992</v>
      </c>
      <c r="M16">
        <f t="shared" si="5"/>
        <v>2.1699999999999997E-2</v>
      </c>
      <c r="O16" s="1">
        <f t="shared" si="6"/>
        <v>32916.392363396968</v>
      </c>
      <c r="P16" s="1">
        <f t="shared" si="7"/>
        <v>284900.2849002849</v>
      </c>
      <c r="Q16" s="1">
        <f t="shared" si="8"/>
        <v>2906976.7441860475</v>
      </c>
      <c r="R16">
        <f t="shared" si="9"/>
        <v>31816.883116883117</v>
      </c>
      <c r="S16">
        <f t="shared" si="10"/>
        <v>285169.55684007704</v>
      </c>
      <c r="T16">
        <f t="shared" si="11"/>
        <v>2522068.1265206812</v>
      </c>
      <c r="U16" s="1">
        <f t="shared" si="12"/>
        <v>7.3803800000000024E-3</v>
      </c>
      <c r="V16" s="1">
        <f t="shared" si="13"/>
        <v>8.4151000000000017E-4</v>
      </c>
      <c r="W16" s="1">
        <f t="shared" si="14"/>
        <v>7.9244000000000002E-5</v>
      </c>
      <c r="X16" s="1">
        <f t="shared" si="15"/>
        <v>7.4698404987450402E-3</v>
      </c>
      <c r="Y16" s="1">
        <f t="shared" si="16"/>
        <v>8.3075975331541637E-4</v>
      </c>
      <c r="Z16" s="1">
        <f t="shared" si="17"/>
        <v>8.7175804333552187E-5</v>
      </c>
    </row>
    <row r="17" spans="1:26">
      <c r="A17">
        <v>0.75</v>
      </c>
      <c r="B17" s="1">
        <v>4.6700000000000002E-6</v>
      </c>
      <c r="C17">
        <v>-1.1230000000000001E-3</v>
      </c>
      <c r="D17" s="1">
        <v>6.9800000000000003E-7</v>
      </c>
      <c r="E17">
        <v>-1.65E-4</v>
      </c>
      <c r="F17" s="1">
        <v>1.758E-7</v>
      </c>
      <c r="G17" s="1">
        <v>-2.0420000000000001E-5</v>
      </c>
      <c r="H17" s="1">
        <f t="shared" si="0"/>
        <v>1.1276700000000002</v>
      </c>
      <c r="I17" s="1">
        <f t="shared" si="1"/>
        <v>0.16569800000000001</v>
      </c>
      <c r="J17" s="1">
        <f t="shared" si="2"/>
        <v>2.0595800000000001E-2</v>
      </c>
      <c r="K17">
        <f t="shared" si="3"/>
        <v>1.5200000000000002</v>
      </c>
      <c r="L17">
        <f t="shared" si="4"/>
        <v>0.20999999999999996</v>
      </c>
      <c r="M17">
        <f t="shared" si="5"/>
        <v>2.6700000000000002E-2</v>
      </c>
      <c r="O17" s="1">
        <f t="shared" si="6"/>
        <v>30211.480362537768</v>
      </c>
      <c r="P17" s="1">
        <f t="shared" si="7"/>
        <v>271739.13043478259</v>
      </c>
      <c r="Q17" s="1">
        <f t="shared" si="8"/>
        <v>-2392344.4976076563</v>
      </c>
      <c r="R17">
        <f t="shared" si="9"/>
        <v>29053.319057815846</v>
      </c>
      <c r="S17">
        <f t="shared" si="10"/>
        <v>272816.61891117477</v>
      </c>
      <c r="T17">
        <f t="shared" si="11"/>
        <v>2512207.0534698521</v>
      </c>
      <c r="U17" s="1">
        <f t="shared" si="12"/>
        <v>8.0931000000000006E-3</v>
      </c>
      <c r="V17" s="1">
        <f t="shared" si="13"/>
        <v>8.7168000000000011E-4</v>
      </c>
      <c r="W17" s="1">
        <f t="shared" si="14"/>
        <v>8.9282000000000003E-5</v>
      </c>
      <c r="X17" s="1">
        <f t="shared" si="15"/>
        <v>8.1853419178758349E-3</v>
      </c>
      <c r="Y17" s="1">
        <f t="shared" si="16"/>
        <v>8.6890266284911225E-4</v>
      </c>
      <c r="Z17" s="1">
        <f t="shared" si="17"/>
        <v>8.9175521090414714E-5</v>
      </c>
    </row>
    <row r="18" spans="1:26">
      <c r="A18">
        <v>0.8</v>
      </c>
      <c r="B18" s="1">
        <v>6.3899999999999998E-6</v>
      </c>
      <c r="C18">
        <v>-1.5410000000000001E-3</v>
      </c>
      <c r="D18" s="1">
        <v>8.8700000000000004E-7</v>
      </c>
      <c r="E18">
        <v>-2.0900000000000001E-4</v>
      </c>
      <c r="F18" s="1">
        <v>1.226E-7</v>
      </c>
      <c r="G18" s="1">
        <v>-2.58E-5</v>
      </c>
      <c r="H18" s="1">
        <f t="shared" si="0"/>
        <v>1.54739</v>
      </c>
      <c r="I18" s="1">
        <f t="shared" si="1"/>
        <v>0.20988700000000002</v>
      </c>
      <c r="J18" s="1">
        <f t="shared" si="2"/>
        <v>2.5922600000000001E-2</v>
      </c>
      <c r="K18">
        <f t="shared" si="3"/>
        <v>2.0200000000000005</v>
      </c>
      <c r="L18">
        <f t="shared" si="4"/>
        <v>0.26</v>
      </c>
      <c r="M18">
        <f t="shared" si="5"/>
        <v>3.1700000000000006E-2</v>
      </c>
      <c r="O18" s="1">
        <f t="shared" si="6"/>
        <v>28571.428571428576</v>
      </c>
      <c r="P18" s="1">
        <f t="shared" si="7"/>
        <v>261780.10471204188</v>
      </c>
      <c r="Q18" s="1">
        <f t="shared" si="8"/>
        <v>-2717391.3043478252</v>
      </c>
      <c r="R18">
        <f t="shared" si="9"/>
        <v>27612.363067292645</v>
      </c>
      <c r="S18">
        <f t="shared" si="10"/>
        <v>265184.892897407</v>
      </c>
      <c r="T18">
        <f t="shared" si="11"/>
        <v>2573915.1712887441</v>
      </c>
      <c r="U18" s="1">
        <f t="shared" si="12"/>
        <v>8.5349999999999974E-3</v>
      </c>
      <c r="V18" s="1">
        <f t="shared" si="13"/>
        <v>8.938199999999996E-4</v>
      </c>
      <c r="W18" s="1">
        <f t="shared" si="14"/>
        <v>9.9431999999999993E-5</v>
      </c>
      <c r="X18" s="1">
        <f t="shared" si="15"/>
        <v>8.6090942978429841E-3</v>
      </c>
      <c r="Y18" s="1">
        <f t="shared" si="16"/>
        <v>8.9356584229863722E-4</v>
      </c>
      <c r="Z18" s="1">
        <f t="shared" si="17"/>
        <v>9.1204182587096189E-5</v>
      </c>
    </row>
    <row r="19" spans="1:26">
      <c r="A19">
        <v>0.85</v>
      </c>
      <c r="B19" s="1">
        <v>8.1699999999999997E-6</v>
      </c>
      <c r="C19">
        <v>-1.9729999999999999E-3</v>
      </c>
      <c r="D19" s="1">
        <v>1.08E-6</v>
      </c>
      <c r="E19">
        <v>-2.5399999999999999E-4</v>
      </c>
      <c r="F19" s="1">
        <v>1.3899999999999999E-7</v>
      </c>
      <c r="G19" s="1">
        <v>-3.04E-5</v>
      </c>
      <c r="H19" s="1">
        <f t="shared" si="0"/>
        <v>1.9811699999999999</v>
      </c>
      <c r="I19" s="1">
        <f t="shared" si="1"/>
        <v>0.25507999999999997</v>
      </c>
      <c r="J19" s="1">
        <f t="shared" si="2"/>
        <v>3.0539E-2</v>
      </c>
      <c r="K19">
        <f t="shared" si="3"/>
        <v>2.52</v>
      </c>
      <c r="L19">
        <f t="shared" si="4"/>
        <v>0.30999999999999994</v>
      </c>
      <c r="M19">
        <f t="shared" si="5"/>
        <v>3.6699999999999997E-2</v>
      </c>
      <c r="O19" s="1">
        <f t="shared" si="6"/>
        <v>27472.527472527468</v>
      </c>
      <c r="P19" s="1">
        <f t="shared" si="7"/>
        <v>259067.35751295346</v>
      </c>
      <c r="Q19" s="1">
        <f t="shared" si="8"/>
        <v>2604166.666666667</v>
      </c>
      <c r="R19">
        <f t="shared" si="9"/>
        <v>26759.97552019584</v>
      </c>
      <c r="S19">
        <f t="shared" si="10"/>
        <v>260148.14814814815</v>
      </c>
      <c r="T19">
        <f t="shared" si="11"/>
        <v>2549856.1151079135</v>
      </c>
      <c r="U19" s="1">
        <f t="shared" si="12"/>
        <v>8.726399999999997E-3</v>
      </c>
      <c r="V19" s="1">
        <f t="shared" si="13"/>
        <v>9.1385999999999941E-4</v>
      </c>
      <c r="W19" s="1">
        <f t="shared" si="14"/>
        <v>9.2383999999999975E-5</v>
      </c>
      <c r="X19" s="1">
        <f t="shared" si="15"/>
        <v>8.8795116463559476E-3</v>
      </c>
      <c r="Y19" s="1">
        <f t="shared" si="16"/>
        <v>9.1073978863181961E-4</v>
      </c>
      <c r="Z19" s="1">
        <f t="shared" si="17"/>
        <v>9.2433185023759796E-5</v>
      </c>
    </row>
    <row r="20" spans="1:26">
      <c r="A20">
        <v>0.9</v>
      </c>
      <c r="B20" s="1">
        <v>1.0030000000000001E-5</v>
      </c>
      <c r="C20">
        <v>-2.4099999999999998E-3</v>
      </c>
      <c r="D20" s="1">
        <v>1.2729999999999999E-6</v>
      </c>
      <c r="E20">
        <v>-2.9999999999999997E-4</v>
      </c>
      <c r="F20" s="1">
        <v>1.61E-7</v>
      </c>
      <c r="G20" s="1">
        <v>-3.4999999999999997E-5</v>
      </c>
      <c r="H20" s="1">
        <f t="shared" si="0"/>
        <v>2.4200299999999997</v>
      </c>
      <c r="I20" s="1">
        <f t="shared" si="1"/>
        <v>0.30127299999999996</v>
      </c>
      <c r="J20" s="1">
        <f t="shared" si="2"/>
        <v>3.5160999999999998E-2</v>
      </c>
      <c r="K20">
        <f t="shared" si="3"/>
        <v>3.0200000000000005</v>
      </c>
      <c r="L20">
        <f t="shared" si="4"/>
        <v>0.36</v>
      </c>
      <c r="M20">
        <f t="shared" si="5"/>
        <v>4.1700000000000001E-2</v>
      </c>
      <c r="O20" s="1">
        <f t="shared" si="6"/>
        <v>26385.224274406326</v>
      </c>
      <c r="P20" s="1">
        <f t="shared" si="7"/>
        <v>253807.10659898483</v>
      </c>
      <c r="Q20" s="1">
        <f t="shared" si="8"/>
        <v>2380952.3809523806</v>
      </c>
      <c r="R20">
        <f t="shared" si="9"/>
        <v>26192.522432701895</v>
      </c>
      <c r="S20">
        <f t="shared" si="10"/>
        <v>256638.64886095838</v>
      </c>
      <c r="T20">
        <f t="shared" si="11"/>
        <v>2525279.5031055901</v>
      </c>
      <c r="U20" s="1">
        <f t="shared" si="12"/>
        <v>9.0079000000000044E-3</v>
      </c>
      <c r="V20" s="1">
        <f t="shared" si="13"/>
        <v>9.4394000000000032E-4</v>
      </c>
      <c r="W20" s="1">
        <f t="shared" si="14"/>
        <v>9.4419999999999953E-5</v>
      </c>
      <c r="X20" s="1">
        <f t="shared" si="15"/>
        <v>9.0636809324239811E-3</v>
      </c>
      <c r="Y20" s="1">
        <f t="shared" si="16"/>
        <v>9.2337704928081702E-4</v>
      </c>
      <c r="Z20" s="1">
        <f t="shared" si="17"/>
        <v>9.3361833196144555E-5</v>
      </c>
    </row>
    <row r="21" spans="1:26">
      <c r="A21">
        <v>0.95</v>
      </c>
      <c r="B21" s="1">
        <v>1.1960000000000001E-5</v>
      </c>
      <c r="C21">
        <v>-2.8700000000000002E-3</v>
      </c>
      <c r="D21" s="1">
        <v>1.474E-6</v>
      </c>
      <c r="E21">
        <v>-3.48E-4</v>
      </c>
      <c r="F21" s="1">
        <v>1.8099999999999999E-7</v>
      </c>
      <c r="G21" s="1">
        <v>-3.9799999999999998E-5</v>
      </c>
      <c r="H21" s="1">
        <f t="shared" si="0"/>
        <v>2.8819600000000003</v>
      </c>
      <c r="I21" s="1">
        <f t="shared" si="1"/>
        <v>0.34947400000000001</v>
      </c>
      <c r="J21" s="1">
        <f t="shared" si="2"/>
        <v>3.9980999999999996E-2</v>
      </c>
      <c r="K21">
        <f t="shared" si="3"/>
        <v>3.5199999999999996</v>
      </c>
      <c r="L21">
        <f t="shared" si="4"/>
        <v>0.40999999999999992</v>
      </c>
      <c r="M21">
        <f t="shared" si="5"/>
        <v>4.6699999999999998E-2</v>
      </c>
      <c r="O21" s="1">
        <f t="shared" si="6"/>
        <v>26109.660574412541</v>
      </c>
      <c r="P21" s="1">
        <f t="shared" si="7"/>
        <v>250000.00000000003</v>
      </c>
      <c r="Q21" s="1">
        <f t="shared" si="8"/>
        <v>2439024.3902439019</v>
      </c>
      <c r="R21">
        <f t="shared" si="9"/>
        <v>25790.301003344481</v>
      </c>
      <c r="S21">
        <f t="shared" si="10"/>
        <v>253960.65128900949</v>
      </c>
      <c r="T21">
        <f t="shared" si="11"/>
        <v>2508121.5469613262</v>
      </c>
      <c r="U21" s="1">
        <f t="shared" si="12"/>
        <v>9.2383000000000066E-3</v>
      </c>
      <c r="V21" s="1">
        <f t="shared" si="13"/>
        <v>9.6400000000000045E-4</v>
      </c>
      <c r="W21" s="1">
        <f t="shared" si="14"/>
        <v>9.541000000000001E-5</v>
      </c>
      <c r="X21" s="1">
        <f t="shared" si="15"/>
        <v>9.2017778004827647E-3</v>
      </c>
      <c r="Y21" s="1">
        <f t="shared" si="16"/>
        <v>9.3323969087306458E-4</v>
      </c>
      <c r="Z21" s="1">
        <f t="shared" si="17"/>
        <v>9.4115016124855821E-5</v>
      </c>
    </row>
    <row r="22" spans="1:26">
      <c r="A22">
        <v>1</v>
      </c>
      <c r="B22" s="1">
        <v>1.3859999999999999E-5</v>
      </c>
      <c r="C22">
        <v>-3.3300000000000001E-3</v>
      </c>
      <c r="D22" s="1">
        <v>1.6729999999999999E-6</v>
      </c>
      <c r="E22">
        <v>-3.9599999999999998E-4</v>
      </c>
      <c r="F22" s="1">
        <v>2.0200000000000001E-7</v>
      </c>
      <c r="G22" s="1">
        <v>-4.4499999999999997E-5</v>
      </c>
      <c r="H22" s="1">
        <f t="shared" si="0"/>
        <v>3.3438600000000003</v>
      </c>
      <c r="I22" s="1">
        <f t="shared" si="1"/>
        <v>0.397673</v>
      </c>
      <c r="J22" s="1">
        <f t="shared" si="2"/>
        <v>4.4701999999999999E-2</v>
      </c>
      <c r="K22">
        <f t="shared" si="3"/>
        <v>4.0199999999999996</v>
      </c>
      <c r="L22">
        <f t="shared" si="4"/>
        <v>0.45999999999999996</v>
      </c>
      <c r="M22">
        <f t="shared" si="5"/>
        <v>5.1700000000000003E-2</v>
      </c>
      <c r="O22" s="1">
        <f t="shared" si="6"/>
        <v>26109.660574412541</v>
      </c>
      <c r="P22" s="1">
        <f t="shared" si="7"/>
        <v>250626.56641604018</v>
      </c>
      <c r="Q22" s="1">
        <f t="shared" si="8"/>
        <v>2380952.3809523806</v>
      </c>
      <c r="R22">
        <f t="shared" si="9"/>
        <v>25503.751803751802</v>
      </c>
      <c r="S22">
        <f t="shared" si="10"/>
        <v>251943.21578003585</v>
      </c>
      <c r="T22">
        <f t="shared" si="11"/>
        <v>2493762.3762376239</v>
      </c>
      <c r="U22" s="1">
        <f t="shared" si="12"/>
        <v>9.2382999999999979E-3</v>
      </c>
      <c r="V22" s="1">
        <f t="shared" si="13"/>
        <v>9.6399000000000007E-4</v>
      </c>
      <c r="W22" s="1">
        <f t="shared" si="14"/>
        <v>9.5420000000000018E-5</v>
      </c>
      <c r="X22" s="1">
        <f t="shared" si="15"/>
        <v>9.3043691184408958E-3</v>
      </c>
      <c r="Y22" s="1">
        <f t="shared" si="16"/>
        <v>9.4085262129352948E-4</v>
      </c>
      <c r="Z22" s="1">
        <f t="shared" si="17"/>
        <v>9.4703614253633327E-5</v>
      </c>
    </row>
    <row r="23" spans="1:26">
      <c r="A23">
        <v>1.05</v>
      </c>
      <c r="B23" s="1">
        <v>1.579E-5</v>
      </c>
      <c r="C23">
        <v>-3.79E-3</v>
      </c>
      <c r="D23" s="1">
        <v>1.8729999999999999E-6</v>
      </c>
      <c r="E23">
        <v>-4.44E-4</v>
      </c>
      <c r="F23" s="1">
        <v>2.23E-7</v>
      </c>
      <c r="G23" s="1">
        <v>-4.9299999999999999E-5</v>
      </c>
      <c r="H23" s="1">
        <f t="shared" si="0"/>
        <v>3.80579</v>
      </c>
      <c r="I23" s="1">
        <f t="shared" si="1"/>
        <v>0.44587300000000002</v>
      </c>
      <c r="J23" s="1">
        <f t="shared" si="2"/>
        <v>4.9522999999999998E-2</v>
      </c>
      <c r="K23">
        <f t="shared" si="3"/>
        <v>4.5200000000000005</v>
      </c>
      <c r="L23">
        <f t="shared" si="4"/>
        <v>0.51</v>
      </c>
      <c r="M23">
        <f t="shared" si="5"/>
        <v>5.6700000000000007E-2</v>
      </c>
      <c r="O23" s="1">
        <f t="shared" si="6"/>
        <v>25706.94087403598</v>
      </c>
      <c r="P23" s="1">
        <f t="shared" si="7"/>
        <v>239808.15347721823</v>
      </c>
      <c r="Q23" s="1">
        <f t="shared" si="8"/>
        <v>2380952.3809523806</v>
      </c>
      <c r="R23">
        <f t="shared" si="9"/>
        <v>25283.280557314756</v>
      </c>
      <c r="S23">
        <f t="shared" si="10"/>
        <v>250347.57074212492</v>
      </c>
      <c r="T23">
        <f t="shared" si="11"/>
        <v>2482107.6233183858</v>
      </c>
      <c r="U23" s="1">
        <f t="shared" si="12"/>
        <v>9.4389000000000053E-3</v>
      </c>
      <c r="V23" s="1">
        <f t="shared" si="13"/>
        <v>9.8416999999999927E-4</v>
      </c>
      <c r="W23" s="1">
        <f t="shared" si="14"/>
        <v>9.5420000000000018E-5</v>
      </c>
      <c r="X23" s="1">
        <f t="shared" si="15"/>
        <v>9.3835972769793306E-3</v>
      </c>
      <c r="Y23" s="1">
        <f t="shared" si="16"/>
        <v>9.4690712782427534E-4</v>
      </c>
      <c r="Z23" s="1">
        <f t="shared" si="17"/>
        <v>9.5194433231455319E-5</v>
      </c>
    </row>
    <row r="24" spans="1:26">
      <c r="A24">
        <v>1.1000000000000001</v>
      </c>
      <c r="B24" s="1">
        <v>1.7750000000000001E-5</v>
      </c>
      <c r="C24">
        <v>-4.2700000000000004E-3</v>
      </c>
      <c r="D24" s="1">
        <v>2.0899999999999999E-6</v>
      </c>
      <c r="E24">
        <v>-4.9399999999999997E-4</v>
      </c>
      <c r="F24" s="1">
        <v>2.4400000000000001E-7</v>
      </c>
      <c r="G24" s="1">
        <v>-5.3999999999999998E-5</v>
      </c>
      <c r="H24" s="1">
        <f t="shared" si="0"/>
        <v>4.2877500000000008</v>
      </c>
      <c r="I24" s="1">
        <f t="shared" si="1"/>
        <v>0.49608999999999992</v>
      </c>
      <c r="J24" s="1">
        <f t="shared" si="2"/>
        <v>5.4244000000000001E-2</v>
      </c>
      <c r="K24">
        <f t="shared" si="3"/>
        <v>5.0200000000000005</v>
      </c>
      <c r="L24">
        <f t="shared" si="4"/>
        <v>0.56000000000000005</v>
      </c>
      <c r="M24">
        <f t="shared" si="5"/>
        <v>6.1700000000000012E-2</v>
      </c>
      <c r="O24" s="1">
        <f t="shared" si="6"/>
        <v>25773.195876288661</v>
      </c>
      <c r="P24" s="1">
        <f t="shared" si="7"/>
        <v>239808.15347721812</v>
      </c>
      <c r="Q24" s="1">
        <f t="shared" si="8"/>
        <v>2499999.9999999991</v>
      </c>
      <c r="R24">
        <f t="shared" si="9"/>
        <v>25108.450704225354</v>
      </c>
      <c r="S24">
        <f t="shared" si="10"/>
        <v>248961.72248803827</v>
      </c>
      <c r="T24">
        <f t="shared" si="11"/>
        <v>2472459.0163934426</v>
      </c>
      <c r="U24" s="1">
        <f t="shared" si="12"/>
        <v>9.4388000000000007E-3</v>
      </c>
      <c r="V24" s="1">
        <f t="shared" si="13"/>
        <v>9.8416999999999927E-4</v>
      </c>
      <c r="W24" s="1">
        <f t="shared" si="14"/>
        <v>9.5400000000000001E-5</v>
      </c>
      <c r="X24" s="1">
        <f t="shared" si="15"/>
        <v>9.4490661671533249E-3</v>
      </c>
      <c r="Y24" s="1">
        <f t="shared" si="16"/>
        <v>9.5202364274885325E-4</v>
      </c>
      <c r="Z24" s="1">
        <f t="shared" si="17"/>
        <v>9.559424784999295E-5</v>
      </c>
    </row>
    <row r="25" spans="1:26">
      <c r="A25">
        <v>1.1499999999999999</v>
      </c>
      <c r="B25" s="1">
        <v>1.967E-5</v>
      </c>
      <c r="C25">
        <v>-4.7299999999999998E-3</v>
      </c>
      <c r="D25" s="1">
        <v>2.2900000000000001E-6</v>
      </c>
      <c r="E25">
        <v>-5.4199999999999995E-4</v>
      </c>
      <c r="F25" s="1">
        <v>2.6300000000000001E-7</v>
      </c>
      <c r="G25" s="1">
        <v>-5.8799999999999999E-5</v>
      </c>
      <c r="H25" s="1">
        <f t="shared" si="0"/>
        <v>4.7496700000000001</v>
      </c>
      <c r="I25" s="1">
        <f t="shared" si="1"/>
        <v>0.54428999999999994</v>
      </c>
      <c r="J25" s="1">
        <f t="shared" si="2"/>
        <v>5.9062999999999997E-2</v>
      </c>
      <c r="K25">
        <f t="shared" si="3"/>
        <v>5.5199999999999987</v>
      </c>
      <c r="L25">
        <f t="shared" si="4"/>
        <v>0.60999999999999988</v>
      </c>
      <c r="M25">
        <f t="shared" si="5"/>
        <v>6.6699999999999995E-2</v>
      </c>
      <c r="O25" s="1">
        <f t="shared" si="6"/>
        <v>24096.385542168682</v>
      </c>
      <c r="P25" s="1">
        <f t="shared" si="7"/>
        <v>243902.43902439007</v>
      </c>
      <c r="Q25" s="1">
        <f t="shared" si="8"/>
        <v>2380952.3809523825</v>
      </c>
      <c r="R25">
        <f t="shared" si="9"/>
        <v>24970.971021860703</v>
      </c>
      <c r="S25">
        <f t="shared" si="10"/>
        <v>247917.03056768558</v>
      </c>
      <c r="T25">
        <f t="shared" si="11"/>
        <v>2465057.0342205325</v>
      </c>
      <c r="U25" s="1">
        <f t="shared" si="12"/>
        <v>9.6414999999999921E-3</v>
      </c>
      <c r="V25" s="1">
        <f t="shared" si="13"/>
        <v>9.8410000000000099E-4</v>
      </c>
      <c r="W25" s="1">
        <f t="shared" si="14"/>
        <v>9.6419999999999975E-5</v>
      </c>
      <c r="X25" s="1">
        <f t="shared" si="15"/>
        <v>9.4999669978218567E-3</v>
      </c>
      <c r="Y25" s="1">
        <f t="shared" si="16"/>
        <v>9.5608565054717274E-4</v>
      </c>
      <c r="Z25" s="1">
        <f t="shared" si="17"/>
        <v>9.5939119276188621E-5</v>
      </c>
    </row>
    <row r="26" spans="1:26">
      <c r="A26">
        <v>1.2</v>
      </c>
      <c r="B26" s="1">
        <v>2.19E-5</v>
      </c>
      <c r="C26">
        <v>-5.2300000000000003E-3</v>
      </c>
      <c r="D26" s="1">
        <v>2.5000000000000002E-6</v>
      </c>
      <c r="E26">
        <v>-5.9199999999999997E-4</v>
      </c>
      <c r="F26" s="1">
        <v>2.8599999999999999E-7</v>
      </c>
      <c r="G26" s="1">
        <v>-6.3600000000000001E-5</v>
      </c>
      <c r="H26" s="1">
        <f t="shared" si="0"/>
        <v>5.2519</v>
      </c>
      <c r="I26" s="1">
        <f t="shared" si="1"/>
        <v>0.59450000000000003</v>
      </c>
      <c r="J26" s="1">
        <f t="shared" si="2"/>
        <v>6.3885999999999998E-2</v>
      </c>
      <c r="K26">
        <f t="shared" si="3"/>
        <v>6.02</v>
      </c>
      <c r="L26">
        <f t="shared" si="4"/>
        <v>0.65999999999999992</v>
      </c>
      <c r="M26">
        <f t="shared" si="5"/>
        <v>7.17E-2</v>
      </c>
      <c r="O26" s="1">
        <f t="shared" si="6"/>
        <v>24213.075060532694</v>
      </c>
      <c r="P26" s="1">
        <f t="shared" si="7"/>
        <v>243902.43902439033</v>
      </c>
      <c r="Q26" s="1">
        <f t="shared" si="8"/>
        <v>2272727.2727272743</v>
      </c>
      <c r="R26">
        <f t="shared" si="9"/>
        <v>24841.552511415524</v>
      </c>
      <c r="S26">
        <f t="shared" si="10"/>
        <v>247000</v>
      </c>
      <c r="T26">
        <f t="shared" si="11"/>
        <v>2457412.5874125874</v>
      </c>
      <c r="U26" s="1">
        <f t="shared" si="12"/>
        <v>9.8412999999999955E-3</v>
      </c>
      <c r="V26" s="1">
        <f t="shared" si="13"/>
        <v>9.9409999999999993E-4</v>
      </c>
      <c r="W26" s="1">
        <f t="shared" si="14"/>
        <v>9.6439999999999924E-5</v>
      </c>
      <c r="X26" s="1">
        <f t="shared" si="15"/>
        <v>9.5456115160217382E-3</v>
      </c>
      <c r="Y26" s="1">
        <f t="shared" si="16"/>
        <v>9.5964487489911231E-4</v>
      </c>
      <c r="Z26" s="1">
        <f t="shared" si="17"/>
        <v>9.6234145753622754E-5</v>
      </c>
    </row>
    <row r="27" spans="1:26">
      <c r="A27">
        <v>1.25</v>
      </c>
      <c r="B27" s="1">
        <v>2.3799999999999999E-5</v>
      </c>
      <c r="C27">
        <v>-5.7099999999999998E-3</v>
      </c>
      <c r="D27" s="1">
        <v>2.7E-6</v>
      </c>
      <c r="E27">
        <v>-6.4099999999999997E-4</v>
      </c>
      <c r="F27" s="1">
        <v>3.0699999999999998E-7</v>
      </c>
      <c r="G27" s="1">
        <v>-6.8399999999999996E-5</v>
      </c>
      <c r="H27" s="1">
        <f t="shared" si="0"/>
        <v>5.7337999999999996</v>
      </c>
      <c r="I27" s="1">
        <f t="shared" si="1"/>
        <v>0.64369999999999994</v>
      </c>
      <c r="J27" s="1">
        <f t="shared" si="2"/>
        <v>6.870699999999999E-2</v>
      </c>
      <c r="K27">
        <f t="shared" si="3"/>
        <v>6.52</v>
      </c>
      <c r="L27">
        <f t="shared" si="4"/>
        <v>0.71</v>
      </c>
      <c r="M27">
        <f t="shared" si="5"/>
        <v>7.6700000000000004E-2</v>
      </c>
      <c r="O27" s="1">
        <f t="shared" si="6"/>
        <v>25641.025641025644</v>
      </c>
      <c r="P27" s="1">
        <f t="shared" si="7"/>
        <v>250000.00000000003</v>
      </c>
      <c r="Q27" s="1">
        <f t="shared" si="8"/>
        <v>2500000.0000000009</v>
      </c>
      <c r="R27">
        <f t="shared" si="9"/>
        <v>24750.420168067227</v>
      </c>
      <c r="S27">
        <f t="shared" si="10"/>
        <v>246259.25925925927</v>
      </c>
      <c r="T27">
        <f t="shared" si="11"/>
        <v>2451433.2247557002</v>
      </c>
      <c r="U27" s="1">
        <f t="shared" si="12"/>
        <v>9.6390000000000069E-3</v>
      </c>
      <c r="V27" s="1">
        <f t="shared" si="13"/>
        <v>9.8399999999999942E-4</v>
      </c>
      <c r="W27" s="1">
        <f t="shared" si="14"/>
        <v>9.6399999999999958E-5</v>
      </c>
      <c r="X27" s="1">
        <f t="shared" si="15"/>
        <v>9.5822052876098802E-3</v>
      </c>
      <c r="Y27" s="1">
        <f t="shared" si="16"/>
        <v>9.6261402721698819E-4</v>
      </c>
      <c r="Z27" s="1">
        <f t="shared" si="17"/>
        <v>9.6489109216790482E-5</v>
      </c>
    </row>
    <row r="28" spans="1:26">
      <c r="A28">
        <v>1.3</v>
      </c>
      <c r="B28" s="1">
        <v>2.58E-5</v>
      </c>
      <c r="C28">
        <v>-6.1900000000000002E-3</v>
      </c>
      <c r="D28" s="1">
        <v>2.9000000000000002E-6</v>
      </c>
      <c r="E28">
        <v>-6.8999999999999997E-4</v>
      </c>
      <c r="F28" s="1">
        <v>3.2599999999999998E-7</v>
      </c>
      <c r="G28" s="1">
        <v>-7.3200000000000004E-5</v>
      </c>
      <c r="H28" s="1">
        <f t="shared" si="0"/>
        <v>6.2158000000000007</v>
      </c>
      <c r="I28" s="1">
        <f t="shared" si="1"/>
        <v>0.69289999999999996</v>
      </c>
      <c r="J28" s="1">
        <f t="shared" si="2"/>
        <v>7.3525999999999994E-2</v>
      </c>
      <c r="K28">
        <f t="shared" si="3"/>
        <v>7.0200000000000005</v>
      </c>
      <c r="L28">
        <f t="shared" si="4"/>
        <v>0.76</v>
      </c>
      <c r="M28">
        <f t="shared" si="5"/>
        <v>8.1700000000000009E-2</v>
      </c>
      <c r="O28" s="1">
        <f t="shared" si="6"/>
        <v>24999.999999999985</v>
      </c>
      <c r="P28" s="1">
        <f t="shared" si="7"/>
        <v>243902.43902439033</v>
      </c>
      <c r="Q28" s="1">
        <f t="shared" si="8"/>
        <v>2564102.5641025631</v>
      </c>
      <c r="R28">
        <f t="shared" si="9"/>
        <v>24668.992248062015</v>
      </c>
      <c r="S28">
        <f t="shared" si="10"/>
        <v>245620.68965517241</v>
      </c>
      <c r="T28">
        <f t="shared" si="11"/>
        <v>2446687.1165644173</v>
      </c>
      <c r="U28" s="1">
        <f t="shared" si="12"/>
        <v>9.5400000000000068E-3</v>
      </c>
      <c r="V28" s="1">
        <f t="shared" si="13"/>
        <v>9.8409999999999991E-4</v>
      </c>
      <c r="W28" s="1">
        <f t="shared" si="14"/>
        <v>9.6390000000000085E-5</v>
      </c>
      <c r="X28" s="1">
        <f t="shared" si="15"/>
        <v>9.6133502428160465E-3</v>
      </c>
      <c r="Y28" s="1">
        <f t="shared" si="16"/>
        <v>9.6517620838556899E-4</v>
      </c>
      <c r="Z28" s="1">
        <f t="shared" si="17"/>
        <v>9.6711651277194653E-5</v>
      </c>
    </row>
    <row r="29" spans="1:26">
      <c r="A29">
        <v>1.35</v>
      </c>
      <c r="B29" s="1">
        <v>2.7800000000000001E-5</v>
      </c>
      <c r="C29">
        <v>-6.6600000000000001E-3</v>
      </c>
      <c r="D29" s="1">
        <v>3.1099999999999999E-6</v>
      </c>
      <c r="E29">
        <v>-7.3899999999999997E-4</v>
      </c>
      <c r="F29" s="1">
        <v>3.46E-7</v>
      </c>
      <c r="G29" s="1">
        <v>-7.7999999999999999E-5</v>
      </c>
      <c r="H29" s="1">
        <f t="shared" si="0"/>
        <v>6.6878000000000002</v>
      </c>
      <c r="I29" s="1">
        <f t="shared" si="1"/>
        <v>0.74210999999999994</v>
      </c>
      <c r="J29" s="1">
        <f t="shared" si="2"/>
        <v>7.8345999999999999E-2</v>
      </c>
      <c r="K29">
        <f t="shared" si="3"/>
        <v>7.5200000000000005</v>
      </c>
      <c r="L29">
        <f t="shared" si="4"/>
        <v>0.81</v>
      </c>
      <c r="M29">
        <f t="shared" si="5"/>
        <v>8.6700000000000013E-2</v>
      </c>
      <c r="O29" s="1">
        <f t="shared" si="6"/>
        <v>25000.000000000007</v>
      </c>
      <c r="P29" s="1">
        <f t="shared" si="7"/>
        <v>243902.43902439033</v>
      </c>
      <c r="Q29" s="1">
        <f t="shared" si="8"/>
        <v>2380952.3809523792</v>
      </c>
      <c r="R29">
        <f t="shared" si="9"/>
        <v>24599.280575539568</v>
      </c>
      <c r="S29">
        <f t="shared" si="10"/>
        <v>245038.58520900321</v>
      </c>
      <c r="T29">
        <f t="shared" si="11"/>
        <v>2442254.3352601156</v>
      </c>
      <c r="U29" s="1">
        <f t="shared" si="12"/>
        <v>9.5399999999999877E-3</v>
      </c>
      <c r="V29" s="1">
        <f t="shared" si="13"/>
        <v>9.8409999999999991E-4</v>
      </c>
      <c r="W29" s="1">
        <f t="shared" si="14"/>
        <v>9.6419999999999975E-5</v>
      </c>
      <c r="X29" s="1">
        <f t="shared" si="15"/>
        <v>9.6396552221165218E-3</v>
      </c>
      <c r="Y29" s="1">
        <f t="shared" si="16"/>
        <v>9.674101497829517E-4</v>
      </c>
      <c r="Z29" s="1">
        <f t="shared" si="17"/>
        <v>9.6907701061276996E-5</v>
      </c>
    </row>
    <row r="30" spans="1:26">
      <c r="A30">
        <v>1.4</v>
      </c>
      <c r="B30" s="1">
        <v>2.9799999999999999E-5</v>
      </c>
      <c r="C30">
        <v>-7.1399999999999996E-3</v>
      </c>
      <c r="D30" s="1">
        <v>3.3100000000000001E-6</v>
      </c>
      <c r="E30">
        <v>-7.8799999999999996E-4</v>
      </c>
      <c r="F30" s="1">
        <v>3.6800000000000001E-7</v>
      </c>
      <c r="G30" s="1">
        <v>-8.2799999999999993E-5</v>
      </c>
      <c r="H30" s="1">
        <f t="shared" si="0"/>
        <v>7.1697999999999995</v>
      </c>
      <c r="I30" s="1">
        <f t="shared" si="1"/>
        <v>0.79130999999999996</v>
      </c>
      <c r="J30" s="1">
        <f t="shared" si="2"/>
        <v>8.3167999999999992E-2</v>
      </c>
      <c r="K30">
        <f t="shared" si="3"/>
        <v>8.02</v>
      </c>
      <c r="L30">
        <f t="shared" si="4"/>
        <v>0.85999999999999988</v>
      </c>
      <c r="M30">
        <f t="shared" si="5"/>
        <v>9.169999999999999E-2</v>
      </c>
      <c r="O30" s="1">
        <f t="shared" si="6"/>
        <v>25000.000000000007</v>
      </c>
      <c r="P30" s="1">
        <f t="shared" si="7"/>
        <v>250000.00000000003</v>
      </c>
      <c r="Q30" s="1">
        <f t="shared" si="8"/>
        <v>2325581.3953488371</v>
      </c>
      <c r="R30">
        <f t="shared" si="9"/>
        <v>24538.926174496642</v>
      </c>
      <c r="S30">
        <f t="shared" si="10"/>
        <v>244552.87009063445</v>
      </c>
      <c r="T30">
        <f t="shared" si="11"/>
        <v>2437934.7826086958</v>
      </c>
      <c r="U30" s="1">
        <f t="shared" si="12"/>
        <v>9.7399999999999935E-3</v>
      </c>
      <c r="V30" s="1">
        <f t="shared" si="13"/>
        <v>9.9400000000000053E-4</v>
      </c>
      <c r="W30" s="1">
        <f t="shared" si="14"/>
        <v>9.7430000000000021E-5</v>
      </c>
      <c r="X30" s="1">
        <f t="shared" si="15"/>
        <v>9.6630636944392036E-3</v>
      </c>
      <c r="Y30" s="1">
        <f t="shared" si="16"/>
        <v>9.6937437983119152E-4</v>
      </c>
      <c r="Z30" s="1">
        <f t="shared" si="17"/>
        <v>9.708175748237381E-5</v>
      </c>
    </row>
    <row r="31" spans="1:26">
      <c r="A31">
        <v>1.45</v>
      </c>
      <c r="B31" s="1">
        <v>3.18E-5</v>
      </c>
      <c r="C31">
        <v>-7.6299999999999996E-3</v>
      </c>
      <c r="D31" s="1">
        <v>3.5099999999999999E-6</v>
      </c>
      <c r="E31">
        <v>-8.3799999999999999E-4</v>
      </c>
      <c r="F31" s="1">
        <v>3.89E-7</v>
      </c>
      <c r="G31" s="1">
        <v>-8.7700000000000004E-5</v>
      </c>
      <c r="H31" s="1">
        <f t="shared" si="0"/>
        <v>7.6617999999999995</v>
      </c>
      <c r="I31" s="1">
        <f t="shared" si="1"/>
        <v>0.84150999999999998</v>
      </c>
      <c r="J31" s="1">
        <f t="shared" si="2"/>
        <v>8.8089000000000001E-2</v>
      </c>
      <c r="K31">
        <f t="shared" si="3"/>
        <v>8.52</v>
      </c>
      <c r="L31">
        <f t="shared" si="4"/>
        <v>0.90999999999999992</v>
      </c>
      <c r="M31">
        <f t="shared" si="5"/>
        <v>9.6699999999999994E-2</v>
      </c>
      <c r="O31" s="1">
        <f t="shared" si="6"/>
        <v>24390.243902439037</v>
      </c>
      <c r="P31" s="1">
        <f t="shared" si="7"/>
        <v>243902.43902439033</v>
      </c>
      <c r="Q31" s="1">
        <f t="shared" si="8"/>
        <v>2380952.3809523825</v>
      </c>
      <c r="R31">
        <f t="shared" si="9"/>
        <v>24486.163522012579</v>
      </c>
      <c r="S31">
        <f t="shared" si="10"/>
        <v>244122.50712250712</v>
      </c>
      <c r="T31">
        <f t="shared" si="11"/>
        <v>2434267.3521850901</v>
      </c>
      <c r="U31" s="1">
        <f t="shared" si="12"/>
        <v>9.740999999999991E-3</v>
      </c>
      <c r="V31" s="1">
        <f t="shared" si="13"/>
        <v>9.9409999999999993E-4</v>
      </c>
      <c r="W31" s="1">
        <f t="shared" si="14"/>
        <v>9.7420000000000148E-5</v>
      </c>
      <c r="X31" s="1">
        <f t="shared" si="15"/>
        <v>9.6840162794812803E-3</v>
      </c>
      <c r="Y31" s="1">
        <f t="shared" si="16"/>
        <v>9.711486307140137E-4</v>
      </c>
      <c r="Z31" s="1">
        <f t="shared" si="17"/>
        <v>9.7240283036571771E-5</v>
      </c>
    </row>
    <row r="32" spans="1:26">
      <c r="A32">
        <v>1.5</v>
      </c>
      <c r="B32" s="1">
        <v>3.3899999999999997E-5</v>
      </c>
      <c r="C32">
        <v>-8.1099999999999992E-3</v>
      </c>
      <c r="D32" s="1">
        <v>3.72E-6</v>
      </c>
      <c r="E32">
        <v>-8.8699999999999998E-4</v>
      </c>
      <c r="F32" s="1">
        <v>4.0999999999999999E-7</v>
      </c>
      <c r="G32" s="1">
        <v>-9.2499999999999999E-5</v>
      </c>
      <c r="H32" s="1">
        <f t="shared" si="0"/>
        <v>8.1438999999999986</v>
      </c>
      <c r="I32" s="1">
        <f t="shared" si="1"/>
        <v>0.89071999999999996</v>
      </c>
      <c r="J32" s="1">
        <f t="shared" si="2"/>
        <v>9.2910000000000006E-2</v>
      </c>
      <c r="K32">
        <f t="shared" si="3"/>
        <v>9.02</v>
      </c>
      <c r="L32">
        <f t="shared" si="4"/>
        <v>0.96</v>
      </c>
      <c r="M32">
        <f t="shared" si="5"/>
        <v>0.10169999999999998</v>
      </c>
      <c r="O32" s="1">
        <f t="shared" si="6"/>
        <v>24390.243902439037</v>
      </c>
      <c r="P32" s="1">
        <f t="shared" si="7"/>
        <v>238095.23809523822</v>
      </c>
      <c r="Q32" s="1">
        <f t="shared" si="8"/>
        <v>2380952.3809523825</v>
      </c>
      <c r="R32">
        <f t="shared" si="9"/>
        <v>24437.463126843657</v>
      </c>
      <c r="S32">
        <f t="shared" si="10"/>
        <v>243720.43010752689</v>
      </c>
      <c r="T32">
        <f t="shared" si="11"/>
        <v>2430975.6097560977</v>
      </c>
      <c r="U32" s="1">
        <f t="shared" si="12"/>
        <v>9.7409999999999997E-3</v>
      </c>
      <c r="V32" s="1">
        <f t="shared" si="13"/>
        <v>9.9419999999999955E-4</v>
      </c>
      <c r="W32" s="1">
        <f t="shared" si="14"/>
        <v>9.7419999999999863E-5</v>
      </c>
      <c r="X32" s="1">
        <f t="shared" si="15"/>
        <v>9.7021646671987989E-3</v>
      </c>
      <c r="Y32" s="1">
        <f t="shared" si="16"/>
        <v>9.7269907832088411E-4</v>
      </c>
      <c r="Z32" s="1">
        <f t="shared" si="17"/>
        <v>9.7379729588093489E-5</v>
      </c>
    </row>
    <row r="33" spans="1:26">
      <c r="A33">
        <v>1.55</v>
      </c>
      <c r="B33" s="1">
        <v>3.5899999999999998E-5</v>
      </c>
      <c r="C33">
        <v>-8.6E-3</v>
      </c>
      <c r="D33" s="1">
        <v>3.9299999999999996E-6</v>
      </c>
      <c r="E33">
        <v>-9.3700000000000001E-4</v>
      </c>
      <c r="F33" s="1">
        <v>4.3099999999999998E-7</v>
      </c>
      <c r="G33" s="1">
        <v>-9.7399999999999996E-5</v>
      </c>
      <c r="H33" s="1">
        <f t="shared" si="0"/>
        <v>8.6358999999999995</v>
      </c>
      <c r="I33" s="1">
        <f t="shared" si="1"/>
        <v>0.94092999999999993</v>
      </c>
      <c r="J33" s="1">
        <f t="shared" si="2"/>
        <v>9.7830999999999987E-2</v>
      </c>
      <c r="K33">
        <f t="shared" si="3"/>
        <v>9.52</v>
      </c>
      <c r="L33">
        <f t="shared" si="4"/>
        <v>1.01</v>
      </c>
      <c r="M33">
        <f t="shared" si="5"/>
        <v>0.10670000000000002</v>
      </c>
      <c r="O33" s="1">
        <f t="shared" si="6"/>
        <v>24390.243902438997</v>
      </c>
      <c r="P33" s="1">
        <f t="shared" si="7"/>
        <v>238095.23809523799</v>
      </c>
      <c r="Q33" s="1">
        <f t="shared" si="8"/>
        <v>2325581.3953488371</v>
      </c>
      <c r="R33">
        <f t="shared" si="9"/>
        <v>24396.378830083566</v>
      </c>
      <c r="S33">
        <f t="shared" si="10"/>
        <v>243361.32315521629</v>
      </c>
      <c r="T33">
        <f t="shared" si="11"/>
        <v>2428004.6403712295</v>
      </c>
      <c r="U33" s="1">
        <f t="shared" si="12"/>
        <v>9.8410000000000147E-3</v>
      </c>
      <c r="V33" s="1">
        <f t="shared" si="13"/>
        <v>1.0141999999999996E-3</v>
      </c>
      <c r="W33" s="1">
        <f t="shared" si="14"/>
        <v>9.9429999999999934E-5</v>
      </c>
      <c r="X33" s="1">
        <f t="shared" si="15"/>
        <v>9.7186553978775361E-3</v>
      </c>
      <c r="Y33" s="1">
        <f t="shared" si="16"/>
        <v>9.7411820732351193E-4</v>
      </c>
      <c r="Z33" s="1">
        <f t="shared" si="17"/>
        <v>9.7508247700112634E-5</v>
      </c>
    </row>
    <row r="34" spans="1:26">
      <c r="A34">
        <v>1.6</v>
      </c>
      <c r="B34" s="1">
        <v>3.8000000000000002E-5</v>
      </c>
      <c r="C34">
        <v>-9.0900000000000009E-3</v>
      </c>
      <c r="D34" s="1">
        <v>4.1400000000000002E-6</v>
      </c>
      <c r="E34">
        <v>-9.8799999999999995E-4</v>
      </c>
      <c r="F34" s="1">
        <v>4.5299999999999999E-7</v>
      </c>
      <c r="G34">
        <v>-1.024E-4</v>
      </c>
      <c r="H34" s="1">
        <f t="shared" si="0"/>
        <v>9.1280000000000001</v>
      </c>
      <c r="I34" s="1">
        <f t="shared" si="1"/>
        <v>0.99213999999999991</v>
      </c>
      <c r="J34" s="1">
        <f t="shared" si="2"/>
        <v>0.102853</v>
      </c>
      <c r="K34">
        <f t="shared" si="3"/>
        <v>10.020000000000001</v>
      </c>
      <c r="L34">
        <f t="shared" si="4"/>
        <v>1.06</v>
      </c>
      <c r="M34">
        <f t="shared" si="5"/>
        <v>0.11169999999999999</v>
      </c>
      <c r="O34" s="1">
        <f t="shared" si="6"/>
        <v>24390.243902438997</v>
      </c>
      <c r="P34" s="1">
        <f t="shared" si="7"/>
        <v>238095.23809523799</v>
      </c>
      <c r="Q34" s="1">
        <f t="shared" si="8"/>
        <v>2439024.3902439019</v>
      </c>
      <c r="R34">
        <f t="shared" si="9"/>
        <v>24357.894736842107</v>
      </c>
      <c r="S34">
        <f t="shared" si="10"/>
        <v>243038.64734299516</v>
      </c>
      <c r="T34">
        <f t="shared" si="11"/>
        <v>2425187.6379690948</v>
      </c>
      <c r="U34" s="1">
        <f t="shared" si="12"/>
        <v>9.741000000000017E-3</v>
      </c>
      <c r="V34" s="1">
        <f t="shared" si="13"/>
        <v>1.0042000000000007E-3</v>
      </c>
      <c r="W34" s="1">
        <f t="shared" si="14"/>
        <v>9.8410000000000164E-5</v>
      </c>
      <c r="X34" s="1">
        <f t="shared" si="15"/>
        <v>9.7334186393687339E-3</v>
      </c>
      <c r="Y34" s="1">
        <f t="shared" si="16"/>
        <v>9.7542127927325629E-4</v>
      </c>
      <c r="Z34" s="1">
        <f t="shared" si="17"/>
        <v>9.7627025333877525E-5</v>
      </c>
    </row>
    <row r="35" spans="1:26">
      <c r="A35">
        <v>1.65</v>
      </c>
      <c r="B35" s="1">
        <v>4.0000000000000003E-5</v>
      </c>
      <c r="C35">
        <v>-9.5700000000000004E-3</v>
      </c>
      <c r="D35" s="1">
        <v>4.3499999999999999E-6</v>
      </c>
      <c r="E35">
        <v>-1.0369999999999999E-3</v>
      </c>
      <c r="F35" s="1">
        <v>4.7199999999999999E-7</v>
      </c>
      <c r="G35">
        <v>-1.072E-4</v>
      </c>
      <c r="H35" s="1">
        <f t="shared" si="0"/>
        <v>9.6100000000000012</v>
      </c>
      <c r="I35" s="1">
        <f t="shared" si="1"/>
        <v>1.04135</v>
      </c>
      <c r="J35" s="1">
        <f t="shared" si="2"/>
        <v>0.107672</v>
      </c>
      <c r="K35">
        <f t="shared" si="3"/>
        <v>10.52</v>
      </c>
      <c r="L35">
        <f t="shared" si="4"/>
        <v>1.1099999999999999</v>
      </c>
      <c r="M35">
        <f t="shared" si="5"/>
        <v>0.11669999999999998</v>
      </c>
      <c r="O35" s="1">
        <f t="shared" si="6"/>
        <v>24390.243902439037</v>
      </c>
      <c r="P35" s="1">
        <f t="shared" si="7"/>
        <v>243902.43902439057</v>
      </c>
      <c r="Q35" s="1">
        <f t="shared" si="8"/>
        <v>2380952.3809523792</v>
      </c>
      <c r="R35">
        <f t="shared" si="9"/>
        <v>24325</v>
      </c>
      <c r="S35">
        <f t="shared" si="10"/>
        <v>242747.1264367816</v>
      </c>
      <c r="T35">
        <f t="shared" si="11"/>
        <v>2422966.1016949154</v>
      </c>
      <c r="U35" s="1">
        <f t="shared" si="12"/>
        <v>9.7409999999999997E-3</v>
      </c>
      <c r="V35" s="1">
        <f t="shared" si="13"/>
        <v>9.8410000000000229E-4</v>
      </c>
      <c r="W35" s="1">
        <f t="shared" si="14"/>
        <v>9.6419999999999975E-5</v>
      </c>
      <c r="X35" s="1">
        <f t="shared" si="15"/>
        <v>9.7464503042596351E-3</v>
      </c>
      <c r="Y35" s="1">
        <f t="shared" si="16"/>
        <v>9.7655553992591554E-4</v>
      </c>
      <c r="Z35" s="1">
        <f t="shared" si="17"/>
        <v>9.7730820898231851E-5</v>
      </c>
    </row>
    <row r="36" spans="1:26">
      <c r="A36">
        <v>1.7</v>
      </c>
      <c r="B36" s="1">
        <v>4.21E-5</v>
      </c>
      <c r="C36">
        <v>-1.0059999999999999E-2</v>
      </c>
      <c r="D36" s="1">
        <v>4.5499999999999996E-6</v>
      </c>
      <c r="E36">
        <v>-1.0859999999999999E-3</v>
      </c>
      <c r="F36" s="1">
        <v>4.9500000000000003E-7</v>
      </c>
      <c r="G36">
        <v>-1.12E-4</v>
      </c>
      <c r="H36" s="1">
        <f t="shared" si="0"/>
        <v>10.1021</v>
      </c>
      <c r="I36" s="1">
        <f t="shared" si="1"/>
        <v>1.0905500000000001</v>
      </c>
      <c r="J36" s="1">
        <f t="shared" si="2"/>
        <v>0.112495</v>
      </c>
      <c r="K36">
        <f t="shared" si="3"/>
        <v>11.019999999999998</v>
      </c>
      <c r="L36">
        <f t="shared" si="4"/>
        <v>1.1599999999999999</v>
      </c>
      <c r="M36">
        <f t="shared" si="5"/>
        <v>0.1217</v>
      </c>
      <c r="O36" s="1">
        <f t="shared" si="6"/>
        <v>24390.243902439037</v>
      </c>
      <c r="P36" s="1">
        <f t="shared" si="7"/>
        <v>243902.43902439007</v>
      </c>
      <c r="Q36" s="1">
        <f t="shared" si="8"/>
        <v>2325581.3953488343</v>
      </c>
      <c r="R36">
        <f t="shared" si="9"/>
        <v>24293.824228028505</v>
      </c>
      <c r="S36">
        <f t="shared" si="10"/>
        <v>242494.50549450549</v>
      </c>
      <c r="T36">
        <f t="shared" si="11"/>
        <v>2420505.0505050505</v>
      </c>
      <c r="U36" s="1">
        <f t="shared" si="12"/>
        <v>9.7409999999999997E-3</v>
      </c>
      <c r="V36" s="1">
        <f t="shared" si="13"/>
        <v>9.9409999999999993E-4</v>
      </c>
      <c r="W36" s="1">
        <f t="shared" si="14"/>
        <v>9.7430000000000021E-5</v>
      </c>
      <c r="X36" s="1">
        <f t="shared" si="15"/>
        <v>9.7585031056500616E-3</v>
      </c>
      <c r="Y36" s="1">
        <f t="shared" si="16"/>
        <v>9.7758952982833578E-4</v>
      </c>
      <c r="Z36" s="1">
        <f t="shared" si="17"/>
        <v>9.7825992434453661E-5</v>
      </c>
    </row>
    <row r="37" spans="1:26">
      <c r="A37">
        <v>1.75</v>
      </c>
      <c r="B37" s="1">
        <v>4.4100000000000001E-5</v>
      </c>
      <c r="C37">
        <v>-1.0540000000000001E-2</v>
      </c>
      <c r="D37" s="1">
        <v>4.7600000000000002E-6</v>
      </c>
      <c r="E37">
        <v>-1.1360000000000001E-3</v>
      </c>
      <c r="F37" s="1">
        <v>5.1500000000000005E-7</v>
      </c>
      <c r="G37">
        <v>-1.169E-4</v>
      </c>
      <c r="H37" s="1">
        <f t="shared" si="0"/>
        <v>10.584100000000001</v>
      </c>
      <c r="I37" s="1">
        <f t="shared" si="1"/>
        <v>1.14076</v>
      </c>
      <c r="J37" s="1">
        <f t="shared" si="2"/>
        <v>0.11741500000000001</v>
      </c>
      <c r="K37">
        <f t="shared" si="3"/>
        <v>11.520000000000001</v>
      </c>
      <c r="L37">
        <f t="shared" si="4"/>
        <v>1.21</v>
      </c>
      <c r="M37">
        <f t="shared" si="5"/>
        <v>0.12669999999999998</v>
      </c>
      <c r="O37" s="1">
        <f t="shared" si="6"/>
        <v>24390.243902439037</v>
      </c>
      <c r="P37" s="1">
        <f t="shared" si="7"/>
        <v>243902.43902439007</v>
      </c>
      <c r="Q37" s="1">
        <f t="shared" si="8"/>
        <v>2439024.3902439019</v>
      </c>
      <c r="R37">
        <f t="shared" si="9"/>
        <v>24266.89342403628</v>
      </c>
      <c r="S37">
        <f t="shared" si="10"/>
        <v>242252.10084033615</v>
      </c>
      <c r="T37">
        <f t="shared" si="11"/>
        <v>2418543.6893203883</v>
      </c>
      <c r="U37" s="1">
        <f t="shared" si="12"/>
        <v>9.7409999999999997E-3</v>
      </c>
      <c r="V37" s="1">
        <f t="shared" si="13"/>
        <v>1.0040999999999989E-3</v>
      </c>
      <c r="W37" s="1">
        <f t="shared" si="14"/>
        <v>9.741000000000014E-5</v>
      </c>
      <c r="X37" s="1">
        <f t="shared" si="15"/>
        <v>9.769247099436041E-3</v>
      </c>
      <c r="Y37" s="1">
        <f t="shared" si="16"/>
        <v>9.7855476255833112E-4</v>
      </c>
      <c r="Z37" s="1">
        <f t="shared" si="17"/>
        <v>9.7915189926197721E-5</v>
      </c>
    </row>
    <row r="38" spans="1:26">
      <c r="A38">
        <v>1.8</v>
      </c>
      <c r="B38" s="1">
        <v>4.6199999999999998E-5</v>
      </c>
      <c r="C38">
        <v>-1.103E-2</v>
      </c>
      <c r="D38" s="1">
        <v>4.9599999999999999E-6</v>
      </c>
      <c r="E38">
        <v>-1.186E-3</v>
      </c>
      <c r="F38" s="1">
        <v>5.3600000000000004E-7</v>
      </c>
      <c r="G38">
        <v>-1.217E-4</v>
      </c>
      <c r="H38" s="1">
        <f t="shared" si="0"/>
        <v>11.0762</v>
      </c>
      <c r="I38" s="1">
        <f t="shared" si="1"/>
        <v>1.19096</v>
      </c>
      <c r="J38" s="1">
        <f t="shared" si="2"/>
        <v>0.12223600000000001</v>
      </c>
      <c r="K38">
        <f t="shared" si="3"/>
        <v>12.02</v>
      </c>
      <c r="L38">
        <f t="shared" si="4"/>
        <v>1.26</v>
      </c>
      <c r="M38">
        <f t="shared" si="5"/>
        <v>0.13170000000000001</v>
      </c>
      <c r="O38" s="1">
        <f t="shared" si="6"/>
        <v>24390.243902439037</v>
      </c>
      <c r="P38" s="1">
        <f t="shared" si="7"/>
        <v>243902.43902439057</v>
      </c>
      <c r="Q38" s="1">
        <f t="shared" si="8"/>
        <v>2439024.3902439084</v>
      </c>
      <c r="R38">
        <f t="shared" si="9"/>
        <v>24241.125541125541</v>
      </c>
      <c r="S38">
        <f t="shared" si="10"/>
        <v>242040.32258064515</v>
      </c>
      <c r="T38">
        <f t="shared" si="11"/>
        <v>2416641.7910447763</v>
      </c>
      <c r="U38" s="1">
        <f t="shared" si="12"/>
        <v>9.7409999999999823E-3</v>
      </c>
      <c r="V38" s="1">
        <f t="shared" si="13"/>
        <v>1.0040999999999989E-3</v>
      </c>
      <c r="W38" s="1">
        <f t="shared" si="14"/>
        <v>9.7409999999999855E-5</v>
      </c>
      <c r="X38" s="1">
        <f t="shared" si="15"/>
        <v>9.7792728364323421E-3</v>
      </c>
      <c r="Y38" s="1">
        <f t="shared" si="16"/>
        <v>9.7944011316161727E-4</v>
      </c>
      <c r="Z38" s="1">
        <f t="shared" si="17"/>
        <v>9.7995767060030781E-5</v>
      </c>
    </row>
    <row r="39" spans="1:26">
      <c r="A39">
        <v>1.85</v>
      </c>
      <c r="B39" s="1">
        <v>4.8199999999999999E-5</v>
      </c>
      <c r="C39">
        <v>-1.1509999999999999E-2</v>
      </c>
      <c r="D39" s="1">
        <v>5.1699999999999996E-6</v>
      </c>
      <c r="E39">
        <v>-1.2359999999999999E-3</v>
      </c>
      <c r="F39" s="1">
        <v>5.5599999999999995E-7</v>
      </c>
      <c r="G39">
        <v>-1.2659999999999999E-4</v>
      </c>
      <c r="H39" s="1">
        <f t="shared" si="0"/>
        <v>11.558199999999999</v>
      </c>
      <c r="I39" s="1">
        <f t="shared" si="1"/>
        <v>1.2411699999999999</v>
      </c>
      <c r="J39" s="1">
        <f t="shared" si="2"/>
        <v>0.12715599999999999</v>
      </c>
      <c r="K39">
        <f t="shared" si="3"/>
        <v>12.520000000000001</v>
      </c>
      <c r="L39">
        <f t="shared" si="4"/>
        <v>1.31</v>
      </c>
      <c r="M39">
        <f t="shared" si="5"/>
        <v>0.13669999999999999</v>
      </c>
      <c r="O39" s="1">
        <f t="shared" si="6"/>
        <v>24390.243902438997</v>
      </c>
      <c r="P39" s="1">
        <f t="shared" si="7"/>
        <v>238095.23809523799</v>
      </c>
      <c r="Q39" s="1">
        <f t="shared" si="8"/>
        <v>2439024.3902439019</v>
      </c>
      <c r="R39">
        <f t="shared" si="9"/>
        <v>24218.672199170123</v>
      </c>
      <c r="S39">
        <f t="shared" si="10"/>
        <v>241835.58994197292</v>
      </c>
      <c r="T39">
        <f t="shared" si="11"/>
        <v>2414964.0287769786</v>
      </c>
      <c r="U39" s="1">
        <f t="shared" si="12"/>
        <v>9.641000000000002E-3</v>
      </c>
      <c r="V39" s="1">
        <f t="shared" si="13"/>
        <v>9.9419999999999847E-4</v>
      </c>
      <c r="W39" s="1">
        <f t="shared" si="14"/>
        <v>9.8409999999999893E-5</v>
      </c>
      <c r="X39" s="1">
        <f t="shared" si="15"/>
        <v>9.7882827187886386E-3</v>
      </c>
      <c r="Y39" s="1">
        <f t="shared" si="16"/>
        <v>9.8025541593940789E-4</v>
      </c>
      <c r="Z39" s="1">
        <f t="shared" si="17"/>
        <v>9.8071820818164987E-5</v>
      </c>
    </row>
    <row r="40" spans="1:26">
      <c r="A40">
        <v>1.9</v>
      </c>
      <c r="B40" s="1">
        <v>5.0300000000000003E-5</v>
      </c>
      <c r="C40">
        <v>-1.1990000000000001E-2</v>
      </c>
      <c r="D40" s="1">
        <v>5.3800000000000002E-6</v>
      </c>
      <c r="E40">
        <v>-1.2849999999999999E-3</v>
      </c>
      <c r="F40" s="1">
        <v>5.7700000000000004E-7</v>
      </c>
      <c r="G40">
        <v>-1.315E-4</v>
      </c>
      <c r="H40" s="1">
        <f t="shared" si="0"/>
        <v>12.0403</v>
      </c>
      <c r="I40" s="1">
        <f t="shared" si="1"/>
        <v>1.2903799999999999</v>
      </c>
      <c r="J40" s="1">
        <f t="shared" si="2"/>
        <v>0.132077</v>
      </c>
      <c r="K40">
        <f t="shared" si="3"/>
        <v>13.02</v>
      </c>
      <c r="L40">
        <f t="shared" si="4"/>
        <v>1.3599999999999999</v>
      </c>
      <c r="M40">
        <f t="shared" si="5"/>
        <v>0.14169999999999999</v>
      </c>
      <c r="O40" s="1">
        <f t="shared" si="6"/>
        <v>23809.523809523809</v>
      </c>
      <c r="P40" s="1">
        <f t="shared" si="7"/>
        <v>243902.43902439007</v>
      </c>
      <c r="Q40" s="1">
        <f t="shared" si="8"/>
        <v>2325581.3953488343</v>
      </c>
      <c r="R40">
        <f t="shared" si="9"/>
        <v>24197.017892644137</v>
      </c>
      <c r="S40">
        <f t="shared" si="10"/>
        <v>241646.84014869889</v>
      </c>
      <c r="T40">
        <f t="shared" si="11"/>
        <v>2413327.5563258231</v>
      </c>
      <c r="U40" s="1">
        <f t="shared" si="12"/>
        <v>9.7419999999999972E-3</v>
      </c>
      <c r="V40" s="1">
        <f t="shared" si="13"/>
        <v>9.941000000000021E-4</v>
      </c>
      <c r="W40" s="1">
        <f t="shared" si="14"/>
        <v>9.7430000000000021E-5</v>
      </c>
      <c r="X40" s="1">
        <f t="shared" si="15"/>
        <v>9.7965875527855299E-3</v>
      </c>
      <c r="Y40" s="1">
        <f t="shared" si="16"/>
        <v>9.809940853593639E-4</v>
      </c>
      <c r="Z40" s="1">
        <f t="shared" si="17"/>
        <v>9.8142327440795964E-5</v>
      </c>
    </row>
    <row r="41" spans="1:26">
      <c r="A41">
        <v>1.95</v>
      </c>
      <c r="B41" s="1">
        <v>5.24E-5</v>
      </c>
      <c r="C41">
        <v>-1.248E-2</v>
      </c>
      <c r="D41" s="1">
        <v>5.5799999999999999E-6</v>
      </c>
      <c r="E41">
        <v>-1.335E-3</v>
      </c>
      <c r="F41" s="1">
        <v>5.99E-7</v>
      </c>
      <c r="G41">
        <v>-1.3630000000000001E-4</v>
      </c>
      <c r="H41" s="1">
        <f t="shared" si="0"/>
        <v>12.532399999999999</v>
      </c>
      <c r="I41" s="1">
        <f t="shared" si="1"/>
        <v>1.3405800000000001</v>
      </c>
      <c r="J41" s="1">
        <f t="shared" si="2"/>
        <v>0.13689899999999999</v>
      </c>
      <c r="K41">
        <f t="shared" si="3"/>
        <v>13.519999999999998</v>
      </c>
      <c r="L41">
        <f t="shared" si="4"/>
        <v>1.41</v>
      </c>
      <c r="M41">
        <f t="shared" si="5"/>
        <v>0.1467</v>
      </c>
      <c r="O41" s="1">
        <f t="shared" si="6"/>
        <v>24390.243902439037</v>
      </c>
      <c r="P41" s="1">
        <f t="shared" si="7"/>
        <v>243902.43902439057</v>
      </c>
      <c r="Q41" s="1">
        <f t="shared" si="8"/>
        <v>2272727.2727272771</v>
      </c>
      <c r="R41">
        <f t="shared" si="9"/>
        <v>24177.099236641221</v>
      </c>
      <c r="S41">
        <f t="shared" si="10"/>
        <v>241480.28673835125</v>
      </c>
      <c r="T41">
        <f t="shared" si="11"/>
        <v>2411736.227045075</v>
      </c>
      <c r="U41" s="1">
        <f t="shared" si="12"/>
        <v>9.8409999999999973E-3</v>
      </c>
      <c r="V41" s="1">
        <f t="shared" si="13"/>
        <v>1.004100000000001E-3</v>
      </c>
      <c r="W41" s="1">
        <f t="shared" si="14"/>
        <v>9.7439999999999745E-5</v>
      </c>
      <c r="X41" s="1">
        <f t="shared" si="15"/>
        <v>9.8044185755413703E-3</v>
      </c>
      <c r="Y41" s="1">
        <f t="shared" si="16"/>
        <v>9.8169276058524576E-4</v>
      </c>
      <c r="Z41" s="1">
        <f t="shared" si="17"/>
        <v>9.82065868478253E-5</v>
      </c>
    </row>
    <row r="42" spans="1:26">
      <c r="A42">
        <v>2</v>
      </c>
      <c r="B42" s="1">
        <v>5.4400000000000001E-5</v>
      </c>
      <c r="C42">
        <v>-1.2970000000000001E-2</v>
      </c>
      <c r="D42" s="1">
        <v>5.7899999999999996E-6</v>
      </c>
      <c r="E42">
        <v>-1.3849999999999999E-3</v>
      </c>
      <c r="F42" s="1">
        <v>6.2099999999999996E-7</v>
      </c>
      <c r="G42">
        <v>-1.4119999999999999E-4</v>
      </c>
      <c r="H42" s="1">
        <f t="shared" si="0"/>
        <v>13.0244</v>
      </c>
      <c r="I42" s="1">
        <f t="shared" si="1"/>
        <v>1.39079</v>
      </c>
      <c r="J42" s="1">
        <f t="shared" si="2"/>
        <v>0.14182099999999997</v>
      </c>
      <c r="K42">
        <f t="shared" si="3"/>
        <v>14.020000000000001</v>
      </c>
      <c r="L42">
        <f t="shared" si="4"/>
        <v>1.46</v>
      </c>
      <c r="M42">
        <f t="shared" si="5"/>
        <v>0.1517</v>
      </c>
      <c r="O42" s="1">
        <f t="shared" si="6"/>
        <v>23809.523809523809</v>
      </c>
      <c r="P42" s="1">
        <f t="shared" si="7"/>
        <v>232558.13953488367</v>
      </c>
      <c r="Q42" s="1">
        <f t="shared" si="8"/>
        <v>2272727.2727272715</v>
      </c>
      <c r="R42">
        <f t="shared" si="9"/>
        <v>24159.558823529413</v>
      </c>
      <c r="S42">
        <f t="shared" si="10"/>
        <v>241317.78929188257</v>
      </c>
      <c r="T42">
        <f t="shared" si="11"/>
        <v>2410257.6489533009</v>
      </c>
      <c r="U42" s="1">
        <f t="shared" si="12"/>
        <v>1.0042000000000027E-2</v>
      </c>
      <c r="V42" s="1">
        <f t="shared" si="13"/>
        <v>1.024299999999998E-3</v>
      </c>
      <c r="W42" s="1">
        <f t="shared" si="14"/>
        <v>1.0043999999999998E-4</v>
      </c>
      <c r="X42" s="1">
        <f t="shared" si="15"/>
        <v>9.8116675706623278E-3</v>
      </c>
      <c r="Y42" s="1">
        <f t="shared" si="16"/>
        <v>9.8234201399925139E-4</v>
      </c>
      <c r="Z42" s="1">
        <f t="shared" si="17"/>
        <v>9.8267750362040175E-5</v>
      </c>
    </row>
    <row r="43" spans="1:26">
      <c r="A43">
        <v>2.0499999999999998</v>
      </c>
      <c r="B43" s="1">
        <v>5.66E-5</v>
      </c>
      <c r="C43">
        <v>-1.3480000000000001E-2</v>
      </c>
      <c r="D43" s="1">
        <v>6.0100000000000001E-6</v>
      </c>
      <c r="E43">
        <v>-1.4369999999999999E-3</v>
      </c>
      <c r="F43" s="1">
        <v>6.4300000000000003E-7</v>
      </c>
      <c r="G43">
        <v>-1.4630000000000001E-4</v>
      </c>
      <c r="H43" s="1">
        <f t="shared" si="0"/>
        <v>13.536600000000002</v>
      </c>
      <c r="I43" s="1">
        <f t="shared" si="1"/>
        <v>1.4430099999999999</v>
      </c>
      <c r="J43" s="1">
        <f t="shared" si="2"/>
        <v>0.14694299999999999</v>
      </c>
      <c r="K43">
        <f t="shared" si="3"/>
        <v>14.52</v>
      </c>
      <c r="L43">
        <f t="shared" si="4"/>
        <v>1.5099999999999998</v>
      </c>
      <c r="M43">
        <f t="shared" si="5"/>
        <v>0.15669999999999998</v>
      </c>
      <c r="O43" s="1">
        <f t="shared" si="6"/>
        <v>22727.272727272735</v>
      </c>
      <c r="P43" s="1">
        <f t="shared" si="7"/>
        <v>232558.13953488367</v>
      </c>
      <c r="Q43" s="1">
        <f t="shared" si="8"/>
        <v>2380952.3809523764</v>
      </c>
      <c r="R43">
        <f t="shared" si="9"/>
        <v>24141.696113074206</v>
      </c>
      <c r="S43">
        <f t="shared" si="10"/>
        <v>241159.73377703826</v>
      </c>
      <c r="T43">
        <f t="shared" si="11"/>
        <v>2408880.2488335925</v>
      </c>
      <c r="U43" s="1">
        <f t="shared" si="12"/>
        <v>1.0143999999999985E-2</v>
      </c>
      <c r="V43" s="1">
        <f t="shared" si="13"/>
        <v>1.0243000000000001E-3</v>
      </c>
      <c r="W43" s="1">
        <f t="shared" si="14"/>
        <v>1.0142000000000012E-4</v>
      </c>
      <c r="X43" s="1">
        <f t="shared" si="15"/>
        <v>9.8186645003118973E-3</v>
      </c>
      <c r="Y43" s="1">
        <f t="shared" si="16"/>
        <v>9.8297014325515481E-4</v>
      </c>
      <c r="Z43" s="1">
        <f t="shared" si="17"/>
        <v>9.8327121377381354E-5</v>
      </c>
    </row>
    <row r="44" spans="1:26">
      <c r="A44">
        <v>2.1</v>
      </c>
      <c r="B44" s="1">
        <v>5.8799999999999999E-5</v>
      </c>
      <c r="C44">
        <v>-1.3979999999999999E-2</v>
      </c>
      <c r="D44" s="1">
        <v>6.2199999999999997E-6</v>
      </c>
      <c r="E44">
        <v>-1.487E-3</v>
      </c>
      <c r="F44" s="1">
        <v>6.6300000000000005E-7</v>
      </c>
      <c r="G44">
        <v>-1.5129999999999999E-4</v>
      </c>
      <c r="H44" s="1">
        <f t="shared" si="0"/>
        <v>14.038799999999998</v>
      </c>
      <c r="I44" s="1">
        <f t="shared" si="1"/>
        <v>1.49322</v>
      </c>
      <c r="J44" s="1">
        <f t="shared" si="2"/>
        <v>0.15196299999999999</v>
      </c>
      <c r="K44">
        <f t="shared" si="3"/>
        <v>15.020000000000001</v>
      </c>
      <c r="L44">
        <f t="shared" si="4"/>
        <v>1.56</v>
      </c>
      <c r="M44">
        <f t="shared" si="5"/>
        <v>0.16170000000000001</v>
      </c>
      <c r="O44" s="1">
        <f t="shared" si="6"/>
        <v>23255.813953488359</v>
      </c>
      <c r="P44" s="1">
        <f t="shared" si="7"/>
        <v>238095.23809523799</v>
      </c>
      <c r="Q44" s="1">
        <f t="shared" si="8"/>
        <v>2439024.3902439019</v>
      </c>
      <c r="R44">
        <f t="shared" si="9"/>
        <v>24125.170068027212</v>
      </c>
      <c r="S44">
        <f t="shared" si="10"/>
        <v>241019.29260450162</v>
      </c>
      <c r="T44">
        <f t="shared" si="11"/>
        <v>2407707.3906485671</v>
      </c>
      <c r="U44" s="1">
        <f t="shared" si="12"/>
        <v>9.9429999999999727E-3</v>
      </c>
      <c r="V44" s="1">
        <f t="shared" si="13"/>
        <v>1.0142000000000007E-3</v>
      </c>
      <c r="W44" s="1">
        <f t="shared" si="14"/>
        <v>9.9410000000000337E-5</v>
      </c>
      <c r="X44" s="1">
        <f t="shared" si="15"/>
        <v>9.8250377918369641E-3</v>
      </c>
      <c r="Y44" s="1">
        <f t="shared" si="16"/>
        <v>9.8353334826309759E-4</v>
      </c>
      <c r="Z44" s="1">
        <f t="shared" si="17"/>
        <v>9.8381489418177825E-5</v>
      </c>
    </row>
    <row r="45" spans="1:26">
      <c r="A45">
        <v>2.15</v>
      </c>
      <c r="B45" s="1">
        <v>6.0900000000000003E-5</v>
      </c>
      <c r="C45">
        <v>-1.447E-2</v>
      </c>
      <c r="D45" s="1">
        <v>6.4300000000000003E-6</v>
      </c>
      <c r="E45">
        <v>-1.5380000000000001E-3</v>
      </c>
      <c r="F45" s="1">
        <v>6.8400000000000004E-7</v>
      </c>
      <c r="G45">
        <v>-1.562E-4</v>
      </c>
      <c r="H45" s="1">
        <f t="shared" si="0"/>
        <v>14.530899999999999</v>
      </c>
      <c r="I45" s="1">
        <f t="shared" si="1"/>
        <v>1.54443</v>
      </c>
      <c r="J45" s="1">
        <f t="shared" si="2"/>
        <v>0.15688400000000002</v>
      </c>
      <c r="K45">
        <f t="shared" si="3"/>
        <v>15.52</v>
      </c>
      <c r="L45">
        <f t="shared" si="4"/>
        <v>1.6099999999999999</v>
      </c>
      <c r="M45">
        <f t="shared" si="5"/>
        <v>0.16669999999999999</v>
      </c>
      <c r="O45" s="1">
        <f t="shared" si="6"/>
        <v>23809.523809523809</v>
      </c>
      <c r="P45" s="1">
        <f t="shared" si="7"/>
        <v>232558.13953488367</v>
      </c>
      <c r="Q45" s="1">
        <f t="shared" si="8"/>
        <v>2380952.3809523825</v>
      </c>
      <c r="R45">
        <f t="shared" si="9"/>
        <v>24110.509031198686</v>
      </c>
      <c r="S45">
        <f t="shared" si="10"/>
        <v>240888.02488335926</v>
      </c>
      <c r="T45">
        <f t="shared" si="11"/>
        <v>2406549.7076023393</v>
      </c>
      <c r="U45" s="1">
        <f t="shared" si="12"/>
        <v>9.8420000000000122E-3</v>
      </c>
      <c r="V45" s="1">
        <f t="shared" si="13"/>
        <v>1.014299999999999E-3</v>
      </c>
      <c r="W45" s="1">
        <f t="shared" si="14"/>
        <v>9.8420000000000172E-5</v>
      </c>
      <c r="X45" s="1">
        <f t="shared" si="15"/>
        <v>9.8308628026710157E-3</v>
      </c>
      <c r="Y45" s="1">
        <f t="shared" si="16"/>
        <v>9.8407064985376854E-4</v>
      </c>
      <c r="Z45" s="1">
        <f t="shared" si="17"/>
        <v>9.8431461125332519E-5</v>
      </c>
    </row>
    <row r="46" spans="1:26">
      <c r="A46">
        <v>2.2000000000000002</v>
      </c>
      <c r="B46" s="1">
        <v>6.3E-5</v>
      </c>
      <c r="C46">
        <v>-1.4959999999999999E-2</v>
      </c>
      <c r="D46" s="1">
        <v>6.6499999999999999E-6</v>
      </c>
      <c r="E46">
        <v>-1.588E-3</v>
      </c>
      <c r="F46" s="1">
        <v>7.0500000000000003E-7</v>
      </c>
      <c r="G46">
        <v>-1.6110000000000001E-4</v>
      </c>
      <c r="H46" s="1">
        <f t="shared" si="0"/>
        <v>15.023</v>
      </c>
      <c r="I46" s="1">
        <f t="shared" si="1"/>
        <v>1.5946499999999999</v>
      </c>
      <c r="J46" s="1">
        <f t="shared" si="2"/>
        <v>0.161805</v>
      </c>
      <c r="K46">
        <f t="shared" si="3"/>
        <v>16.020000000000003</v>
      </c>
      <c r="L46">
        <f t="shared" si="4"/>
        <v>1.6600000000000001</v>
      </c>
      <c r="M46">
        <f t="shared" si="5"/>
        <v>0.17170000000000002</v>
      </c>
      <c r="O46" s="1">
        <f t="shared" si="6"/>
        <v>23809.523809523846</v>
      </c>
      <c r="P46" s="1">
        <f t="shared" si="7"/>
        <v>238095.23809523846</v>
      </c>
      <c r="Q46" s="1">
        <f t="shared" si="8"/>
        <v>2439024.3902439019</v>
      </c>
      <c r="R46">
        <f t="shared" si="9"/>
        <v>24096.825396825396</v>
      </c>
      <c r="S46">
        <f t="shared" si="10"/>
        <v>240759.39849624061</v>
      </c>
      <c r="T46">
        <f t="shared" si="11"/>
        <v>2405460.9929078016</v>
      </c>
      <c r="U46" s="1">
        <f t="shared" si="12"/>
        <v>9.8420000000000122E-3</v>
      </c>
      <c r="V46" s="1">
        <f t="shared" si="13"/>
        <v>1.0041999999999996E-3</v>
      </c>
      <c r="W46" s="1">
        <f t="shared" si="14"/>
        <v>9.8409999999999893E-5</v>
      </c>
      <c r="X46" s="1">
        <f t="shared" si="15"/>
        <v>9.8363124468015452E-3</v>
      </c>
      <c r="Y46" s="1">
        <f t="shared" si="16"/>
        <v>9.845645664186707E-4</v>
      </c>
      <c r="Z46" s="1">
        <f t="shared" si="17"/>
        <v>9.8478439487538431E-5</v>
      </c>
    </row>
    <row r="47" spans="1:26">
      <c r="A47">
        <v>2.25</v>
      </c>
      <c r="B47" s="1">
        <v>6.5099999999999997E-5</v>
      </c>
      <c r="C47">
        <v>-1.545E-2</v>
      </c>
      <c r="D47" s="1">
        <v>6.8499999999999996E-6</v>
      </c>
      <c r="E47">
        <v>-1.6379999999999999E-3</v>
      </c>
      <c r="F47" s="1">
        <v>7.2500000000000005E-7</v>
      </c>
      <c r="G47">
        <v>-1.66E-4</v>
      </c>
      <c r="H47" s="1">
        <f t="shared" si="0"/>
        <v>15.5151</v>
      </c>
      <c r="I47" s="1">
        <f t="shared" si="1"/>
        <v>1.6448499999999999</v>
      </c>
      <c r="J47" s="1">
        <f t="shared" si="2"/>
        <v>0.16672500000000001</v>
      </c>
      <c r="K47">
        <f t="shared" si="3"/>
        <v>16.52</v>
      </c>
      <c r="L47">
        <f t="shared" si="4"/>
        <v>1.71</v>
      </c>
      <c r="M47">
        <f t="shared" si="5"/>
        <v>0.1767</v>
      </c>
      <c r="O47" s="1">
        <f t="shared" si="6"/>
        <v>23809.523809523846</v>
      </c>
      <c r="P47" s="1">
        <f t="shared" si="7"/>
        <v>243902.43902439007</v>
      </c>
      <c r="Q47" s="1">
        <f t="shared" si="8"/>
        <v>2325581.3953488399</v>
      </c>
      <c r="R47">
        <f t="shared" si="9"/>
        <v>24084.024577572964</v>
      </c>
      <c r="S47">
        <f t="shared" si="10"/>
        <v>240649.63503649636</v>
      </c>
      <c r="T47">
        <f t="shared" si="11"/>
        <v>2404482.7586206896</v>
      </c>
      <c r="U47" s="1">
        <f t="shared" si="12"/>
        <v>9.7419999999999972E-3</v>
      </c>
      <c r="V47" s="1">
        <f t="shared" si="13"/>
        <v>9.9409999999999993E-4</v>
      </c>
      <c r="W47" s="1">
        <f t="shared" si="14"/>
        <v>9.7429999999999736E-5</v>
      </c>
      <c r="X47" s="1">
        <f t="shared" si="15"/>
        <v>9.8414218749008891E-3</v>
      </c>
      <c r="Y47" s="1">
        <f t="shared" si="16"/>
        <v>9.8502859538281877E-4</v>
      </c>
      <c r="Z47" s="1">
        <f t="shared" si="17"/>
        <v>9.8522676909440084E-5</v>
      </c>
    </row>
    <row r="48" spans="1:26">
      <c r="A48">
        <v>2.2999999999999998</v>
      </c>
      <c r="B48" s="1">
        <v>6.7199999999999994E-5</v>
      </c>
      <c r="C48">
        <v>-1.593E-2</v>
      </c>
      <c r="D48" s="1">
        <v>7.0600000000000002E-6</v>
      </c>
      <c r="E48">
        <v>-1.6869999999999999E-3</v>
      </c>
      <c r="F48" s="1">
        <v>7.4799999999999997E-7</v>
      </c>
      <c r="G48">
        <v>-1.708E-4</v>
      </c>
      <c r="H48" s="1">
        <f t="shared" si="0"/>
        <v>15.997199999999999</v>
      </c>
      <c r="I48" s="1">
        <f t="shared" si="1"/>
        <v>1.6940599999999999</v>
      </c>
      <c r="J48" s="1">
        <f t="shared" si="2"/>
        <v>0.17154799999999998</v>
      </c>
      <c r="K48">
        <f t="shared" si="3"/>
        <v>17.02</v>
      </c>
      <c r="L48">
        <f t="shared" si="4"/>
        <v>1.7599999999999998</v>
      </c>
      <c r="M48">
        <f t="shared" si="5"/>
        <v>0.18169999999999997</v>
      </c>
      <c r="O48" s="1">
        <f t="shared" si="6"/>
        <v>23255.813953488319</v>
      </c>
      <c r="P48" s="1">
        <f t="shared" si="7"/>
        <v>238095.23809523799</v>
      </c>
      <c r="Q48" s="1">
        <f t="shared" si="8"/>
        <v>2222222.2222222225</v>
      </c>
      <c r="R48">
        <f t="shared" si="9"/>
        <v>24072.023809523809</v>
      </c>
      <c r="S48">
        <f t="shared" si="10"/>
        <v>240541.07648725214</v>
      </c>
      <c r="T48">
        <f t="shared" si="11"/>
        <v>2403422.4598930483</v>
      </c>
      <c r="U48" s="1">
        <f t="shared" si="12"/>
        <v>9.7429999999999947E-3</v>
      </c>
      <c r="V48" s="1">
        <f t="shared" si="13"/>
        <v>1.0041999999999996E-3</v>
      </c>
      <c r="W48" s="1">
        <f t="shared" si="14"/>
        <v>9.7449999999999753E-5</v>
      </c>
      <c r="X48" s="1">
        <f t="shared" si="15"/>
        <v>9.8461273327096355E-3</v>
      </c>
      <c r="Y48" s="1">
        <f t="shared" si="16"/>
        <v>9.8545716845252636E-4</v>
      </c>
      <c r="Z48" s="1">
        <f t="shared" si="17"/>
        <v>9.8563614635043217E-5</v>
      </c>
    </row>
    <row r="49" spans="1:26">
      <c r="A49">
        <v>2.35</v>
      </c>
      <c r="B49" s="1">
        <v>6.9400000000000006E-5</v>
      </c>
      <c r="C49">
        <v>-1.6420000000000001E-2</v>
      </c>
      <c r="D49" s="1">
        <v>7.2699999999999999E-6</v>
      </c>
      <c r="E49">
        <v>-1.738E-3</v>
      </c>
      <c r="F49" s="1">
        <v>7.7000000000000004E-7</v>
      </c>
      <c r="G49">
        <v>-1.7569999999999999E-4</v>
      </c>
      <c r="H49" s="1">
        <f t="shared" si="0"/>
        <v>16.4894</v>
      </c>
      <c r="I49" s="1">
        <f t="shared" si="1"/>
        <v>1.7452699999999999</v>
      </c>
      <c r="J49" s="1">
        <f t="shared" si="2"/>
        <v>0.17646999999999999</v>
      </c>
      <c r="K49">
        <f t="shared" si="3"/>
        <v>17.52</v>
      </c>
      <c r="L49">
        <f t="shared" si="4"/>
        <v>1.81</v>
      </c>
      <c r="M49">
        <f t="shared" si="5"/>
        <v>0.1867</v>
      </c>
      <c r="O49" s="1">
        <f t="shared" si="6"/>
        <v>23255.813953488319</v>
      </c>
      <c r="P49" s="1">
        <f t="shared" si="7"/>
        <v>232558.13953488367</v>
      </c>
      <c r="Q49" s="1">
        <f t="shared" si="8"/>
        <v>2499999.9999999977</v>
      </c>
      <c r="R49">
        <f t="shared" si="9"/>
        <v>24060.230547550433</v>
      </c>
      <c r="S49">
        <f t="shared" si="10"/>
        <v>240438.78954607979</v>
      </c>
      <c r="T49">
        <f t="shared" si="11"/>
        <v>2402467.5324675324</v>
      </c>
      <c r="U49" s="1">
        <f t="shared" si="12"/>
        <v>9.94299999999999E-3</v>
      </c>
      <c r="V49" s="1">
        <f t="shared" si="13"/>
        <v>1.0143000000000014E-3</v>
      </c>
      <c r="W49" s="1">
        <f t="shared" si="14"/>
        <v>9.9400000000000044E-5</v>
      </c>
      <c r="X49" s="1">
        <f t="shared" si="15"/>
        <v>9.8506517557379585E-3</v>
      </c>
      <c r="Y49" s="1">
        <f t="shared" si="16"/>
        <v>9.85877860439368E-4</v>
      </c>
      <c r="Z49" s="1">
        <f t="shared" si="17"/>
        <v>9.8603117840978936E-5</v>
      </c>
    </row>
    <row r="50" spans="1:26">
      <c r="A50">
        <v>2.4</v>
      </c>
      <c r="B50" s="1">
        <v>7.1500000000000003E-5</v>
      </c>
      <c r="C50">
        <v>-1.6920000000000001E-2</v>
      </c>
      <c r="D50" s="1">
        <v>7.4900000000000003E-6</v>
      </c>
      <c r="E50">
        <v>-1.7880000000000001E-3</v>
      </c>
      <c r="F50" s="1">
        <v>7.8800000000000002E-7</v>
      </c>
      <c r="G50">
        <v>-1.807E-4</v>
      </c>
      <c r="H50" s="1">
        <f t="shared" si="0"/>
        <v>16.991499999999998</v>
      </c>
      <c r="I50" s="1">
        <f t="shared" si="1"/>
        <v>1.79549</v>
      </c>
      <c r="J50" s="1">
        <f t="shared" si="2"/>
        <v>0.18148799999999998</v>
      </c>
      <c r="K50">
        <f t="shared" si="3"/>
        <v>18.02</v>
      </c>
      <c r="L50">
        <f t="shared" si="4"/>
        <v>1.8599999999999999</v>
      </c>
      <c r="M50">
        <f t="shared" si="5"/>
        <v>0.19169999999999998</v>
      </c>
      <c r="O50" s="1">
        <f t="shared" si="6"/>
        <v>23255.813953488396</v>
      </c>
      <c r="P50" s="1">
        <f t="shared" si="7"/>
        <v>232558.1395348832</v>
      </c>
      <c r="Q50" s="1">
        <f t="shared" si="8"/>
        <v>2439024.3902439019</v>
      </c>
      <c r="R50">
        <f t="shared" si="9"/>
        <v>24049.65034965035</v>
      </c>
      <c r="S50">
        <f t="shared" si="10"/>
        <v>240337.78371161548</v>
      </c>
      <c r="T50">
        <f t="shared" si="11"/>
        <v>2401725.8883248731</v>
      </c>
      <c r="U50" s="1">
        <f t="shared" si="12"/>
        <v>9.94299999999999E-3</v>
      </c>
      <c r="V50" s="1">
        <f t="shared" si="13"/>
        <v>1.0043000000000025E-3</v>
      </c>
      <c r="W50" s="1">
        <f t="shared" si="14"/>
        <v>9.9410000000000337E-5</v>
      </c>
      <c r="X50" s="1">
        <f t="shared" si="15"/>
        <v>9.8550010149928945E-3</v>
      </c>
      <c r="Y50" s="1">
        <f t="shared" si="16"/>
        <v>9.8626743349318046E-4</v>
      </c>
      <c r="Z50" s="1">
        <f t="shared" si="17"/>
        <v>9.8641215731460751E-5</v>
      </c>
    </row>
    <row r="51" spans="1:26">
      <c r="A51">
        <v>2.4500000000000002</v>
      </c>
      <c r="B51" s="1">
        <v>7.3700000000000002E-5</v>
      </c>
      <c r="C51">
        <v>-1.7409999999999998E-2</v>
      </c>
      <c r="D51" s="1">
        <v>7.7000000000000008E-6</v>
      </c>
      <c r="E51">
        <v>-1.838E-3</v>
      </c>
      <c r="F51" s="1">
        <v>8.1100000000000005E-7</v>
      </c>
      <c r="G51">
        <v>-1.8560000000000001E-4</v>
      </c>
      <c r="H51" s="1">
        <f t="shared" si="0"/>
        <v>17.483699999999999</v>
      </c>
      <c r="I51" s="1">
        <f t="shared" si="1"/>
        <v>1.8457000000000001</v>
      </c>
      <c r="J51" s="1">
        <f t="shared" si="2"/>
        <v>0.18641100000000002</v>
      </c>
      <c r="K51">
        <f t="shared" si="3"/>
        <v>18.520000000000003</v>
      </c>
      <c r="L51">
        <f t="shared" si="4"/>
        <v>1.9100000000000001</v>
      </c>
      <c r="M51">
        <f t="shared" si="5"/>
        <v>0.19670000000000001</v>
      </c>
      <c r="O51" s="1">
        <f t="shared" si="6"/>
        <v>23255.813953488396</v>
      </c>
      <c r="P51" s="1">
        <f t="shared" si="7"/>
        <v>238095.23809523799</v>
      </c>
      <c r="Q51" s="1">
        <f t="shared" si="8"/>
        <v>2272727.2727272715</v>
      </c>
      <c r="R51">
        <f t="shared" si="9"/>
        <v>24039.213025780191</v>
      </c>
      <c r="S51">
        <f t="shared" si="10"/>
        <v>240246.75324675324</v>
      </c>
      <c r="T51">
        <f t="shared" si="11"/>
        <v>2400826.1405672012</v>
      </c>
      <c r="U51" s="1">
        <f t="shared" si="12"/>
        <v>9.8430000000000115E-3</v>
      </c>
      <c r="V51" s="1">
        <f t="shared" si="13"/>
        <v>1.0041999999999996E-3</v>
      </c>
      <c r="W51" s="1">
        <f t="shared" si="14"/>
        <v>9.74400000000003E-5</v>
      </c>
      <c r="X51" s="1">
        <f t="shared" si="15"/>
        <v>9.8590254712778488E-3</v>
      </c>
      <c r="Y51" s="1">
        <f t="shared" si="16"/>
        <v>9.866360186026621E-4</v>
      </c>
      <c r="Z51" s="1">
        <f t="shared" si="17"/>
        <v>9.8676625500897255E-5</v>
      </c>
    </row>
    <row r="52" spans="1:26">
      <c r="A52">
        <v>2.5</v>
      </c>
      <c r="B52" s="1">
        <v>7.5799999999999999E-5</v>
      </c>
      <c r="C52">
        <v>-1.7899999999999999E-2</v>
      </c>
      <c r="D52" s="1">
        <v>7.9100000000000005E-6</v>
      </c>
      <c r="E52">
        <v>-1.8879999999999999E-3</v>
      </c>
      <c r="F52" s="1">
        <v>8.3200000000000004E-7</v>
      </c>
      <c r="G52">
        <v>-1.9039999999999999E-4</v>
      </c>
      <c r="H52" s="1">
        <f t="shared" si="0"/>
        <v>17.9758</v>
      </c>
      <c r="I52" s="1">
        <f t="shared" si="1"/>
        <v>1.89591</v>
      </c>
      <c r="J52" s="1">
        <f t="shared" si="2"/>
        <v>0.19123200000000001</v>
      </c>
      <c r="K52">
        <f t="shared" si="3"/>
        <v>19.02</v>
      </c>
      <c r="L52">
        <f t="shared" si="4"/>
        <v>1.96</v>
      </c>
      <c r="M52">
        <f t="shared" si="5"/>
        <v>0.20169999999999999</v>
      </c>
      <c r="O52" s="1">
        <f t="shared" si="6"/>
        <v>23255.813953488396</v>
      </c>
      <c r="P52" s="1">
        <f t="shared" si="7"/>
        <v>238095.23809523846</v>
      </c>
      <c r="Q52" s="1">
        <f t="shared" si="8"/>
        <v>2325581.3953488399</v>
      </c>
      <c r="R52">
        <f t="shared" si="9"/>
        <v>24029.815303430078</v>
      </c>
      <c r="S52">
        <f t="shared" si="10"/>
        <v>240160.55625790139</v>
      </c>
      <c r="T52">
        <f t="shared" si="11"/>
        <v>2400048.076923077</v>
      </c>
      <c r="U52" s="1">
        <f t="shared" si="12"/>
        <v>9.7430000000000311E-3</v>
      </c>
      <c r="V52" s="1">
        <f t="shared" si="13"/>
        <v>1.0041999999999996E-3</v>
      </c>
      <c r="W52" s="1">
        <f t="shared" si="14"/>
        <v>9.7429999999999736E-5</v>
      </c>
      <c r="X52" s="1">
        <f t="shared" si="15"/>
        <v>9.8628318098519692E-3</v>
      </c>
      <c r="Y52" s="1">
        <f t="shared" si="16"/>
        <v>9.8698533507556312E-4</v>
      </c>
      <c r="Z52" s="1">
        <f t="shared" si="17"/>
        <v>9.8709557533086938E-5</v>
      </c>
    </row>
    <row r="53" spans="1:26">
      <c r="A53">
        <v>2.5499999999999998</v>
      </c>
      <c r="B53" s="1">
        <v>7.7999999999999999E-5</v>
      </c>
      <c r="C53">
        <v>-1.8380000000000001E-2</v>
      </c>
      <c r="D53" s="1">
        <v>8.1200000000000002E-6</v>
      </c>
      <c r="E53">
        <v>-1.9380000000000001E-3</v>
      </c>
      <c r="F53" s="1">
        <v>8.54E-7</v>
      </c>
      <c r="G53">
        <v>-1.953E-4</v>
      </c>
      <c r="H53" s="1">
        <f t="shared" si="0"/>
        <v>18.458000000000002</v>
      </c>
      <c r="I53" s="1">
        <f t="shared" si="1"/>
        <v>1.9461200000000001</v>
      </c>
      <c r="J53" s="1">
        <f t="shared" si="2"/>
        <v>0.196154</v>
      </c>
      <c r="K53">
        <f t="shared" si="3"/>
        <v>19.52</v>
      </c>
      <c r="L53">
        <f t="shared" si="4"/>
        <v>2.0099999999999998</v>
      </c>
      <c r="M53">
        <f t="shared" si="5"/>
        <v>0.20669999999999997</v>
      </c>
      <c r="O53" s="1">
        <f t="shared" si="6"/>
        <v>22727.272727272735</v>
      </c>
      <c r="P53" s="1">
        <f t="shared" si="7"/>
        <v>238095.23809523846</v>
      </c>
      <c r="Q53" s="1">
        <f t="shared" si="8"/>
        <v>2500000.0000000042</v>
      </c>
      <c r="R53">
        <f t="shared" si="9"/>
        <v>24020.51282051282</v>
      </c>
      <c r="S53">
        <f t="shared" si="10"/>
        <v>240078.81773399014</v>
      </c>
      <c r="T53">
        <f t="shared" si="11"/>
        <v>2399274.0046838406</v>
      </c>
      <c r="U53" s="1">
        <f t="shared" si="12"/>
        <v>9.7439999999999923E-3</v>
      </c>
      <c r="V53" s="1">
        <f t="shared" si="13"/>
        <v>1.0042000000000017E-3</v>
      </c>
      <c r="W53" s="1">
        <f t="shared" si="14"/>
        <v>8.639999999999981E-5</v>
      </c>
      <c r="X53" s="1">
        <f t="shared" si="15"/>
        <v>9.8663673294847112E-3</v>
      </c>
      <c r="Y53" s="1">
        <f t="shared" si="16"/>
        <v>9.8731685539185849E-4</v>
      </c>
      <c r="Z53" s="1">
        <f t="shared" si="17"/>
        <v>9.8741530500266785E-5</v>
      </c>
    </row>
    <row r="54" spans="1:26">
      <c r="A54">
        <v>2.6</v>
      </c>
      <c r="B54" s="1">
        <v>8.0199999999999998E-5</v>
      </c>
      <c r="C54">
        <v>-1.8870000000000001E-2</v>
      </c>
      <c r="D54" s="1">
        <v>8.3299999999999999E-6</v>
      </c>
      <c r="E54">
        <v>-1.9880000000000002E-3</v>
      </c>
      <c r="F54" s="1">
        <v>8.7199999999999997E-7</v>
      </c>
      <c r="G54">
        <v>-1.9900000000000001E-4</v>
      </c>
      <c r="H54" s="1">
        <f t="shared" si="0"/>
        <v>18.950199999999999</v>
      </c>
      <c r="I54" s="1">
        <f t="shared" si="1"/>
        <v>1.9963300000000002</v>
      </c>
      <c r="J54" s="1">
        <f t="shared" si="2"/>
        <v>0.19987199999999999</v>
      </c>
      <c r="K54">
        <f t="shared" si="3"/>
        <v>20.02</v>
      </c>
      <c r="L54">
        <f t="shared" si="4"/>
        <v>2.06</v>
      </c>
      <c r="M54">
        <f t="shared" si="5"/>
        <v>0.2117</v>
      </c>
      <c r="O54" s="1">
        <f t="shared" si="6"/>
        <v>23255.813953488396</v>
      </c>
      <c r="P54" s="1">
        <f t="shared" si="7"/>
        <v>232558.13953488413</v>
      </c>
      <c r="Q54" s="1">
        <f t="shared" si="8"/>
        <v>2564102.5641025663</v>
      </c>
      <c r="R54">
        <f t="shared" si="9"/>
        <v>24011.720698254365</v>
      </c>
      <c r="S54">
        <f t="shared" si="10"/>
        <v>240001.20048019208</v>
      </c>
      <c r="T54">
        <f t="shared" si="11"/>
        <v>2398669.7247706424</v>
      </c>
      <c r="U54" s="1">
        <f t="shared" si="12"/>
        <v>9.842999999999975E-3</v>
      </c>
      <c r="V54" s="1">
        <f t="shared" si="13"/>
        <v>8.2430000000000003E-4</v>
      </c>
      <c r="W54" s="1">
        <f t="shared" si="14"/>
        <v>7.7389999999999962E-5</v>
      </c>
      <c r="X54" s="1">
        <f t="shared" si="15"/>
        <v>9.8697930229893448E-3</v>
      </c>
      <c r="Y54" s="1">
        <f t="shared" si="16"/>
        <v>9.8763190572543811E-4</v>
      </c>
      <c r="Z54" s="1">
        <f t="shared" si="17"/>
        <v>9.8764651236337038E-5</v>
      </c>
    </row>
    <row r="55" spans="1:26">
      <c r="A55">
        <v>2.65</v>
      </c>
      <c r="B55" s="1">
        <v>8.2299999999999995E-5</v>
      </c>
      <c r="C55">
        <v>-1.9359999999999999E-2</v>
      </c>
      <c r="D55" s="1">
        <v>8.5499999999999995E-6</v>
      </c>
      <c r="E55">
        <v>-2.0200000000000001E-3</v>
      </c>
      <c r="F55" s="1">
        <v>8.9299999999999996E-7</v>
      </c>
      <c r="G55">
        <v>-2.03E-4</v>
      </c>
      <c r="H55" s="1">
        <f t="shared" si="0"/>
        <v>19.442299999999999</v>
      </c>
      <c r="I55" s="1">
        <f t="shared" si="1"/>
        <v>2.0285500000000001</v>
      </c>
      <c r="J55" s="1">
        <f t="shared" si="2"/>
        <v>0.20389299999999999</v>
      </c>
      <c r="K55">
        <f t="shared" si="3"/>
        <v>20.52</v>
      </c>
      <c r="L55">
        <f t="shared" si="4"/>
        <v>2.11</v>
      </c>
      <c r="M55">
        <f t="shared" si="5"/>
        <v>0.21669999999999998</v>
      </c>
      <c r="O55" s="1">
        <f t="shared" si="6"/>
        <v>23255.813953488396</v>
      </c>
      <c r="P55" s="1">
        <f t="shared" si="7"/>
        <v>227272.72727272683</v>
      </c>
      <c r="Q55" s="1">
        <f t="shared" si="8"/>
        <v>2127659.5744680837</v>
      </c>
      <c r="R55">
        <f t="shared" si="9"/>
        <v>24003.766707168896</v>
      </c>
      <c r="S55">
        <f t="shared" si="10"/>
        <v>239923.97660818713</v>
      </c>
      <c r="T55">
        <f t="shared" si="11"/>
        <v>2397995.5207166853</v>
      </c>
      <c r="U55" s="1">
        <f t="shared" si="12"/>
        <v>9.8430000000000115E-3</v>
      </c>
      <c r="V55" s="1">
        <f t="shared" si="13"/>
        <v>8.2439999999999402E-4</v>
      </c>
      <c r="W55" s="1">
        <f t="shared" si="14"/>
        <v>9.0469999999999993E-5</v>
      </c>
      <c r="X55" s="1">
        <f t="shared" si="15"/>
        <v>9.8730468254089165E-3</v>
      </c>
      <c r="Y55" s="1">
        <f t="shared" si="16"/>
        <v>9.8782595992305999E-4</v>
      </c>
      <c r="Z55" s="1">
        <f t="shared" si="17"/>
        <v>9.8788718609642769E-5</v>
      </c>
    </row>
    <row r="56" spans="1:26">
      <c r="A56">
        <v>2.7</v>
      </c>
      <c r="B56" s="1">
        <v>8.4499999999999994E-5</v>
      </c>
      <c r="C56">
        <v>-1.985E-2</v>
      </c>
      <c r="D56" s="1">
        <v>8.7700000000000007E-6</v>
      </c>
      <c r="E56">
        <v>-2.0699999999999998E-3</v>
      </c>
      <c r="F56" s="1">
        <v>9.1900000000000001E-7</v>
      </c>
      <c r="G56">
        <v>-2.0799999999999999E-4</v>
      </c>
      <c r="H56" s="1">
        <f t="shared" si="0"/>
        <v>19.9345</v>
      </c>
      <c r="I56" s="1">
        <f t="shared" si="1"/>
        <v>2.0787699999999996</v>
      </c>
      <c r="J56" s="1">
        <f t="shared" si="2"/>
        <v>0.20891899999999999</v>
      </c>
      <c r="K56">
        <f t="shared" si="3"/>
        <v>21.020000000000003</v>
      </c>
      <c r="L56">
        <f t="shared" si="4"/>
        <v>2.16</v>
      </c>
      <c r="M56">
        <f t="shared" si="5"/>
        <v>0.22170000000000001</v>
      </c>
      <c r="O56" s="1">
        <f t="shared" si="6"/>
        <v>22727.272727272666</v>
      </c>
      <c r="P56" s="1">
        <f t="shared" si="7"/>
        <v>232558.1395348832</v>
      </c>
      <c r="Q56" s="1">
        <f t="shared" si="8"/>
        <v>1960784.3137254894</v>
      </c>
      <c r="R56">
        <f t="shared" si="9"/>
        <v>23995.857988165681</v>
      </c>
      <c r="S56">
        <f t="shared" si="10"/>
        <v>239850.62713797035</v>
      </c>
      <c r="T56">
        <f t="shared" si="11"/>
        <v>2397203.4820457017</v>
      </c>
      <c r="U56" s="1">
        <f t="shared" si="12"/>
        <v>9.7439999999999923E-3</v>
      </c>
      <c r="V56" s="1">
        <f t="shared" si="13"/>
        <v>1.0042999999999979E-3</v>
      </c>
      <c r="W56" s="1">
        <f t="shared" si="14"/>
        <v>1.0051000000000032E-4</v>
      </c>
      <c r="X56" s="1">
        <f t="shared" si="15"/>
        <v>9.8761425846565446E-3</v>
      </c>
      <c r="Y56" s="1">
        <f t="shared" si="16"/>
        <v>9.8811657167846285E-4</v>
      </c>
      <c r="Z56" s="1">
        <f t="shared" si="17"/>
        <v>9.8817514036108397E-5</v>
      </c>
    </row>
    <row r="57" spans="1:26">
      <c r="A57">
        <v>2.75</v>
      </c>
      <c r="B57" s="1">
        <v>8.6700000000000007E-5</v>
      </c>
      <c r="C57">
        <v>-2.0330000000000001E-2</v>
      </c>
      <c r="D57" s="1">
        <v>8.9800000000000004E-6</v>
      </c>
      <c r="E57">
        <v>-2.1199999999999999E-3</v>
      </c>
      <c r="F57" s="1">
        <v>9.4399999999999998E-7</v>
      </c>
      <c r="G57">
        <v>-2.13E-4</v>
      </c>
      <c r="H57" s="1">
        <f t="shared" si="0"/>
        <v>20.416699999999999</v>
      </c>
      <c r="I57" s="1">
        <f t="shared" si="1"/>
        <v>2.1289799999999999</v>
      </c>
      <c r="J57" s="1">
        <f t="shared" si="2"/>
        <v>0.21394400000000002</v>
      </c>
      <c r="K57">
        <f t="shared" si="3"/>
        <v>21.52</v>
      </c>
      <c r="L57">
        <f t="shared" si="4"/>
        <v>2.21</v>
      </c>
      <c r="M57">
        <f t="shared" si="5"/>
        <v>0.22669999999999998</v>
      </c>
      <c r="O57" s="1"/>
      <c r="P57" s="1">
        <f t="shared" ref="P57:P101" si="19">0.1/(D58-D56)</f>
        <v>238095.23809523846</v>
      </c>
      <c r="Q57" s="1">
        <f t="shared" ref="Q57:Q101" si="20">0.1/(F58-F56)</f>
        <v>2222222.2222222225</v>
      </c>
      <c r="S57">
        <f t="shared" si="10"/>
        <v>239783.96436525614</v>
      </c>
      <c r="T57">
        <f t="shared" si="11"/>
        <v>2396483.0508474577</v>
      </c>
      <c r="U57" s="1"/>
      <c r="V57" s="1">
        <f t="shared" ref="V57:V101" si="21">(I58-I56)/100</f>
        <v>1.0042000000000063E-3</v>
      </c>
      <c r="W57" s="1">
        <f t="shared" ref="W57:W101" si="22">(J58-J56)/100</f>
        <v>1.0045000000000026E-4</v>
      </c>
      <c r="X57" s="1"/>
      <c r="Y57" s="1">
        <f t="shared" si="16"/>
        <v>9.8839357839905669E-4</v>
      </c>
      <c r="Z57" s="1">
        <f t="shared" si="17"/>
        <v>9.8844966827447289E-5</v>
      </c>
    </row>
    <row r="58" spans="1:26">
      <c r="A58">
        <v>2.8</v>
      </c>
      <c r="B58" s="1">
        <v>8.8900000000000006E-5</v>
      </c>
      <c r="C58">
        <v>-2.0420000000000001E-2</v>
      </c>
      <c r="D58" s="1">
        <v>9.1900000000000001E-6</v>
      </c>
      <c r="E58">
        <v>-2.1700000000000001E-3</v>
      </c>
      <c r="F58" s="1">
        <v>9.64E-7</v>
      </c>
      <c r="G58">
        <v>-2.1800000000000001E-4</v>
      </c>
      <c r="H58" s="1">
        <f t="shared" si="0"/>
        <v>20.508900000000001</v>
      </c>
      <c r="I58" s="1">
        <f t="shared" si="1"/>
        <v>2.1791900000000002</v>
      </c>
      <c r="J58" s="1">
        <f t="shared" si="2"/>
        <v>0.21896400000000002</v>
      </c>
      <c r="K58">
        <f t="shared" si="3"/>
        <v>22.02</v>
      </c>
      <c r="L58">
        <f t="shared" si="4"/>
        <v>2.2599999999999998</v>
      </c>
      <c r="M58">
        <f t="shared" si="5"/>
        <v>0.23169999999999996</v>
      </c>
      <c r="O58" s="1"/>
      <c r="P58" s="1">
        <f t="shared" si="19"/>
        <v>238095.23809523846</v>
      </c>
      <c r="Q58" s="1">
        <f t="shared" si="20"/>
        <v>2702702.7027027011</v>
      </c>
      <c r="S58">
        <f t="shared" si="10"/>
        <v>239720.34820457018</v>
      </c>
      <c r="T58">
        <f t="shared" si="11"/>
        <v>2395933.6099585062</v>
      </c>
      <c r="U58" s="1"/>
      <c r="V58" s="1">
        <f t="shared" si="21"/>
        <v>1.0042000000000063E-3</v>
      </c>
      <c r="W58" s="1">
        <f t="shared" si="22"/>
        <v>1.0036999999999962E-4</v>
      </c>
      <c r="X58" s="1"/>
      <c r="Y58" s="1">
        <f t="shared" si="16"/>
        <v>9.8865796505745885E-4</v>
      </c>
      <c r="Z58" s="1">
        <f t="shared" si="17"/>
        <v>9.8871148358198172E-5</v>
      </c>
    </row>
    <row r="59" spans="1:26">
      <c r="A59">
        <v>2.85</v>
      </c>
      <c r="B59" s="1">
        <v>9.1100000000000005E-5</v>
      </c>
      <c r="C59">
        <v>-2.0420000000000001E-2</v>
      </c>
      <c r="D59" s="1">
        <v>9.3999999999999998E-6</v>
      </c>
      <c r="E59">
        <v>-2.2200000000000002E-3</v>
      </c>
      <c r="F59" s="1">
        <v>9.8100000000000001E-7</v>
      </c>
      <c r="G59">
        <v>-2.23E-4</v>
      </c>
      <c r="H59" s="1">
        <f t="shared" si="0"/>
        <v>20.511100000000003</v>
      </c>
      <c r="I59" s="1">
        <f t="shared" si="1"/>
        <v>2.2294000000000005</v>
      </c>
      <c r="J59" s="1">
        <f t="shared" si="2"/>
        <v>0.22398099999999999</v>
      </c>
      <c r="K59">
        <f t="shared" si="3"/>
        <v>22.52</v>
      </c>
      <c r="L59">
        <f t="shared" si="4"/>
        <v>2.31</v>
      </c>
      <c r="M59">
        <f t="shared" si="5"/>
        <v>0.23669999999999999</v>
      </c>
      <c r="O59" s="1"/>
      <c r="P59" s="1">
        <f t="shared" si="19"/>
        <v>232558.13953488413</v>
      </c>
      <c r="Q59" s="1">
        <f t="shared" si="20"/>
        <v>2325581.3953488343</v>
      </c>
      <c r="S59">
        <f t="shared" si="10"/>
        <v>239659.57446808511</v>
      </c>
      <c r="T59">
        <f t="shared" si="11"/>
        <v>2395484.1997961262</v>
      </c>
      <c r="U59" s="1"/>
      <c r="V59" s="1">
        <f t="shared" si="21"/>
        <v>1.0042999999999979E-3</v>
      </c>
      <c r="W59" s="1">
        <f t="shared" si="22"/>
        <v>1.0042999999999996E-4</v>
      </c>
      <c r="X59" s="1"/>
      <c r="Y59" s="1">
        <f t="shared" si="16"/>
        <v>9.889105748757984E-4</v>
      </c>
      <c r="Z59" s="1">
        <f t="shared" si="17"/>
        <v>9.8896154644318953E-5</v>
      </c>
    </row>
    <row r="60" spans="1:26">
      <c r="A60">
        <v>2.9</v>
      </c>
      <c r="B60" s="1">
        <v>9.3300000000000005E-5</v>
      </c>
      <c r="C60">
        <v>-2.0420000000000001E-2</v>
      </c>
      <c r="D60" s="1">
        <v>9.6199999999999994E-6</v>
      </c>
      <c r="E60">
        <v>-2.2699999999999999E-3</v>
      </c>
      <c r="F60" s="1">
        <v>1.0070000000000001E-6</v>
      </c>
      <c r="G60">
        <v>-2.2800000000000001E-4</v>
      </c>
      <c r="H60" s="1">
        <f t="shared" si="0"/>
        <v>20.513300000000001</v>
      </c>
      <c r="I60" s="1">
        <f t="shared" si="1"/>
        <v>2.27962</v>
      </c>
      <c r="J60" s="1">
        <f t="shared" si="2"/>
        <v>0.22900700000000002</v>
      </c>
      <c r="K60">
        <f t="shared" si="3"/>
        <v>23.02</v>
      </c>
      <c r="L60">
        <f t="shared" si="4"/>
        <v>2.36</v>
      </c>
      <c r="M60">
        <f t="shared" si="5"/>
        <v>0.24169999999999997</v>
      </c>
      <c r="O60" s="1"/>
      <c r="P60" s="1">
        <f t="shared" si="19"/>
        <v>232558.1395348832</v>
      </c>
      <c r="Q60" s="1">
        <f t="shared" si="20"/>
        <v>2272727.2727272771</v>
      </c>
      <c r="S60">
        <f t="shared" si="10"/>
        <v>239598.75259875259</v>
      </c>
      <c r="T60">
        <f t="shared" si="11"/>
        <v>2394826.2164846077</v>
      </c>
      <c r="U60" s="1"/>
      <c r="V60" s="1">
        <f t="shared" si="21"/>
        <v>1.0042999999999979E-3</v>
      </c>
      <c r="W60" s="1">
        <f t="shared" si="22"/>
        <v>1.0044000000000025E-4</v>
      </c>
      <c r="X60" s="1"/>
      <c r="Y60" s="1">
        <f t="shared" si="16"/>
        <v>9.8915222466176649E-4</v>
      </c>
      <c r="Z60" s="1">
        <f t="shared" si="17"/>
        <v>9.892011904607635E-5</v>
      </c>
    </row>
    <row r="61" spans="1:26">
      <c r="A61">
        <v>2.95</v>
      </c>
      <c r="B61" s="1">
        <v>9.5500000000000004E-5</v>
      </c>
      <c r="C61">
        <v>-2.0420000000000001E-2</v>
      </c>
      <c r="D61" s="1">
        <v>9.8300000000000008E-6</v>
      </c>
      <c r="E61">
        <v>-2.32E-3</v>
      </c>
      <c r="F61" s="1">
        <v>1.0249999999999999E-6</v>
      </c>
      <c r="G61">
        <v>-2.33E-4</v>
      </c>
      <c r="H61" s="1">
        <f t="shared" si="0"/>
        <v>20.515499999999999</v>
      </c>
      <c r="I61" s="1">
        <f t="shared" si="1"/>
        <v>2.3298300000000003</v>
      </c>
      <c r="J61" s="1">
        <f t="shared" si="2"/>
        <v>0.23402500000000001</v>
      </c>
      <c r="K61">
        <f t="shared" si="3"/>
        <v>23.520000000000003</v>
      </c>
      <c r="L61">
        <f t="shared" si="4"/>
        <v>2.41</v>
      </c>
      <c r="M61">
        <f t="shared" si="5"/>
        <v>0.2467</v>
      </c>
      <c r="O61" s="1"/>
      <c r="P61" s="1">
        <f t="shared" si="19"/>
        <v>232558.1395348832</v>
      </c>
      <c r="Q61" s="1">
        <f t="shared" si="20"/>
        <v>2439024.3902439084</v>
      </c>
      <c r="S61">
        <f t="shared" si="10"/>
        <v>239543.23499491354</v>
      </c>
      <c r="T61">
        <f t="shared" si="11"/>
        <v>2394390.2439024393</v>
      </c>
      <c r="U61" s="1"/>
      <c r="V61" s="1">
        <f t="shared" si="21"/>
        <v>1.0043000000000025E-3</v>
      </c>
      <c r="W61" s="1">
        <f t="shared" si="22"/>
        <v>1.0040999999999994E-4</v>
      </c>
      <c r="X61" s="1"/>
      <c r="Y61" s="1">
        <f t="shared" si="16"/>
        <v>9.8938352237741166E-4</v>
      </c>
      <c r="Z61" s="1">
        <f t="shared" si="17"/>
        <v>9.8943029278088991E-5</v>
      </c>
    </row>
    <row r="62" spans="1:26">
      <c r="A62">
        <v>3</v>
      </c>
      <c r="B62" s="1">
        <v>9.7700000000000003E-5</v>
      </c>
      <c r="C62">
        <v>-2.0420000000000001E-2</v>
      </c>
      <c r="D62" s="1">
        <v>1.005E-5</v>
      </c>
      <c r="E62">
        <v>-2.3700000000000001E-3</v>
      </c>
      <c r="F62" s="1">
        <v>1.048E-6</v>
      </c>
      <c r="G62">
        <v>-2.3800000000000001E-4</v>
      </c>
      <c r="H62" s="1">
        <f t="shared" si="0"/>
        <v>20.517700000000001</v>
      </c>
      <c r="I62" s="1">
        <f t="shared" si="1"/>
        <v>2.3800500000000002</v>
      </c>
      <c r="J62" s="1">
        <f t="shared" si="2"/>
        <v>0.23904800000000001</v>
      </c>
      <c r="K62">
        <f t="shared" si="3"/>
        <v>24.02</v>
      </c>
      <c r="L62">
        <f t="shared" si="4"/>
        <v>2.46</v>
      </c>
      <c r="M62">
        <f t="shared" si="5"/>
        <v>0.25169999999999998</v>
      </c>
      <c r="O62" s="1"/>
      <c r="P62" s="1">
        <f t="shared" si="19"/>
        <v>232558.13953488413</v>
      </c>
      <c r="Q62" s="1">
        <f t="shared" si="20"/>
        <v>2083333.3333333333</v>
      </c>
      <c r="S62">
        <f t="shared" si="10"/>
        <v>239487.56218905473</v>
      </c>
      <c r="T62">
        <f t="shared" si="11"/>
        <v>2393854.9618320609</v>
      </c>
      <c r="U62" s="1"/>
      <c r="V62" s="1">
        <f t="shared" si="21"/>
        <v>1.0042999999999979E-3</v>
      </c>
      <c r="W62" s="1">
        <f t="shared" si="22"/>
        <v>1.0048000000000001E-4</v>
      </c>
      <c r="X62" s="1"/>
      <c r="Y62" s="1">
        <f t="shared" si="16"/>
        <v>9.8960520571297894E-4</v>
      </c>
      <c r="Z62" s="1">
        <f t="shared" si="17"/>
        <v>9.8965009025121306E-5</v>
      </c>
    </row>
    <row r="63" spans="1:26">
      <c r="A63">
        <v>3.05</v>
      </c>
      <c r="B63">
        <v>1E-4</v>
      </c>
      <c r="C63">
        <v>-2.0420000000000001E-2</v>
      </c>
      <c r="D63" s="1">
        <v>1.026E-5</v>
      </c>
      <c r="E63">
        <v>-2.4199999999999998E-3</v>
      </c>
      <c r="F63" s="1">
        <v>1.0729999999999999E-6</v>
      </c>
      <c r="G63">
        <v>-2.43E-4</v>
      </c>
      <c r="H63" s="1">
        <f t="shared" si="0"/>
        <v>20.52</v>
      </c>
      <c r="I63" s="1">
        <f t="shared" si="1"/>
        <v>2.4302600000000001</v>
      </c>
      <c r="J63" s="1">
        <f t="shared" si="2"/>
        <v>0.24407300000000001</v>
      </c>
      <c r="K63">
        <f t="shared" si="3"/>
        <v>24.52</v>
      </c>
      <c r="L63">
        <f t="shared" si="4"/>
        <v>2.5099999999999998</v>
      </c>
      <c r="M63">
        <f t="shared" si="5"/>
        <v>0.25669999999999998</v>
      </c>
      <c r="O63" s="1"/>
      <c r="P63" s="1">
        <f t="shared" si="19"/>
        <v>232558.13953488413</v>
      </c>
      <c r="Q63" s="1">
        <f t="shared" si="20"/>
        <v>2439024.3902438958</v>
      </c>
      <c r="S63">
        <f t="shared" si="10"/>
        <v>239436.64717348927</v>
      </c>
      <c r="T63">
        <f t="shared" si="11"/>
        <v>2393299.1612301958</v>
      </c>
      <c r="U63" s="1"/>
      <c r="V63" s="1">
        <f t="shared" si="21"/>
        <v>1.0042999999999979E-3</v>
      </c>
      <c r="W63" s="1">
        <f t="shared" si="22"/>
        <v>9.0409999999999929E-5</v>
      </c>
      <c r="X63" s="1"/>
      <c r="Y63" s="1">
        <f t="shared" si="16"/>
        <v>9.898177789724918E-4</v>
      </c>
      <c r="Z63" s="1">
        <f t="shared" si="17"/>
        <v>9.8986101479075161E-5</v>
      </c>
    </row>
    <row r="64" spans="1:26">
      <c r="A64">
        <v>3.1</v>
      </c>
      <c r="B64">
        <v>1.022E-4</v>
      </c>
      <c r="C64">
        <v>-2.0420000000000001E-2</v>
      </c>
      <c r="D64" s="1">
        <v>1.048E-5</v>
      </c>
      <c r="E64">
        <v>-2.47E-3</v>
      </c>
      <c r="F64" s="1">
        <v>1.0890000000000001E-6</v>
      </c>
      <c r="G64">
        <v>-2.4699999999999999E-4</v>
      </c>
      <c r="H64" s="1">
        <f t="shared" si="0"/>
        <v>20.522200000000002</v>
      </c>
      <c r="I64" s="1">
        <f t="shared" si="1"/>
        <v>2.48048</v>
      </c>
      <c r="J64" s="1">
        <f t="shared" si="2"/>
        <v>0.248089</v>
      </c>
      <c r="K64">
        <f t="shared" si="3"/>
        <v>25.02</v>
      </c>
      <c r="L64">
        <f t="shared" si="4"/>
        <v>2.56</v>
      </c>
      <c r="M64">
        <f t="shared" si="5"/>
        <v>0.26169999999999999</v>
      </c>
      <c r="O64" s="1"/>
      <c r="P64" s="1">
        <f t="shared" si="19"/>
        <v>227272.7272727277</v>
      </c>
      <c r="Q64" s="1">
        <f t="shared" si="20"/>
        <v>2631578.9473684141</v>
      </c>
      <c r="S64">
        <f t="shared" si="10"/>
        <v>239385.49618320609</v>
      </c>
      <c r="T64">
        <f t="shared" si="11"/>
        <v>2392956.8411386595</v>
      </c>
      <c r="U64" s="1"/>
      <c r="V64" s="1">
        <f t="shared" si="21"/>
        <v>1.0044000000000032E-3</v>
      </c>
      <c r="W64" s="1">
        <f t="shared" si="22"/>
        <v>9.0379999999999633E-5</v>
      </c>
      <c r="X64" s="1"/>
      <c r="Y64" s="1">
        <f t="shared" si="16"/>
        <v>9.9002187205645222E-4</v>
      </c>
      <c r="Z64" s="1">
        <f t="shared" si="17"/>
        <v>9.9002350462310795E-5</v>
      </c>
    </row>
    <row r="65" spans="1:26">
      <c r="A65">
        <v>3.15</v>
      </c>
      <c r="B65">
        <v>1.0450000000000001E-4</v>
      </c>
      <c r="C65">
        <v>-2.0420000000000001E-2</v>
      </c>
      <c r="D65" s="1">
        <v>1.0699999999999999E-5</v>
      </c>
      <c r="E65">
        <v>-2.5200000000000001E-3</v>
      </c>
      <c r="F65" s="1">
        <v>1.111E-6</v>
      </c>
      <c r="G65">
        <v>-2.52E-4</v>
      </c>
      <c r="H65" s="1">
        <f t="shared" si="0"/>
        <v>20.5245</v>
      </c>
      <c r="I65" s="1">
        <f t="shared" si="1"/>
        <v>2.5307000000000004</v>
      </c>
      <c r="J65" s="1">
        <f t="shared" si="2"/>
        <v>0.25311099999999997</v>
      </c>
      <c r="K65">
        <f t="shared" si="3"/>
        <v>25.52</v>
      </c>
      <c r="L65">
        <f t="shared" si="4"/>
        <v>2.61</v>
      </c>
      <c r="M65">
        <f t="shared" si="5"/>
        <v>0.26669999999999999</v>
      </c>
      <c r="O65" s="1"/>
      <c r="P65" s="1">
        <f t="shared" si="19"/>
        <v>232558.1395348832</v>
      </c>
      <c r="Q65" s="1">
        <f t="shared" si="20"/>
        <v>2222222.2222222225</v>
      </c>
      <c r="S65">
        <f t="shared" si="10"/>
        <v>239336.44859813084</v>
      </c>
      <c r="T65">
        <f t="shared" si="11"/>
        <v>2392502.2502250224</v>
      </c>
      <c r="U65" s="1"/>
      <c r="V65" s="1">
        <f t="shared" si="21"/>
        <v>1.1042999999999958E-3</v>
      </c>
      <c r="W65" s="1">
        <f t="shared" si="22"/>
        <v>1.0045000000000026E-4</v>
      </c>
      <c r="X65" s="1"/>
      <c r="Y65" s="1">
        <f t="shared" si="16"/>
        <v>9.9021794420315365E-4</v>
      </c>
      <c r="Z65" s="1">
        <f t="shared" si="17"/>
        <v>9.9021951324473515E-5</v>
      </c>
    </row>
    <row r="66" spans="1:26">
      <c r="A66">
        <v>3.2</v>
      </c>
      <c r="B66">
        <v>1.0679999999999999E-4</v>
      </c>
      <c r="C66">
        <v>-2.0420000000000001E-2</v>
      </c>
      <c r="D66" s="1">
        <v>1.0910000000000001E-5</v>
      </c>
      <c r="E66">
        <v>-2.5799999999999998E-3</v>
      </c>
      <c r="F66" s="1">
        <v>1.1340000000000001E-6</v>
      </c>
      <c r="G66">
        <v>-2.5700000000000001E-4</v>
      </c>
      <c r="H66" s="1">
        <f t="shared" si="0"/>
        <v>20.526800000000001</v>
      </c>
      <c r="I66" s="1">
        <f t="shared" si="1"/>
        <v>2.5909099999999996</v>
      </c>
      <c r="J66" s="1">
        <f t="shared" si="2"/>
        <v>0.25813400000000003</v>
      </c>
      <c r="K66">
        <f t="shared" si="3"/>
        <v>26.020000000000003</v>
      </c>
      <c r="L66">
        <f t="shared" si="4"/>
        <v>2.66</v>
      </c>
      <c r="M66">
        <f t="shared" si="5"/>
        <v>0.2717</v>
      </c>
      <c r="O66" s="1"/>
      <c r="P66" s="1">
        <f t="shared" si="19"/>
        <v>232558.1395348832</v>
      </c>
      <c r="Q66" s="1">
        <f t="shared" si="20"/>
        <v>2173913.043478258</v>
      </c>
      <c r="S66">
        <f t="shared" si="10"/>
        <v>239291.47571035748</v>
      </c>
      <c r="T66">
        <f t="shared" si="11"/>
        <v>2392045.8553791889</v>
      </c>
      <c r="U66" s="1"/>
      <c r="V66" s="1">
        <f t="shared" si="21"/>
        <v>1.0042999999999936E-3</v>
      </c>
      <c r="W66" s="1">
        <f t="shared" si="22"/>
        <v>1.0046000000000055E-4</v>
      </c>
      <c r="X66" s="1"/>
      <c r="Y66" s="1">
        <f t="shared" si="16"/>
        <v>9.9044309628389354E-4</v>
      </c>
      <c r="Z66" s="1">
        <f t="shared" si="17"/>
        <v>9.9040800509526763E-5</v>
      </c>
    </row>
    <row r="67" spans="1:26">
      <c r="A67">
        <v>3.25</v>
      </c>
      <c r="B67">
        <v>1.0900000000000001E-4</v>
      </c>
      <c r="C67">
        <v>-2.0420000000000001E-2</v>
      </c>
      <c r="D67" s="1">
        <v>1.113E-5</v>
      </c>
      <c r="E67">
        <v>-2.6199999999999999E-3</v>
      </c>
      <c r="F67" s="1">
        <v>1.1570000000000001E-6</v>
      </c>
      <c r="G67">
        <v>-2.6200000000000003E-4</v>
      </c>
      <c r="H67" s="1">
        <f t="shared" ref="H67:H102" si="23">1000*(B67-C67)</f>
        <v>20.529000000000003</v>
      </c>
      <c r="I67" s="1">
        <f t="shared" ref="I67:I102" si="24">1000*(D67-E67)</f>
        <v>2.6311299999999997</v>
      </c>
      <c r="J67" s="1">
        <f t="shared" ref="J67:J102" si="25">1000*(F67-G67)</f>
        <v>0.26315700000000003</v>
      </c>
      <c r="K67">
        <f t="shared" ref="K67:K102" si="26">(A67-0.598)/0.1</f>
        <v>26.52</v>
      </c>
      <c r="L67">
        <f t="shared" ref="L67:L102" si="27">(A67-0.54)/1</f>
        <v>2.71</v>
      </c>
      <c r="M67">
        <f t="shared" ref="M67:M102" si="28">(A67-0.483)/10</f>
        <v>0.2767</v>
      </c>
      <c r="O67" s="1"/>
      <c r="P67" s="1">
        <f t="shared" si="19"/>
        <v>238095.23809523846</v>
      </c>
      <c r="Q67" s="1">
        <f t="shared" si="20"/>
        <v>2222222.2222222225</v>
      </c>
      <c r="S67">
        <f t="shared" si="10"/>
        <v>239246.18149146452</v>
      </c>
      <c r="T67">
        <f t="shared" si="11"/>
        <v>2391607.6058772686</v>
      </c>
      <c r="U67" s="1"/>
      <c r="V67" s="1">
        <f t="shared" si="21"/>
        <v>9.0420000000000387E-4</v>
      </c>
      <c r="W67" s="1">
        <f t="shared" si="22"/>
        <v>1.004499999999997E-4</v>
      </c>
      <c r="X67" s="1"/>
      <c r="Y67" s="1">
        <f t="shared" si="16"/>
        <v>9.9058781008459686E-4</v>
      </c>
      <c r="Z67" s="1">
        <f t="shared" si="17"/>
        <v>9.9058936899837008E-5</v>
      </c>
    </row>
    <row r="68" spans="1:26">
      <c r="A68">
        <v>3.3</v>
      </c>
      <c r="B68">
        <v>1.1129999999999999E-4</v>
      </c>
      <c r="C68">
        <v>-2.0420000000000001E-2</v>
      </c>
      <c r="D68" s="1">
        <v>1.133E-5</v>
      </c>
      <c r="E68">
        <v>-2.6700000000000001E-3</v>
      </c>
      <c r="F68" s="1">
        <v>1.1790000000000001E-6</v>
      </c>
      <c r="G68">
        <v>-2.6699999999999998E-4</v>
      </c>
      <c r="H68" s="1">
        <f t="shared" si="23"/>
        <v>20.531300000000002</v>
      </c>
      <c r="I68" s="1">
        <f t="shared" si="24"/>
        <v>2.68133</v>
      </c>
      <c r="J68" s="1">
        <f t="shared" si="25"/>
        <v>0.268179</v>
      </c>
      <c r="K68">
        <f t="shared" si="26"/>
        <v>27.02</v>
      </c>
      <c r="L68">
        <f t="shared" si="27"/>
        <v>2.76</v>
      </c>
      <c r="M68">
        <f t="shared" si="28"/>
        <v>0.28169999999999995</v>
      </c>
      <c r="O68" s="1"/>
      <c r="P68" s="1">
        <f t="shared" si="19"/>
        <v>238095.23809523846</v>
      </c>
      <c r="Q68" s="1">
        <f t="shared" si="20"/>
        <v>2325581.395348846</v>
      </c>
      <c r="S68">
        <f t="shared" ref="S68:S101" si="29">((0.025/D68)+237*1000)</f>
        <v>239206.53133274493</v>
      </c>
      <c r="T68">
        <f t="shared" ref="T68:T101" si="30">((0.025/F68)+237*10000)</f>
        <v>2391204.4105173876</v>
      </c>
      <c r="U68" s="1"/>
      <c r="V68" s="1">
        <f t="shared" si="21"/>
        <v>1.0042000000000017E-3</v>
      </c>
      <c r="W68" s="1">
        <f t="shared" si="22"/>
        <v>1.0042999999999969E-4</v>
      </c>
      <c r="X68" s="1"/>
      <c r="Y68" s="1">
        <f t="shared" ref="Y68:Y101" si="31">1/(1000+25/I68)</f>
        <v>9.9076239778593143E-4</v>
      </c>
      <c r="Z68" s="1">
        <f t="shared" ref="Z68:Z101" si="32">1/(10000+25/J68)</f>
        <v>9.9076396765172039E-5</v>
      </c>
    </row>
    <row r="69" spans="1:26">
      <c r="A69">
        <v>3.35</v>
      </c>
      <c r="B69">
        <v>1.136E-4</v>
      </c>
      <c r="C69">
        <v>-2.0420000000000001E-2</v>
      </c>
      <c r="D69" s="1">
        <v>1.155E-5</v>
      </c>
      <c r="E69">
        <v>-2.7200000000000002E-3</v>
      </c>
      <c r="F69" s="1">
        <v>1.1999999999999999E-6</v>
      </c>
      <c r="G69">
        <v>-2.72E-4</v>
      </c>
      <c r="H69" s="1">
        <f t="shared" si="23"/>
        <v>20.5336</v>
      </c>
      <c r="I69" s="1">
        <f t="shared" si="24"/>
        <v>2.7315499999999999</v>
      </c>
      <c r="J69" s="1">
        <f t="shared" si="25"/>
        <v>0.2732</v>
      </c>
      <c r="K69">
        <f t="shared" si="26"/>
        <v>27.52</v>
      </c>
      <c r="L69">
        <f t="shared" si="27"/>
        <v>2.81</v>
      </c>
      <c r="M69">
        <f t="shared" si="28"/>
        <v>0.28670000000000001</v>
      </c>
      <c r="O69" s="1"/>
      <c r="P69" s="1">
        <f t="shared" si="19"/>
        <v>227272.72727272683</v>
      </c>
      <c r="Q69" s="1">
        <f t="shared" si="20"/>
        <v>2439024.3902439084</v>
      </c>
      <c r="S69">
        <f t="shared" si="29"/>
        <v>239164.50216450216</v>
      </c>
      <c r="T69">
        <f t="shared" si="30"/>
        <v>2390833.3333333335</v>
      </c>
      <c r="U69" s="1"/>
      <c r="V69" s="1">
        <f t="shared" si="21"/>
        <v>1.1043999999999965E-3</v>
      </c>
      <c r="W69" s="1">
        <f t="shared" si="22"/>
        <v>1.0041000000000023E-4</v>
      </c>
      <c r="X69" s="1"/>
      <c r="Y69" s="1">
        <f t="shared" si="31"/>
        <v>9.90930692350946E-4</v>
      </c>
      <c r="Z69" s="1">
        <f t="shared" si="32"/>
        <v>9.9093217265143276E-5</v>
      </c>
    </row>
    <row r="70" spans="1:26">
      <c r="A70">
        <v>3.4</v>
      </c>
      <c r="B70">
        <v>1.159E-4</v>
      </c>
      <c r="C70">
        <v>-2.0420000000000001E-2</v>
      </c>
      <c r="D70" s="1">
        <v>1.1770000000000001E-5</v>
      </c>
      <c r="E70">
        <v>-2.7799999999999999E-3</v>
      </c>
      <c r="F70" s="1">
        <v>1.22E-6</v>
      </c>
      <c r="G70">
        <v>-2.7700000000000001E-4</v>
      </c>
      <c r="H70" s="1">
        <f t="shared" si="23"/>
        <v>20.535899999999998</v>
      </c>
      <c r="I70" s="1">
        <f t="shared" si="24"/>
        <v>2.7917699999999996</v>
      </c>
      <c r="J70" s="1">
        <f t="shared" si="25"/>
        <v>0.27822000000000002</v>
      </c>
      <c r="K70">
        <f t="shared" si="26"/>
        <v>28.02</v>
      </c>
      <c r="L70">
        <f t="shared" si="27"/>
        <v>2.86</v>
      </c>
      <c r="M70">
        <f t="shared" si="28"/>
        <v>0.29169999999999996</v>
      </c>
      <c r="O70" s="1"/>
      <c r="P70" s="1">
        <f t="shared" si="19"/>
        <v>227272.72727272683</v>
      </c>
      <c r="Q70" s="1">
        <f t="shared" si="20"/>
        <v>2272727.272727266</v>
      </c>
      <c r="S70">
        <f t="shared" si="29"/>
        <v>239124.04418011894</v>
      </c>
      <c r="T70">
        <f t="shared" si="30"/>
        <v>2390491.8032786883</v>
      </c>
      <c r="U70" s="1"/>
      <c r="V70" s="1">
        <f t="shared" si="21"/>
        <v>1.0043999999999986E-3</v>
      </c>
      <c r="W70" s="1">
        <f t="shared" si="22"/>
        <v>1.0044000000000052E-4</v>
      </c>
      <c r="X70" s="1"/>
      <c r="Y70" s="1">
        <f t="shared" si="31"/>
        <v>9.9112458596193513E-4</v>
      </c>
      <c r="Z70" s="1">
        <f t="shared" si="32"/>
        <v>9.9109432886862359E-5</v>
      </c>
    </row>
    <row r="71" spans="1:26">
      <c r="A71">
        <v>3.45</v>
      </c>
      <c r="B71">
        <v>1.182E-4</v>
      </c>
      <c r="C71">
        <v>-2.0420000000000001E-2</v>
      </c>
      <c r="D71" s="1">
        <v>1.199E-5</v>
      </c>
      <c r="E71">
        <v>-2.82E-3</v>
      </c>
      <c r="F71" s="1">
        <v>1.2440000000000001E-6</v>
      </c>
      <c r="G71">
        <v>-2.8200000000000002E-4</v>
      </c>
      <c r="H71" s="1">
        <f t="shared" si="23"/>
        <v>20.5382</v>
      </c>
      <c r="I71" s="1">
        <f t="shared" si="24"/>
        <v>2.8319899999999998</v>
      </c>
      <c r="J71" s="1">
        <f t="shared" si="25"/>
        <v>0.28324400000000005</v>
      </c>
      <c r="K71">
        <f t="shared" si="26"/>
        <v>28.520000000000003</v>
      </c>
      <c r="L71">
        <f t="shared" si="27"/>
        <v>2.91</v>
      </c>
      <c r="M71">
        <f t="shared" si="28"/>
        <v>0.29670000000000002</v>
      </c>
      <c r="O71" s="1"/>
      <c r="P71" s="1">
        <f t="shared" si="19"/>
        <v>232558.13953488413</v>
      </c>
      <c r="Q71" s="1">
        <f t="shared" si="20"/>
        <v>2777777.7777777817</v>
      </c>
      <c r="S71">
        <f t="shared" si="29"/>
        <v>239085.07089241035</v>
      </c>
      <c r="T71">
        <f t="shared" si="30"/>
        <v>2390096.4630225082</v>
      </c>
      <c r="U71" s="1"/>
      <c r="V71" s="1">
        <f t="shared" si="21"/>
        <v>9.0430000000000458E-4</v>
      </c>
      <c r="W71" s="1">
        <f t="shared" si="22"/>
        <v>1.0035999999999934E-4</v>
      </c>
      <c r="X71" s="1"/>
      <c r="Y71" s="1">
        <f t="shared" si="31"/>
        <v>9.9124953184995409E-4</v>
      </c>
      <c r="Z71" s="1">
        <f t="shared" si="32"/>
        <v>9.9125090990536988E-5</v>
      </c>
    </row>
    <row r="72" spans="1:26">
      <c r="A72">
        <v>3.5</v>
      </c>
      <c r="B72">
        <v>1.205E-4</v>
      </c>
      <c r="C72">
        <v>-2.0420000000000001E-2</v>
      </c>
      <c r="D72" s="1">
        <v>1.22E-5</v>
      </c>
      <c r="E72">
        <v>-2.8700000000000002E-3</v>
      </c>
      <c r="F72" s="1">
        <v>1.2559999999999999E-6</v>
      </c>
      <c r="G72">
        <v>-2.8699999999999998E-4</v>
      </c>
      <c r="H72" s="1">
        <f t="shared" si="23"/>
        <v>20.540499999999998</v>
      </c>
      <c r="I72" s="1">
        <f t="shared" si="24"/>
        <v>2.8822000000000001</v>
      </c>
      <c r="J72" s="1">
        <f t="shared" si="25"/>
        <v>0.28825599999999996</v>
      </c>
      <c r="K72">
        <f t="shared" si="26"/>
        <v>29.02</v>
      </c>
      <c r="L72">
        <f t="shared" si="27"/>
        <v>2.96</v>
      </c>
      <c r="M72">
        <f t="shared" si="28"/>
        <v>0.30169999999999997</v>
      </c>
      <c r="O72" s="1"/>
      <c r="P72" s="1">
        <f t="shared" si="19"/>
        <v>238095.23809523846</v>
      </c>
      <c r="Q72" s="1">
        <f t="shared" si="20"/>
        <v>2439024.3902439084</v>
      </c>
      <c r="S72">
        <f t="shared" si="29"/>
        <v>239049.18032786885</v>
      </c>
      <c r="T72">
        <f t="shared" si="30"/>
        <v>2389904.458598726</v>
      </c>
      <c r="U72" s="1"/>
      <c r="V72" s="1">
        <f t="shared" si="21"/>
        <v>1.0042000000000017E-3</v>
      </c>
      <c r="W72" s="1">
        <f t="shared" si="22"/>
        <v>1.0040999999999967E-4</v>
      </c>
      <c r="X72" s="1"/>
      <c r="Y72" s="1">
        <f t="shared" si="31"/>
        <v>9.9140066042927911E-4</v>
      </c>
      <c r="Z72" s="1">
        <f t="shared" si="32"/>
        <v>9.9140172515786422E-5</v>
      </c>
    </row>
    <row r="73" spans="1:26">
      <c r="A73">
        <v>3.55</v>
      </c>
      <c r="B73">
        <v>1.228E-4</v>
      </c>
      <c r="C73">
        <v>-2.0420000000000001E-2</v>
      </c>
      <c r="D73" s="1">
        <v>1.241E-5</v>
      </c>
      <c r="E73">
        <v>-2.9199999999999999E-3</v>
      </c>
      <c r="F73" s="1">
        <v>1.285E-6</v>
      </c>
      <c r="G73">
        <v>-2.92E-4</v>
      </c>
      <c r="H73" s="1">
        <f t="shared" si="23"/>
        <v>20.5428</v>
      </c>
      <c r="I73" s="1">
        <f t="shared" si="24"/>
        <v>2.93241</v>
      </c>
      <c r="J73" s="1">
        <f t="shared" si="25"/>
        <v>0.29328500000000002</v>
      </c>
      <c r="K73">
        <f t="shared" si="26"/>
        <v>29.52</v>
      </c>
      <c r="L73">
        <f t="shared" si="27"/>
        <v>3.01</v>
      </c>
      <c r="M73">
        <f t="shared" si="28"/>
        <v>0.30669999999999997</v>
      </c>
      <c r="O73" s="1"/>
      <c r="P73" s="1">
        <f t="shared" si="19"/>
        <v>232558.13953488413</v>
      </c>
      <c r="Q73" s="1">
        <f t="shared" si="20"/>
        <v>1999999.9999999939</v>
      </c>
      <c r="S73">
        <f t="shared" si="29"/>
        <v>239014.50443190974</v>
      </c>
      <c r="T73">
        <f t="shared" si="30"/>
        <v>2389455.2529182881</v>
      </c>
      <c r="U73" s="1"/>
      <c r="V73" s="1">
        <f t="shared" si="21"/>
        <v>1.1043000000000003E-3</v>
      </c>
      <c r="W73" s="1">
        <f t="shared" si="22"/>
        <v>1.0050000000000059E-4</v>
      </c>
      <c r="X73" s="1"/>
      <c r="Y73" s="1">
        <f t="shared" si="31"/>
        <v>9.9154665737926089E-4</v>
      </c>
      <c r="Z73" s="1">
        <f t="shared" si="32"/>
        <v>9.9154791487059859E-5</v>
      </c>
    </row>
    <row r="74" spans="1:26">
      <c r="A74">
        <v>3.6</v>
      </c>
      <c r="B74">
        <v>1.2520000000000001E-4</v>
      </c>
      <c r="C74">
        <v>-2.0420000000000001E-2</v>
      </c>
      <c r="D74" s="1">
        <v>1.2629999999999999E-5</v>
      </c>
      <c r="E74">
        <v>-2.98E-3</v>
      </c>
      <c r="F74" s="1">
        <v>1.3060000000000001E-6</v>
      </c>
      <c r="G74">
        <v>-2.9700000000000001E-4</v>
      </c>
      <c r="H74" s="1">
        <f t="shared" si="23"/>
        <v>20.545200000000001</v>
      </c>
      <c r="I74" s="1">
        <f t="shared" si="24"/>
        <v>2.9926300000000001</v>
      </c>
      <c r="J74" s="1">
        <f t="shared" si="25"/>
        <v>0.29830600000000002</v>
      </c>
      <c r="K74">
        <f t="shared" si="26"/>
        <v>30.02</v>
      </c>
      <c r="L74">
        <f t="shared" si="27"/>
        <v>3.06</v>
      </c>
      <c r="M74">
        <f t="shared" si="28"/>
        <v>0.31169999999999998</v>
      </c>
      <c r="O74" s="1"/>
      <c r="P74" s="1">
        <f t="shared" si="19"/>
        <v>227272.72727272683</v>
      </c>
      <c r="Q74" s="1">
        <f t="shared" si="20"/>
        <v>2439024.3902438958</v>
      </c>
      <c r="S74">
        <f t="shared" si="29"/>
        <v>238979.41409342835</v>
      </c>
      <c r="T74">
        <f t="shared" si="30"/>
        <v>2389142.4196018376</v>
      </c>
      <c r="U74" s="1"/>
      <c r="V74" s="1">
        <f t="shared" si="21"/>
        <v>1.0044000000000032E-3</v>
      </c>
      <c r="W74" s="1">
        <f t="shared" si="22"/>
        <v>1.0041000000000023E-4</v>
      </c>
      <c r="X74" s="1"/>
      <c r="Y74" s="1">
        <f t="shared" si="31"/>
        <v>9.917153527768481E-4</v>
      </c>
      <c r="Z74" s="1">
        <f t="shared" si="32"/>
        <v>9.9168899556524806E-5</v>
      </c>
    </row>
    <row r="75" spans="1:26">
      <c r="A75">
        <v>3.65</v>
      </c>
      <c r="B75">
        <v>1.2750000000000001E-4</v>
      </c>
      <c r="C75">
        <v>-2.0420000000000001E-2</v>
      </c>
      <c r="D75" s="1">
        <v>1.2850000000000001E-5</v>
      </c>
      <c r="E75">
        <v>-3.0200000000000001E-3</v>
      </c>
      <c r="F75" s="1">
        <v>1.3260000000000001E-6</v>
      </c>
      <c r="G75">
        <v>-3.0200000000000002E-4</v>
      </c>
      <c r="H75" s="1">
        <f t="shared" si="23"/>
        <v>20.547499999999999</v>
      </c>
      <c r="I75" s="1">
        <f t="shared" si="24"/>
        <v>3.0328500000000003</v>
      </c>
      <c r="J75" s="1">
        <f t="shared" si="25"/>
        <v>0.30332600000000004</v>
      </c>
      <c r="K75">
        <f t="shared" si="26"/>
        <v>30.52</v>
      </c>
      <c r="L75">
        <f t="shared" si="27"/>
        <v>3.11</v>
      </c>
      <c r="M75">
        <f t="shared" si="28"/>
        <v>0.31669999999999998</v>
      </c>
      <c r="O75" s="1"/>
      <c r="P75" s="1">
        <f t="shared" si="19"/>
        <v>227272.72727272683</v>
      </c>
      <c r="Q75" s="1">
        <f t="shared" si="20"/>
        <v>2272727.2727272771</v>
      </c>
      <c r="S75">
        <f t="shared" si="29"/>
        <v>238945.52529182879</v>
      </c>
      <c r="T75">
        <f t="shared" si="30"/>
        <v>2388853.6953242836</v>
      </c>
      <c r="U75" s="1"/>
      <c r="V75" s="1">
        <f t="shared" si="21"/>
        <v>1.0043999999999986E-3</v>
      </c>
      <c r="W75" s="1">
        <f t="shared" si="22"/>
        <v>1.0043999999999998E-4</v>
      </c>
      <c r="X75" s="1"/>
      <c r="Y75" s="1">
        <f t="shared" si="31"/>
        <v>9.9182432100985984E-4</v>
      </c>
      <c r="Z75" s="1">
        <f t="shared" si="32"/>
        <v>9.9182541706722122E-5</v>
      </c>
    </row>
    <row r="76" spans="1:26">
      <c r="A76">
        <v>3.7</v>
      </c>
      <c r="B76">
        <v>1.2990000000000001E-4</v>
      </c>
      <c r="C76">
        <v>-2.0420000000000001E-2</v>
      </c>
      <c r="D76" s="1">
        <v>1.307E-5</v>
      </c>
      <c r="E76">
        <v>-3.0799999999999998E-3</v>
      </c>
      <c r="F76" s="1">
        <v>1.35E-6</v>
      </c>
      <c r="G76">
        <v>-3.0699999999999998E-4</v>
      </c>
      <c r="H76" s="1">
        <f t="shared" si="23"/>
        <v>20.549900000000001</v>
      </c>
      <c r="I76" s="1">
        <f t="shared" si="24"/>
        <v>3.09307</v>
      </c>
      <c r="J76" s="1">
        <f t="shared" si="25"/>
        <v>0.30835000000000001</v>
      </c>
      <c r="K76">
        <f t="shared" si="26"/>
        <v>31.020000000000003</v>
      </c>
      <c r="L76">
        <f t="shared" si="27"/>
        <v>3.16</v>
      </c>
      <c r="M76">
        <f t="shared" si="28"/>
        <v>0.32169999999999999</v>
      </c>
      <c r="O76" s="1"/>
      <c r="P76" s="1">
        <f t="shared" si="19"/>
        <v>232558.13953488413</v>
      </c>
      <c r="Q76" s="1">
        <f t="shared" si="20"/>
        <v>2222222.2222222225</v>
      </c>
      <c r="S76">
        <f t="shared" si="29"/>
        <v>238912.77735271613</v>
      </c>
      <c r="T76">
        <f t="shared" si="30"/>
        <v>2388518.5185185187</v>
      </c>
      <c r="U76" s="1"/>
      <c r="V76" s="1">
        <f t="shared" si="21"/>
        <v>1.1042999999999958E-3</v>
      </c>
      <c r="W76" s="1">
        <f t="shared" si="22"/>
        <v>9.0449999999999691E-5</v>
      </c>
      <c r="X76" s="1"/>
      <c r="Y76" s="1">
        <f t="shared" si="31"/>
        <v>9.9198221977056305E-4</v>
      </c>
      <c r="Z76" s="1">
        <f t="shared" si="32"/>
        <v>9.9195753578896565E-5</v>
      </c>
    </row>
    <row r="77" spans="1:26">
      <c r="A77">
        <v>3.75</v>
      </c>
      <c r="B77">
        <v>1.3219999999999999E-4</v>
      </c>
      <c r="C77">
        <v>-2.0420000000000001E-2</v>
      </c>
      <c r="D77" s="1">
        <v>1.328E-5</v>
      </c>
      <c r="E77">
        <v>-3.13E-3</v>
      </c>
      <c r="F77" s="1">
        <v>1.3710000000000001E-6</v>
      </c>
      <c r="G77">
        <v>-3.1100000000000002E-4</v>
      </c>
      <c r="H77" s="1">
        <f t="shared" si="23"/>
        <v>20.552199999999999</v>
      </c>
      <c r="I77" s="1">
        <f t="shared" si="24"/>
        <v>3.1432799999999999</v>
      </c>
      <c r="J77" s="1">
        <f t="shared" si="25"/>
        <v>0.31237100000000001</v>
      </c>
      <c r="K77">
        <f t="shared" si="26"/>
        <v>31.52</v>
      </c>
      <c r="L77">
        <f t="shared" si="27"/>
        <v>3.21</v>
      </c>
      <c r="M77">
        <f t="shared" si="28"/>
        <v>0.32669999999999999</v>
      </c>
      <c r="O77" s="1"/>
      <c r="P77" s="1">
        <f t="shared" si="19"/>
        <v>232558.13953488413</v>
      </c>
      <c r="Q77" s="1">
        <f t="shared" si="20"/>
        <v>2325581.3953488343</v>
      </c>
      <c r="S77">
        <f t="shared" si="29"/>
        <v>238882.53012048194</v>
      </c>
      <c r="T77">
        <f t="shared" si="30"/>
        <v>2388234.8650619984</v>
      </c>
      <c r="U77" s="1"/>
      <c r="V77" s="1">
        <f t="shared" si="21"/>
        <v>1.0043000000000025E-3</v>
      </c>
      <c r="W77" s="1">
        <f t="shared" si="22"/>
        <v>9.0429999999999675E-5</v>
      </c>
      <c r="X77" s="1"/>
      <c r="Y77" s="1">
        <f t="shared" si="31"/>
        <v>9.9210928327041811E-4</v>
      </c>
      <c r="Z77" s="1">
        <f t="shared" si="32"/>
        <v>9.9206024054295257E-5</v>
      </c>
    </row>
    <row r="78" spans="1:26">
      <c r="A78">
        <v>3.8</v>
      </c>
      <c r="B78">
        <v>1.3449999999999999E-4</v>
      </c>
      <c r="C78">
        <v>-2.0420000000000001E-2</v>
      </c>
      <c r="D78" s="1">
        <v>1.3499999999999999E-5</v>
      </c>
      <c r="E78">
        <v>-3.1800000000000001E-3</v>
      </c>
      <c r="F78" s="1">
        <v>1.393E-6</v>
      </c>
      <c r="G78">
        <v>-3.1599999999999998E-4</v>
      </c>
      <c r="H78" s="1">
        <f t="shared" si="23"/>
        <v>20.554500000000001</v>
      </c>
      <c r="I78" s="1">
        <f t="shared" si="24"/>
        <v>3.1935000000000002</v>
      </c>
      <c r="J78" s="1">
        <f t="shared" si="25"/>
        <v>0.31739299999999998</v>
      </c>
      <c r="K78">
        <f t="shared" si="26"/>
        <v>32.019999999999996</v>
      </c>
      <c r="L78">
        <f t="shared" si="27"/>
        <v>3.26</v>
      </c>
      <c r="M78">
        <f t="shared" si="28"/>
        <v>0.33169999999999999</v>
      </c>
      <c r="O78" s="1"/>
      <c r="P78" s="1">
        <f t="shared" si="19"/>
        <v>232558.13953488413</v>
      </c>
      <c r="Q78" s="1">
        <f t="shared" si="20"/>
        <v>2439024.3902439084</v>
      </c>
      <c r="S78">
        <f t="shared" si="29"/>
        <v>238851.85185185185</v>
      </c>
      <c r="T78">
        <f t="shared" si="30"/>
        <v>2387946.8772433596</v>
      </c>
      <c r="U78" s="1"/>
      <c r="V78" s="1">
        <f t="shared" si="21"/>
        <v>9.0430000000000458E-4</v>
      </c>
      <c r="W78" s="1">
        <f t="shared" si="22"/>
        <v>1.0040999999999967E-4</v>
      </c>
      <c r="X78" s="1"/>
      <c r="Y78" s="1">
        <f t="shared" si="31"/>
        <v>9.9223240640049703E-4</v>
      </c>
      <c r="Z78" s="1">
        <f t="shared" si="32"/>
        <v>9.9218488682153091E-5</v>
      </c>
    </row>
    <row r="79" spans="1:26">
      <c r="A79">
        <v>3.85</v>
      </c>
      <c r="B79">
        <v>1.3559999999999999E-4</v>
      </c>
      <c r="C79">
        <v>-2.0420000000000001E-2</v>
      </c>
      <c r="D79" s="1">
        <v>1.3709999999999999E-5</v>
      </c>
      <c r="E79">
        <v>-3.2200000000000002E-3</v>
      </c>
      <c r="F79" s="1">
        <v>1.412E-6</v>
      </c>
      <c r="G79">
        <v>-3.21E-4</v>
      </c>
      <c r="H79" s="1">
        <f t="shared" si="23"/>
        <v>20.555600000000002</v>
      </c>
      <c r="I79" s="1">
        <f t="shared" si="24"/>
        <v>3.2337100000000003</v>
      </c>
      <c r="J79" s="1">
        <f t="shared" si="25"/>
        <v>0.32241199999999998</v>
      </c>
      <c r="K79">
        <f t="shared" si="26"/>
        <v>32.520000000000003</v>
      </c>
      <c r="L79">
        <f t="shared" si="27"/>
        <v>3.31</v>
      </c>
      <c r="M79">
        <f t="shared" si="28"/>
        <v>0.3367</v>
      </c>
      <c r="O79" s="1"/>
      <c r="P79" s="1">
        <f t="shared" si="19"/>
        <v>232558.1395348832</v>
      </c>
      <c r="Q79" s="1">
        <f t="shared" si="20"/>
        <v>2439024.3902439084</v>
      </c>
      <c r="S79">
        <f t="shared" si="29"/>
        <v>238823.48650619984</v>
      </c>
      <c r="T79">
        <f t="shared" si="30"/>
        <v>2387705.3824362606</v>
      </c>
      <c r="U79" s="1"/>
      <c r="V79" s="1">
        <f t="shared" si="21"/>
        <v>9.0429999999999569E-4</v>
      </c>
      <c r="W79" s="1">
        <f t="shared" si="22"/>
        <v>1.0041000000000023E-4</v>
      </c>
      <c r="X79" s="1"/>
      <c r="Y79" s="1">
        <f t="shared" si="31"/>
        <v>9.923282525907491E-4</v>
      </c>
      <c r="Z79" s="1">
        <f t="shared" si="32"/>
        <v>9.9230560890333389E-5</v>
      </c>
    </row>
    <row r="80" spans="1:26">
      <c r="A80">
        <v>3.9</v>
      </c>
      <c r="B80">
        <v>1.3640000000000001E-4</v>
      </c>
      <c r="C80">
        <v>-2.0420000000000001E-2</v>
      </c>
      <c r="D80" s="1">
        <v>1.393E-5</v>
      </c>
      <c r="E80">
        <v>-3.2699999999999999E-3</v>
      </c>
      <c r="F80" s="1">
        <v>1.4339999999999999E-6</v>
      </c>
      <c r="G80">
        <v>-3.2600000000000001E-4</v>
      </c>
      <c r="H80" s="1">
        <f t="shared" si="23"/>
        <v>20.5564</v>
      </c>
      <c r="I80" s="1">
        <f t="shared" si="24"/>
        <v>3.2839299999999998</v>
      </c>
      <c r="J80" s="1">
        <f t="shared" si="25"/>
        <v>0.327434</v>
      </c>
      <c r="K80">
        <f t="shared" si="26"/>
        <v>33.019999999999996</v>
      </c>
      <c r="L80">
        <f t="shared" si="27"/>
        <v>3.36</v>
      </c>
      <c r="M80">
        <f t="shared" si="28"/>
        <v>0.3417</v>
      </c>
      <c r="O80" s="1"/>
      <c r="P80" s="1">
        <f t="shared" si="19"/>
        <v>227272.72727272683</v>
      </c>
      <c r="Q80" s="1">
        <f t="shared" si="20"/>
        <v>2380952.3809523825</v>
      </c>
      <c r="S80">
        <f t="shared" si="29"/>
        <v>238794.68772433596</v>
      </c>
      <c r="T80">
        <f t="shared" si="30"/>
        <v>2387433.7517433753</v>
      </c>
      <c r="U80" s="1"/>
      <c r="V80" s="1">
        <f t="shared" si="21"/>
        <v>1.0043999999999986E-3</v>
      </c>
      <c r="W80" s="1">
        <f t="shared" si="22"/>
        <v>1.0042000000000051E-4</v>
      </c>
      <c r="X80" s="1"/>
      <c r="Y80" s="1">
        <f t="shared" si="31"/>
        <v>9.9244468755760925E-4</v>
      </c>
      <c r="Z80" s="1">
        <f t="shared" si="32"/>
        <v>9.9242272696963639E-5</v>
      </c>
    </row>
    <row r="81" spans="1:26">
      <c r="A81">
        <v>3.95</v>
      </c>
      <c r="B81">
        <v>1.372E-4</v>
      </c>
      <c r="C81">
        <v>-2.0420000000000001E-2</v>
      </c>
      <c r="D81" s="1">
        <v>1.415E-5</v>
      </c>
      <c r="E81">
        <v>-3.32E-3</v>
      </c>
      <c r="F81" s="1">
        <v>1.454E-6</v>
      </c>
      <c r="G81">
        <v>-3.3100000000000002E-4</v>
      </c>
      <c r="H81" s="1">
        <f t="shared" si="23"/>
        <v>20.557200000000002</v>
      </c>
      <c r="I81" s="1">
        <f t="shared" si="24"/>
        <v>3.3341500000000002</v>
      </c>
      <c r="J81" s="1">
        <f t="shared" si="25"/>
        <v>0.33245400000000003</v>
      </c>
      <c r="K81">
        <f t="shared" si="26"/>
        <v>33.520000000000003</v>
      </c>
      <c r="L81">
        <f t="shared" si="27"/>
        <v>3.41</v>
      </c>
      <c r="M81">
        <f t="shared" si="28"/>
        <v>0.34670000000000001</v>
      </c>
      <c r="O81" s="1"/>
      <c r="P81" s="1">
        <f t="shared" si="19"/>
        <v>227272.7272727277</v>
      </c>
      <c r="Q81" s="1">
        <f t="shared" si="20"/>
        <v>2499999.9999999977</v>
      </c>
      <c r="S81">
        <f t="shared" si="29"/>
        <v>238766.78445229682</v>
      </c>
      <c r="T81">
        <f t="shared" si="30"/>
        <v>2387193.9477303987</v>
      </c>
      <c r="U81" s="1"/>
      <c r="V81" s="1">
        <f t="shared" si="21"/>
        <v>1.1044000000000054E-3</v>
      </c>
      <c r="W81" s="1">
        <f t="shared" si="22"/>
        <v>1.0039999999999993E-4</v>
      </c>
      <c r="X81" s="1"/>
      <c r="Y81" s="1">
        <f t="shared" si="31"/>
        <v>9.9255764106991355E-4</v>
      </c>
      <c r="Z81" s="1">
        <f t="shared" si="32"/>
        <v>9.925362885649969E-5</v>
      </c>
    </row>
    <row r="82" spans="1:26">
      <c r="A82">
        <v>4</v>
      </c>
      <c r="B82">
        <v>1.3789999999999999E-4</v>
      </c>
      <c r="C82">
        <v>-2.0420000000000001E-2</v>
      </c>
      <c r="D82" s="1">
        <v>1.437E-5</v>
      </c>
      <c r="E82">
        <v>-3.3800000000000002E-3</v>
      </c>
      <c r="F82" s="1">
        <v>1.474E-6</v>
      </c>
      <c r="G82">
        <v>-3.3599999999999998E-4</v>
      </c>
      <c r="H82" s="1">
        <f t="shared" si="23"/>
        <v>20.5579</v>
      </c>
      <c r="I82" s="1">
        <f t="shared" si="24"/>
        <v>3.3943700000000003</v>
      </c>
      <c r="J82" s="1">
        <f t="shared" si="25"/>
        <v>0.337474</v>
      </c>
      <c r="K82">
        <f t="shared" si="26"/>
        <v>34.019999999999996</v>
      </c>
      <c r="L82">
        <f t="shared" si="27"/>
        <v>3.46</v>
      </c>
      <c r="M82">
        <f t="shared" si="28"/>
        <v>0.35170000000000001</v>
      </c>
      <c r="O82" s="1"/>
      <c r="P82" s="1">
        <f t="shared" si="19"/>
        <v>217391.30434782579</v>
      </c>
      <c r="Q82" s="1">
        <f t="shared" si="20"/>
        <v>1886792.4528301903</v>
      </c>
      <c r="S82">
        <f t="shared" si="29"/>
        <v>238739.73556019485</v>
      </c>
      <c r="T82">
        <f t="shared" si="30"/>
        <v>2386960.6512890095</v>
      </c>
      <c r="U82" s="1"/>
      <c r="V82" s="1">
        <f t="shared" si="21"/>
        <v>1.1045999999999979E-3</v>
      </c>
      <c r="W82" s="1">
        <f t="shared" si="22"/>
        <v>1.0052999999999978E-4</v>
      </c>
      <c r="X82" s="1"/>
      <c r="Y82" s="1">
        <f t="shared" si="31"/>
        <v>9.9268871166325961E-4</v>
      </c>
      <c r="Z82" s="1">
        <f t="shared" si="32"/>
        <v>9.9264649649679094E-5</v>
      </c>
    </row>
    <row r="83" spans="1:26">
      <c r="A83">
        <v>4.05</v>
      </c>
      <c r="B83">
        <v>1.3880000000000001E-4</v>
      </c>
      <c r="C83">
        <v>-2.0420000000000001E-2</v>
      </c>
      <c r="D83" s="1">
        <v>1.4610000000000001E-5</v>
      </c>
      <c r="E83">
        <v>-3.4299999999999999E-3</v>
      </c>
      <c r="F83" s="1">
        <v>1.5069999999999999E-6</v>
      </c>
      <c r="G83">
        <v>-3.4099999999999999E-4</v>
      </c>
      <c r="H83" s="1">
        <f t="shared" si="23"/>
        <v>20.558800000000002</v>
      </c>
      <c r="I83" s="1">
        <f t="shared" si="24"/>
        <v>3.4446099999999999</v>
      </c>
      <c r="J83" s="1">
        <f t="shared" si="25"/>
        <v>0.34250700000000001</v>
      </c>
      <c r="K83">
        <f t="shared" si="26"/>
        <v>34.519999999999996</v>
      </c>
      <c r="L83">
        <f t="shared" si="27"/>
        <v>3.51</v>
      </c>
      <c r="M83">
        <f t="shared" si="28"/>
        <v>0.35669999999999996</v>
      </c>
      <c r="O83" s="1"/>
      <c r="P83" s="1">
        <f t="shared" si="19"/>
        <v>212765.95744680826</v>
      </c>
      <c r="Q83" s="1">
        <f t="shared" si="20"/>
        <v>2173913.043478258</v>
      </c>
      <c r="S83">
        <f t="shared" si="29"/>
        <v>238711.15674195756</v>
      </c>
      <c r="T83">
        <f t="shared" si="30"/>
        <v>2386589.2501658923</v>
      </c>
      <c r="U83" s="1"/>
      <c r="V83" s="1">
        <f t="shared" si="21"/>
        <v>1.0046999999999962E-3</v>
      </c>
      <c r="W83" s="1">
        <f t="shared" si="22"/>
        <v>1.0046000000000055E-4</v>
      </c>
      <c r="X83" s="1"/>
      <c r="Y83" s="1">
        <f t="shared" si="31"/>
        <v>9.9279457921783707E-4</v>
      </c>
      <c r="Z83" s="1">
        <f t="shared" si="32"/>
        <v>9.9275377021335796E-5</v>
      </c>
    </row>
    <row r="84" spans="1:26">
      <c r="A84">
        <v>4.0999999999999996</v>
      </c>
      <c r="B84">
        <v>1.395E-4</v>
      </c>
      <c r="C84">
        <v>-2.0420000000000001E-2</v>
      </c>
      <c r="D84" s="1">
        <v>1.484E-5</v>
      </c>
      <c r="E84">
        <v>-3.48E-3</v>
      </c>
      <c r="F84" s="1">
        <v>1.5200000000000001E-6</v>
      </c>
      <c r="G84">
        <v>-3.4600000000000001E-4</v>
      </c>
      <c r="H84" s="1">
        <f t="shared" si="23"/>
        <v>20.5595</v>
      </c>
      <c r="I84" s="1">
        <f t="shared" si="24"/>
        <v>3.4948399999999999</v>
      </c>
      <c r="J84" s="1">
        <f t="shared" si="25"/>
        <v>0.34752000000000005</v>
      </c>
      <c r="K84">
        <f t="shared" si="26"/>
        <v>35.019999999999996</v>
      </c>
      <c r="L84">
        <f t="shared" si="27"/>
        <v>3.5599999999999996</v>
      </c>
      <c r="M84">
        <f t="shared" si="28"/>
        <v>0.36169999999999997</v>
      </c>
      <c r="O84" s="1"/>
      <c r="P84" s="1">
        <f t="shared" si="19"/>
        <v>222222.22222222268</v>
      </c>
      <c r="Q84" s="1">
        <f t="shared" si="20"/>
        <v>2499999.9999999977</v>
      </c>
      <c r="S84">
        <f t="shared" si="29"/>
        <v>238684.63611859837</v>
      </c>
      <c r="T84">
        <f t="shared" si="30"/>
        <v>2386447.3684210526</v>
      </c>
      <c r="U84" s="1"/>
      <c r="V84" s="1">
        <f t="shared" si="21"/>
        <v>1.0044999999999993E-3</v>
      </c>
      <c r="W84" s="1">
        <f t="shared" si="22"/>
        <v>1.0040000000000049E-4</v>
      </c>
      <c r="X84" s="1"/>
      <c r="Y84" s="1">
        <f t="shared" si="31"/>
        <v>9.928974044274739E-4</v>
      </c>
      <c r="Z84" s="1">
        <f t="shared" si="32"/>
        <v>9.9285755099708586E-5</v>
      </c>
    </row>
    <row r="85" spans="1:26">
      <c r="A85">
        <v>4.1500000000000004</v>
      </c>
      <c r="B85">
        <v>1.403E-4</v>
      </c>
      <c r="C85">
        <v>-2.0420000000000001E-2</v>
      </c>
      <c r="D85" s="1">
        <v>1.506E-5</v>
      </c>
      <c r="E85">
        <v>-3.5300000000000002E-3</v>
      </c>
      <c r="F85" s="1">
        <v>1.547E-6</v>
      </c>
      <c r="G85">
        <v>-3.5100000000000002E-4</v>
      </c>
      <c r="H85" s="1">
        <f t="shared" si="23"/>
        <v>20.560300000000002</v>
      </c>
      <c r="I85" s="1">
        <f t="shared" si="24"/>
        <v>3.5450599999999999</v>
      </c>
      <c r="J85" s="1">
        <f t="shared" si="25"/>
        <v>0.35254700000000005</v>
      </c>
      <c r="K85">
        <f t="shared" si="26"/>
        <v>35.520000000000003</v>
      </c>
      <c r="L85">
        <f t="shared" si="27"/>
        <v>3.6100000000000003</v>
      </c>
      <c r="M85">
        <f t="shared" si="28"/>
        <v>0.36670000000000003</v>
      </c>
      <c r="O85" s="1"/>
      <c r="P85" s="1">
        <f t="shared" si="19"/>
        <v>227272.7272727277</v>
      </c>
      <c r="Q85" s="1">
        <f t="shared" si="20"/>
        <v>1886792.4528301903</v>
      </c>
      <c r="S85">
        <f t="shared" si="29"/>
        <v>238660.02656042497</v>
      </c>
      <c r="T85">
        <f t="shared" si="30"/>
        <v>2386160.3102779575</v>
      </c>
      <c r="U85" s="1"/>
      <c r="V85" s="1">
        <f t="shared" si="21"/>
        <v>1.0043999999999986E-3</v>
      </c>
      <c r="W85" s="1">
        <f t="shared" si="22"/>
        <v>1.0052999999999923E-4</v>
      </c>
      <c r="X85" s="1"/>
      <c r="Y85" s="1">
        <f t="shared" si="31"/>
        <v>9.9299731657171027E-4</v>
      </c>
      <c r="Z85" s="1">
        <f t="shared" si="32"/>
        <v>9.9295867871014261E-5</v>
      </c>
    </row>
    <row r="86" spans="1:26">
      <c r="A86">
        <v>4.2</v>
      </c>
      <c r="B86">
        <v>1.4109999999999999E-4</v>
      </c>
      <c r="C86">
        <v>-2.0420000000000001E-2</v>
      </c>
      <c r="D86" s="1">
        <v>1.5279999999999999E-5</v>
      </c>
      <c r="E86">
        <v>-3.5799999999999998E-3</v>
      </c>
      <c r="F86" s="1">
        <v>1.573E-6</v>
      </c>
      <c r="G86">
        <v>-3.5599999999999998E-4</v>
      </c>
      <c r="H86" s="1">
        <f t="shared" si="23"/>
        <v>20.561100000000003</v>
      </c>
      <c r="I86" s="1">
        <f t="shared" si="24"/>
        <v>3.5952799999999998</v>
      </c>
      <c r="J86" s="1">
        <f t="shared" si="25"/>
        <v>0.35757299999999997</v>
      </c>
      <c r="K86">
        <f t="shared" si="26"/>
        <v>36.020000000000003</v>
      </c>
      <c r="L86">
        <f t="shared" si="27"/>
        <v>3.66</v>
      </c>
      <c r="M86">
        <f t="shared" si="28"/>
        <v>0.37170000000000003</v>
      </c>
      <c r="O86" s="1"/>
      <c r="P86" s="1">
        <f t="shared" si="19"/>
        <v>232558.13953488413</v>
      </c>
      <c r="Q86" s="1">
        <f t="shared" si="20"/>
        <v>2777777.7777777817</v>
      </c>
      <c r="S86">
        <f t="shared" si="29"/>
        <v>238636.12565445027</v>
      </c>
      <c r="T86">
        <f t="shared" si="30"/>
        <v>2385893.1977113797</v>
      </c>
      <c r="U86" s="1"/>
      <c r="V86" s="1">
        <f t="shared" si="21"/>
        <v>1.0043000000000025E-3</v>
      </c>
      <c r="W86" s="1">
        <f t="shared" si="22"/>
        <v>1.0035999999999934E-4</v>
      </c>
      <c r="X86" s="1"/>
      <c r="Y86" s="1">
        <f t="shared" si="31"/>
        <v>9.930944567823482E-4</v>
      </c>
      <c r="Z86" s="1">
        <f t="shared" si="32"/>
        <v>9.9305696344907828E-5</v>
      </c>
    </row>
    <row r="87" spans="1:26">
      <c r="A87">
        <v>4.25</v>
      </c>
      <c r="B87">
        <v>1.4190000000000001E-4</v>
      </c>
      <c r="C87">
        <v>-2.0420000000000001E-2</v>
      </c>
      <c r="D87" s="1">
        <v>1.5489999999999999E-5</v>
      </c>
      <c r="E87">
        <v>-3.63E-3</v>
      </c>
      <c r="F87" s="1">
        <v>1.5829999999999999E-6</v>
      </c>
      <c r="G87">
        <v>-3.6099999999999999E-4</v>
      </c>
      <c r="H87" s="1">
        <f t="shared" si="23"/>
        <v>20.561900000000001</v>
      </c>
      <c r="I87" s="1">
        <f t="shared" si="24"/>
        <v>3.6454900000000001</v>
      </c>
      <c r="J87" s="1">
        <f t="shared" si="25"/>
        <v>0.36258299999999999</v>
      </c>
      <c r="K87">
        <f t="shared" si="26"/>
        <v>36.519999999999996</v>
      </c>
      <c r="L87">
        <f t="shared" si="27"/>
        <v>3.71</v>
      </c>
      <c r="M87">
        <f t="shared" si="28"/>
        <v>0.37669999999999998</v>
      </c>
      <c r="O87" s="1"/>
      <c r="P87" s="1">
        <f t="shared" si="19"/>
        <v>227272.7272727277</v>
      </c>
      <c r="Q87" s="1">
        <f t="shared" si="20"/>
        <v>2564102.5641025663</v>
      </c>
      <c r="S87">
        <f t="shared" si="29"/>
        <v>238613.94448030987</v>
      </c>
      <c r="T87">
        <f t="shared" si="30"/>
        <v>2385792.7984838914</v>
      </c>
      <c r="U87" s="1"/>
      <c r="V87" s="1">
        <f t="shared" si="21"/>
        <v>1.0044000000000032E-3</v>
      </c>
      <c r="W87" s="1">
        <f t="shared" si="22"/>
        <v>1.003900000000002E-4</v>
      </c>
      <c r="X87" s="1"/>
      <c r="Y87" s="1">
        <f t="shared" si="31"/>
        <v>9.9318892028039843E-4</v>
      </c>
      <c r="Z87" s="1">
        <f t="shared" si="32"/>
        <v>9.9315224209289393E-5</v>
      </c>
    </row>
    <row r="88" spans="1:26">
      <c r="A88">
        <v>4.3</v>
      </c>
      <c r="B88">
        <v>1.426E-4</v>
      </c>
      <c r="C88">
        <v>-2.0420000000000001E-2</v>
      </c>
      <c r="D88" s="1">
        <v>1.5719999999999999E-5</v>
      </c>
      <c r="E88">
        <v>-3.6800000000000001E-3</v>
      </c>
      <c r="F88" s="1">
        <v>1.612E-6</v>
      </c>
      <c r="G88">
        <v>-3.6600000000000001E-4</v>
      </c>
      <c r="H88" s="1">
        <f t="shared" si="23"/>
        <v>20.5626</v>
      </c>
      <c r="I88" s="1">
        <f t="shared" si="24"/>
        <v>3.6957200000000001</v>
      </c>
      <c r="J88" s="1">
        <f t="shared" si="25"/>
        <v>0.36761199999999999</v>
      </c>
      <c r="K88">
        <f t="shared" si="26"/>
        <v>37.019999999999996</v>
      </c>
      <c r="L88">
        <f t="shared" si="27"/>
        <v>3.76</v>
      </c>
      <c r="M88">
        <f t="shared" si="28"/>
        <v>0.38169999999999998</v>
      </c>
      <c r="O88" s="1"/>
      <c r="P88" s="1">
        <f t="shared" si="19"/>
        <v>222222.22222222184</v>
      </c>
      <c r="Q88" s="1">
        <f t="shared" si="20"/>
        <v>2083333.3333333333</v>
      </c>
      <c r="S88">
        <f t="shared" si="29"/>
        <v>238590.33078880407</v>
      </c>
      <c r="T88">
        <f t="shared" si="30"/>
        <v>2385508.6848635236</v>
      </c>
      <c r="U88" s="1"/>
      <c r="V88" s="1">
        <f t="shared" si="21"/>
        <v>1.0044999999999948E-3</v>
      </c>
      <c r="W88" s="1">
        <f t="shared" si="22"/>
        <v>1.0048000000000001E-4</v>
      </c>
      <c r="X88" s="1"/>
      <c r="Y88" s="1">
        <f t="shared" si="31"/>
        <v>9.9328087036917585E-4</v>
      </c>
      <c r="Z88" s="1">
        <f t="shared" si="32"/>
        <v>9.9324528791284807E-5</v>
      </c>
    </row>
    <row r="89" spans="1:26">
      <c r="A89">
        <v>4.3499999999999996</v>
      </c>
      <c r="B89">
        <v>1.4349999999999999E-4</v>
      </c>
      <c r="C89">
        <v>-2.0420000000000001E-2</v>
      </c>
      <c r="D89" s="1">
        <v>1.594E-5</v>
      </c>
      <c r="E89">
        <v>-3.7299999999999998E-3</v>
      </c>
      <c r="F89" s="1">
        <v>1.6309999999999999E-6</v>
      </c>
      <c r="G89">
        <v>-3.7100000000000002E-4</v>
      </c>
      <c r="H89" s="1">
        <f t="shared" si="23"/>
        <v>20.563500000000001</v>
      </c>
      <c r="I89" s="1">
        <f t="shared" si="24"/>
        <v>3.7459399999999996</v>
      </c>
      <c r="J89" s="1">
        <f t="shared" si="25"/>
        <v>0.37263099999999999</v>
      </c>
      <c r="K89">
        <f t="shared" si="26"/>
        <v>37.519999999999996</v>
      </c>
      <c r="L89">
        <f t="shared" si="27"/>
        <v>3.8099999999999996</v>
      </c>
      <c r="M89">
        <f t="shared" si="28"/>
        <v>0.38669999999999993</v>
      </c>
      <c r="O89" s="1"/>
      <c r="P89" s="1">
        <f t="shared" si="19"/>
        <v>232558.1395348832</v>
      </c>
      <c r="Q89" s="1">
        <f t="shared" si="20"/>
        <v>2272727.2727272771</v>
      </c>
      <c r="S89">
        <f t="shared" si="29"/>
        <v>238568.38143036386</v>
      </c>
      <c r="T89">
        <f t="shared" si="30"/>
        <v>2385328.0196198653</v>
      </c>
      <c r="U89" s="1"/>
      <c r="V89" s="1">
        <f t="shared" si="21"/>
        <v>1.0042999999999979E-3</v>
      </c>
      <c r="W89" s="1">
        <f t="shared" si="22"/>
        <v>1.0043999999999998E-4</v>
      </c>
      <c r="X89" s="1"/>
      <c r="Y89" s="1">
        <f t="shared" si="31"/>
        <v>9.9337035328061433E-4</v>
      </c>
      <c r="Z89" s="1">
        <f t="shared" si="32"/>
        <v>9.9333566140894777E-5</v>
      </c>
    </row>
    <row r="90" spans="1:26">
      <c r="A90">
        <v>4.4000000000000004</v>
      </c>
      <c r="B90">
        <v>1.4440000000000001E-4</v>
      </c>
      <c r="C90">
        <v>-2.0420000000000001E-2</v>
      </c>
      <c r="D90" s="1">
        <v>1.615E-5</v>
      </c>
      <c r="E90">
        <v>-3.7799999999999999E-3</v>
      </c>
      <c r="F90" s="1">
        <v>1.6559999999999999E-6</v>
      </c>
      <c r="G90">
        <v>-3.7599999999999998E-4</v>
      </c>
      <c r="H90" s="1">
        <f t="shared" si="23"/>
        <v>20.564399999999999</v>
      </c>
      <c r="I90" s="1">
        <f t="shared" si="24"/>
        <v>3.7961499999999999</v>
      </c>
      <c r="J90" s="1">
        <f t="shared" si="25"/>
        <v>0.37765599999999999</v>
      </c>
      <c r="K90">
        <f t="shared" si="26"/>
        <v>38.020000000000003</v>
      </c>
      <c r="L90">
        <f t="shared" si="27"/>
        <v>3.8600000000000003</v>
      </c>
      <c r="M90">
        <f t="shared" si="28"/>
        <v>0.39170000000000005</v>
      </c>
      <c r="O90" s="1"/>
      <c r="P90" s="1">
        <f t="shared" si="19"/>
        <v>227272.7272727277</v>
      </c>
      <c r="Q90" s="1">
        <f t="shared" si="20"/>
        <v>1999999.9999999939</v>
      </c>
      <c r="S90">
        <f t="shared" si="29"/>
        <v>238547.98761609907</v>
      </c>
      <c r="T90">
        <f t="shared" si="30"/>
        <v>2385096.618357488</v>
      </c>
      <c r="U90" s="1"/>
      <c r="V90" s="1">
        <f t="shared" si="21"/>
        <v>1.0044000000000032E-3</v>
      </c>
      <c r="W90" s="1">
        <f t="shared" si="22"/>
        <v>9.0500000000000573E-5</v>
      </c>
      <c r="X90" s="1"/>
      <c r="Y90" s="1">
        <f t="shared" si="31"/>
        <v>9.93457466992921E-4</v>
      </c>
      <c r="Z90" s="1">
        <f t="shared" si="32"/>
        <v>9.9342375235429668E-5</v>
      </c>
    </row>
    <row r="91" spans="1:26">
      <c r="A91">
        <v>4.45</v>
      </c>
      <c r="B91">
        <v>1.4530000000000001E-4</v>
      </c>
      <c r="C91">
        <v>-2.0420000000000001E-2</v>
      </c>
      <c r="D91" s="1">
        <v>1.6379999999999999E-5</v>
      </c>
      <c r="E91">
        <v>-3.8300000000000001E-3</v>
      </c>
      <c r="F91" s="1">
        <v>1.6810000000000001E-6</v>
      </c>
      <c r="G91">
        <v>-3.8000000000000002E-4</v>
      </c>
      <c r="H91" s="1">
        <f t="shared" si="23"/>
        <v>20.565300000000001</v>
      </c>
      <c r="I91" s="1">
        <f t="shared" si="24"/>
        <v>3.8463799999999999</v>
      </c>
      <c r="J91" s="1">
        <f t="shared" si="25"/>
        <v>0.38168100000000005</v>
      </c>
      <c r="K91">
        <f t="shared" si="26"/>
        <v>38.520000000000003</v>
      </c>
      <c r="L91">
        <f t="shared" si="27"/>
        <v>3.91</v>
      </c>
      <c r="M91">
        <f t="shared" si="28"/>
        <v>0.3967</v>
      </c>
      <c r="O91" s="1"/>
      <c r="P91" s="1">
        <f t="shared" si="19"/>
        <v>222222.22222222184</v>
      </c>
      <c r="Q91" s="1">
        <f t="shared" si="20"/>
        <v>2083333.3333333333</v>
      </c>
      <c r="S91">
        <f t="shared" si="29"/>
        <v>238526.25152625152</v>
      </c>
      <c r="T91">
        <f t="shared" si="30"/>
        <v>2384872.0999405114</v>
      </c>
      <c r="U91" s="1"/>
      <c r="V91" s="1">
        <f t="shared" si="21"/>
        <v>1.0045000000000037E-3</v>
      </c>
      <c r="W91" s="1">
        <f t="shared" si="22"/>
        <v>1.0048000000000001E-4</v>
      </c>
      <c r="X91" s="1"/>
      <c r="Y91" s="1">
        <f t="shared" si="31"/>
        <v>9.935423544059224E-4</v>
      </c>
      <c r="Z91" s="1">
        <f t="shared" si="32"/>
        <v>9.934926505995871E-5</v>
      </c>
    </row>
    <row r="92" spans="1:26">
      <c r="A92">
        <v>4.5</v>
      </c>
      <c r="B92">
        <v>1.4640000000000001E-4</v>
      </c>
      <c r="C92">
        <v>-2.0420000000000001E-2</v>
      </c>
      <c r="D92" s="1">
        <v>1.66E-5</v>
      </c>
      <c r="E92">
        <v>-3.8800000000000002E-3</v>
      </c>
      <c r="F92" s="1">
        <v>1.7039999999999999E-6</v>
      </c>
      <c r="G92">
        <v>-3.86E-4</v>
      </c>
      <c r="H92" s="1">
        <f t="shared" si="23"/>
        <v>20.566400000000002</v>
      </c>
      <c r="I92" s="1">
        <f t="shared" si="24"/>
        <v>3.8966000000000003</v>
      </c>
      <c r="J92" s="1">
        <f t="shared" si="25"/>
        <v>0.38770399999999999</v>
      </c>
      <c r="K92">
        <f t="shared" si="26"/>
        <v>39.019999999999996</v>
      </c>
      <c r="L92">
        <f t="shared" si="27"/>
        <v>3.96</v>
      </c>
      <c r="M92">
        <f t="shared" si="28"/>
        <v>0.40170000000000006</v>
      </c>
      <c r="O92" s="1"/>
      <c r="P92" s="1">
        <f t="shared" si="19"/>
        <v>222222.22222222184</v>
      </c>
      <c r="Q92" s="1">
        <f t="shared" si="20"/>
        <v>1694915.2542372886</v>
      </c>
      <c r="S92">
        <f t="shared" si="29"/>
        <v>238506.02409638555</v>
      </c>
      <c r="T92">
        <f t="shared" si="30"/>
        <v>2384671.3615023475</v>
      </c>
      <c r="U92" s="1"/>
      <c r="V92" s="1">
        <f t="shared" si="21"/>
        <v>1.1044999999999972E-3</v>
      </c>
      <c r="W92" s="1">
        <f t="shared" si="22"/>
        <v>1.2058999999999986E-4</v>
      </c>
      <c r="X92" s="1"/>
      <c r="Y92" s="1">
        <f t="shared" si="31"/>
        <v>9.9362505099959207E-4</v>
      </c>
      <c r="Z92" s="1">
        <f t="shared" si="32"/>
        <v>9.9359309489395288E-5</v>
      </c>
    </row>
    <row r="93" spans="1:26">
      <c r="A93">
        <v>4.55</v>
      </c>
      <c r="B93">
        <v>1.4779999999999999E-4</v>
      </c>
      <c r="C93">
        <v>-2.0420000000000001E-2</v>
      </c>
      <c r="D93" s="1">
        <v>1.683E-5</v>
      </c>
      <c r="E93">
        <v>-3.9399999999999999E-3</v>
      </c>
      <c r="F93" s="1">
        <v>1.7400000000000001E-6</v>
      </c>
      <c r="G93">
        <v>-3.9199999999999999E-4</v>
      </c>
      <c r="H93" s="1">
        <f t="shared" si="23"/>
        <v>20.567800000000002</v>
      </c>
      <c r="I93" s="1">
        <f t="shared" si="24"/>
        <v>3.9568299999999996</v>
      </c>
      <c r="J93" s="1">
        <f t="shared" si="25"/>
        <v>0.39374000000000003</v>
      </c>
      <c r="K93">
        <f t="shared" si="26"/>
        <v>39.519999999999996</v>
      </c>
      <c r="L93">
        <f t="shared" si="27"/>
        <v>4.01</v>
      </c>
      <c r="M93">
        <f t="shared" si="28"/>
        <v>0.40670000000000001</v>
      </c>
      <c r="O93" s="1"/>
      <c r="P93" s="1">
        <f t="shared" si="19"/>
        <v>217391.30434782658</v>
      </c>
      <c r="Q93" s="1">
        <f t="shared" si="20"/>
        <v>1785714.2857142799</v>
      </c>
      <c r="S93">
        <f t="shared" si="29"/>
        <v>238485.44266191326</v>
      </c>
      <c r="T93">
        <f t="shared" si="30"/>
        <v>2384367.8160919542</v>
      </c>
      <c r="U93" s="1"/>
      <c r="V93" s="1">
        <f t="shared" si="21"/>
        <v>1.1045999999999979E-3</v>
      </c>
      <c r="W93" s="1">
        <f t="shared" si="22"/>
        <v>1.1056000000000011E-4</v>
      </c>
      <c r="X93" s="1"/>
      <c r="Y93" s="1">
        <f t="shared" si="31"/>
        <v>9.9372147982209171E-4</v>
      </c>
      <c r="Z93" s="1">
        <f t="shared" si="32"/>
        <v>9.9369069250959015E-5</v>
      </c>
    </row>
    <row r="94" spans="1:26">
      <c r="A94">
        <v>4.5999999999999996</v>
      </c>
      <c r="B94">
        <v>1.493E-4</v>
      </c>
      <c r="C94">
        <v>-2.0420000000000001E-2</v>
      </c>
      <c r="D94" s="1">
        <v>1.7059999999999999E-5</v>
      </c>
      <c r="E94">
        <v>-3.9899999999999996E-3</v>
      </c>
      <c r="F94" s="1">
        <v>1.7600000000000001E-6</v>
      </c>
      <c r="G94">
        <v>-3.97E-4</v>
      </c>
      <c r="H94" s="1">
        <f t="shared" si="23"/>
        <v>20.569300000000002</v>
      </c>
      <c r="I94" s="1">
        <f t="shared" si="24"/>
        <v>4.0070600000000001</v>
      </c>
      <c r="J94" s="1">
        <f t="shared" si="25"/>
        <v>0.39876</v>
      </c>
      <c r="K94">
        <f t="shared" si="26"/>
        <v>40.019999999999996</v>
      </c>
      <c r="L94">
        <f t="shared" si="27"/>
        <v>4.0599999999999996</v>
      </c>
      <c r="M94">
        <f t="shared" si="28"/>
        <v>0.41170000000000001</v>
      </c>
      <c r="O94" s="1"/>
      <c r="P94" s="1">
        <f t="shared" si="19"/>
        <v>217391.30434782658</v>
      </c>
      <c r="Q94" s="1">
        <f t="shared" si="20"/>
        <v>2000000.0000000023</v>
      </c>
      <c r="S94">
        <f t="shared" si="29"/>
        <v>238465.4161781946</v>
      </c>
      <c r="T94">
        <f t="shared" si="30"/>
        <v>2384204.5454545454</v>
      </c>
      <c r="U94" s="1"/>
      <c r="V94" s="1">
        <f t="shared" si="21"/>
        <v>1.0046000000000044E-3</v>
      </c>
      <c r="W94" s="1">
        <f t="shared" si="22"/>
        <v>1.0049999999999947E-4</v>
      </c>
      <c r="X94" s="1"/>
      <c r="Y94" s="1">
        <f t="shared" si="31"/>
        <v>9.9379969544104011E-4</v>
      </c>
      <c r="Z94" s="1">
        <f t="shared" si="32"/>
        <v>9.9376962567911071E-5</v>
      </c>
    </row>
    <row r="95" spans="1:26">
      <c r="A95">
        <v>4.6500000000000004</v>
      </c>
      <c r="B95">
        <v>1.5129999999999999E-4</v>
      </c>
      <c r="C95">
        <v>-2.0420000000000001E-2</v>
      </c>
      <c r="D95" s="1">
        <v>1.7289999999999999E-5</v>
      </c>
      <c r="E95">
        <v>-4.0400000000000002E-3</v>
      </c>
      <c r="F95" s="1">
        <v>1.79E-6</v>
      </c>
      <c r="G95">
        <v>-4.0200000000000001E-4</v>
      </c>
      <c r="H95" s="1">
        <f t="shared" si="23"/>
        <v>20.571300000000001</v>
      </c>
      <c r="I95" s="1">
        <f t="shared" si="24"/>
        <v>4.0572900000000001</v>
      </c>
      <c r="J95" s="1">
        <f t="shared" si="25"/>
        <v>0.40378999999999998</v>
      </c>
      <c r="K95">
        <f t="shared" si="26"/>
        <v>40.520000000000003</v>
      </c>
      <c r="L95">
        <f t="shared" si="27"/>
        <v>4.1100000000000003</v>
      </c>
      <c r="M95">
        <f t="shared" si="28"/>
        <v>0.41670000000000007</v>
      </c>
      <c r="O95" s="1"/>
      <c r="P95" s="1">
        <f t="shared" si="19"/>
        <v>217391.30434782497</v>
      </c>
      <c r="Q95" s="1">
        <f t="shared" si="20"/>
        <v>2000000.0000000023</v>
      </c>
      <c r="S95">
        <f t="shared" si="29"/>
        <v>238445.92249855408</v>
      </c>
      <c r="T95">
        <f t="shared" si="30"/>
        <v>2383966.4804469272</v>
      </c>
      <c r="U95" s="1"/>
      <c r="V95" s="1">
        <f t="shared" si="21"/>
        <v>1.0046E-3</v>
      </c>
      <c r="W95" s="1">
        <f t="shared" si="22"/>
        <v>1.0050000000000003E-4</v>
      </c>
      <c r="X95" s="1"/>
      <c r="Y95" s="1">
        <f t="shared" si="31"/>
        <v>9.9387598627241093E-4</v>
      </c>
      <c r="Z95" s="1">
        <f t="shared" si="32"/>
        <v>9.9384675970365995E-5</v>
      </c>
    </row>
    <row r="96" spans="1:26">
      <c r="A96">
        <v>4.7</v>
      </c>
      <c r="B96">
        <v>1.538E-4</v>
      </c>
      <c r="C96">
        <v>-2.0420000000000001E-2</v>
      </c>
      <c r="D96" s="1">
        <v>1.7520000000000002E-5</v>
      </c>
      <c r="E96">
        <v>-4.0899999999999999E-3</v>
      </c>
      <c r="F96" s="1">
        <v>1.81E-6</v>
      </c>
      <c r="G96">
        <v>-4.0700000000000003E-4</v>
      </c>
      <c r="H96" s="1">
        <f t="shared" si="23"/>
        <v>20.573799999999999</v>
      </c>
      <c r="I96" s="1">
        <f t="shared" si="24"/>
        <v>4.1075200000000001</v>
      </c>
      <c r="J96" s="1">
        <f t="shared" si="25"/>
        <v>0.40881000000000001</v>
      </c>
      <c r="K96">
        <f t="shared" si="26"/>
        <v>41.02</v>
      </c>
      <c r="L96">
        <f t="shared" si="27"/>
        <v>4.16</v>
      </c>
      <c r="M96">
        <f t="shared" si="28"/>
        <v>0.42170000000000007</v>
      </c>
      <c r="O96" s="1"/>
      <c r="P96" s="1">
        <f t="shared" si="19"/>
        <v>217391.30434782497</v>
      </c>
      <c r="Q96" s="1">
        <f t="shared" si="20"/>
        <v>2499999.9999999977</v>
      </c>
      <c r="S96">
        <f t="shared" si="29"/>
        <v>238426.94063926939</v>
      </c>
      <c r="T96">
        <f t="shared" si="30"/>
        <v>2383812.1546961325</v>
      </c>
      <c r="U96" s="1"/>
      <c r="V96" s="1">
        <f t="shared" si="21"/>
        <v>1.0046E-3</v>
      </c>
      <c r="W96" s="1">
        <f t="shared" si="22"/>
        <v>1.0039999999999993E-4</v>
      </c>
      <c r="X96" s="1"/>
      <c r="Y96" s="1">
        <f t="shared" si="31"/>
        <v>9.9395042250249237E-4</v>
      </c>
      <c r="Z96" s="1">
        <f t="shared" si="32"/>
        <v>9.9392185942476477E-5</v>
      </c>
    </row>
    <row r="97" spans="1:26">
      <c r="A97">
        <v>4.75</v>
      </c>
      <c r="B97">
        <v>1.5669999999999999E-4</v>
      </c>
      <c r="C97">
        <v>-2.0420000000000001E-2</v>
      </c>
      <c r="D97" s="1">
        <v>1.7750000000000001E-5</v>
      </c>
      <c r="E97">
        <v>-4.1399999999999996E-3</v>
      </c>
      <c r="F97" s="1">
        <v>1.8300000000000001E-6</v>
      </c>
      <c r="G97">
        <v>-4.1199999999999999E-4</v>
      </c>
      <c r="H97" s="1">
        <f t="shared" si="23"/>
        <v>20.576699999999999</v>
      </c>
      <c r="I97" s="1">
        <f t="shared" si="24"/>
        <v>4.1577500000000001</v>
      </c>
      <c r="J97" s="1">
        <f t="shared" si="25"/>
        <v>0.41382999999999998</v>
      </c>
      <c r="K97">
        <f t="shared" si="26"/>
        <v>41.519999999999996</v>
      </c>
      <c r="L97">
        <f t="shared" si="27"/>
        <v>4.21</v>
      </c>
      <c r="M97">
        <f t="shared" si="28"/>
        <v>0.42670000000000002</v>
      </c>
      <c r="O97" s="1"/>
      <c r="P97" s="1">
        <f t="shared" si="19"/>
        <v>217391.30434782658</v>
      </c>
      <c r="Q97" s="1">
        <f t="shared" si="20"/>
        <v>2499999.9999999977</v>
      </c>
      <c r="S97">
        <f t="shared" si="29"/>
        <v>238408.45070422534</v>
      </c>
      <c r="T97">
        <f t="shared" si="30"/>
        <v>2383661.2021857924</v>
      </c>
      <c r="U97" s="1"/>
      <c r="V97" s="1">
        <f t="shared" si="21"/>
        <v>1.0046E-3</v>
      </c>
      <c r="W97" s="1">
        <f t="shared" si="22"/>
        <v>1.104000000000005E-4</v>
      </c>
      <c r="X97" s="1"/>
      <c r="Y97" s="1">
        <f t="shared" si="31"/>
        <v>9.9402307094614796E-4</v>
      </c>
      <c r="Z97" s="1">
        <f t="shared" si="32"/>
        <v>9.9399514807964827E-5</v>
      </c>
    </row>
    <row r="98" spans="1:26">
      <c r="A98">
        <v>4.8</v>
      </c>
      <c r="B98">
        <v>1.6029999999999999E-4</v>
      </c>
      <c r="C98">
        <v>-2.0420000000000001E-2</v>
      </c>
      <c r="D98" s="1">
        <v>1.7980000000000001E-5</v>
      </c>
      <c r="E98">
        <v>-4.1900000000000001E-3</v>
      </c>
      <c r="F98" s="1">
        <v>1.8500000000000001E-6</v>
      </c>
      <c r="G98">
        <v>-4.1800000000000002E-4</v>
      </c>
      <c r="H98" s="1">
        <f t="shared" si="23"/>
        <v>20.580299999999998</v>
      </c>
      <c r="I98" s="1">
        <f t="shared" si="24"/>
        <v>4.2079800000000001</v>
      </c>
      <c r="J98" s="1">
        <f t="shared" si="25"/>
        <v>0.41985000000000006</v>
      </c>
      <c r="K98">
        <f t="shared" si="26"/>
        <v>42.019999999999996</v>
      </c>
      <c r="L98">
        <f t="shared" si="27"/>
        <v>4.26</v>
      </c>
      <c r="M98">
        <f t="shared" si="28"/>
        <v>0.43170000000000003</v>
      </c>
      <c r="O98" s="1"/>
      <c r="P98" s="1">
        <f t="shared" si="19"/>
        <v>217391.30434782658</v>
      </c>
      <c r="Q98" s="1">
        <f t="shared" si="20"/>
        <v>2499999.9999999977</v>
      </c>
      <c r="S98">
        <f t="shared" si="29"/>
        <v>238390.43381535038</v>
      </c>
      <c r="T98">
        <f t="shared" si="30"/>
        <v>2383513.5135135134</v>
      </c>
      <c r="U98" s="1"/>
      <c r="V98" s="1">
        <f t="shared" si="21"/>
        <v>1.1046000000000068E-3</v>
      </c>
      <c r="W98" s="1">
        <f t="shared" si="22"/>
        <v>1.0040000000000049E-4</v>
      </c>
      <c r="X98" s="1"/>
      <c r="Y98" s="1">
        <f t="shared" si="31"/>
        <v>9.9409399524684732E-4</v>
      </c>
      <c r="Z98" s="1">
        <f t="shared" si="32"/>
        <v>9.9408073872380727E-5</v>
      </c>
    </row>
    <row r="99" spans="1:26">
      <c r="A99">
        <v>4.8499999999999996</v>
      </c>
      <c r="B99">
        <v>1.6459999999999999E-4</v>
      </c>
      <c r="C99">
        <v>-2.0420000000000001E-2</v>
      </c>
      <c r="D99" s="1">
        <v>1.821E-5</v>
      </c>
      <c r="E99">
        <v>-4.2500000000000003E-3</v>
      </c>
      <c r="F99" s="1">
        <v>1.8700000000000001E-6</v>
      </c>
      <c r="G99">
        <v>-4.2200000000000001E-4</v>
      </c>
      <c r="H99" s="1">
        <f t="shared" si="23"/>
        <v>20.584600000000002</v>
      </c>
      <c r="I99" s="1">
        <f t="shared" si="24"/>
        <v>4.2682100000000007</v>
      </c>
      <c r="J99" s="1">
        <f t="shared" si="25"/>
        <v>0.42387000000000002</v>
      </c>
      <c r="K99">
        <f t="shared" si="26"/>
        <v>42.519999999999996</v>
      </c>
      <c r="L99">
        <f t="shared" si="27"/>
        <v>4.3099999999999996</v>
      </c>
      <c r="M99">
        <f t="shared" si="28"/>
        <v>0.43669999999999998</v>
      </c>
      <c r="O99" s="1"/>
      <c r="P99" s="1">
        <f t="shared" si="19"/>
        <v>222222.22222222184</v>
      </c>
      <c r="Q99" s="1">
        <f t="shared" si="20"/>
        <v>2500000.0000000107</v>
      </c>
      <c r="S99">
        <f t="shared" si="29"/>
        <v>238372.87204832511</v>
      </c>
      <c r="T99">
        <f t="shared" si="30"/>
        <v>2383368.9839572194</v>
      </c>
      <c r="U99" s="1"/>
      <c r="V99" s="1">
        <f t="shared" si="21"/>
        <v>1.1045000000000015E-3</v>
      </c>
      <c r="W99" s="1">
        <f t="shared" si="22"/>
        <v>9.0399999999999921E-5</v>
      </c>
      <c r="X99" s="1"/>
      <c r="Y99" s="1">
        <f t="shared" si="31"/>
        <v>9.9417685135364908E-4</v>
      </c>
      <c r="Z99" s="1">
        <f t="shared" si="32"/>
        <v>9.9413654806857884E-5</v>
      </c>
    </row>
    <row r="100" spans="1:26">
      <c r="A100">
        <v>4.9000000000000004</v>
      </c>
      <c r="B100">
        <v>1.696E-4</v>
      </c>
      <c r="C100">
        <v>-2.0420000000000001E-2</v>
      </c>
      <c r="D100" s="1">
        <v>1.8430000000000001E-5</v>
      </c>
      <c r="E100">
        <v>-4.3E-3</v>
      </c>
      <c r="F100" s="1">
        <v>1.8899999999999999E-6</v>
      </c>
      <c r="G100">
        <v>-4.2700000000000002E-4</v>
      </c>
      <c r="H100" s="1">
        <f t="shared" si="23"/>
        <v>20.589600000000001</v>
      </c>
      <c r="I100" s="1">
        <f t="shared" si="24"/>
        <v>4.3184300000000002</v>
      </c>
      <c r="J100" s="1">
        <f t="shared" si="25"/>
        <v>0.42889000000000005</v>
      </c>
      <c r="K100">
        <f t="shared" si="26"/>
        <v>43.02</v>
      </c>
      <c r="L100">
        <f t="shared" si="27"/>
        <v>4.3600000000000003</v>
      </c>
      <c r="M100">
        <f t="shared" si="28"/>
        <v>0.44170000000000009</v>
      </c>
      <c r="O100" s="1"/>
      <c r="P100" s="1">
        <f t="shared" si="19"/>
        <v>222222.22222222184</v>
      </c>
      <c r="Q100" s="1">
        <f t="shared" si="20"/>
        <v>2000000.0000000107</v>
      </c>
      <c r="S100">
        <f t="shared" si="29"/>
        <v>238356.48399348889</v>
      </c>
      <c r="T100">
        <f t="shared" si="30"/>
        <v>2383227.5132275131</v>
      </c>
      <c r="U100" s="1"/>
      <c r="V100" s="1">
        <f t="shared" si="21"/>
        <v>1.0044999999999948E-3</v>
      </c>
      <c r="W100" s="1">
        <f t="shared" si="22"/>
        <v>1.0049999999999947E-4</v>
      </c>
      <c r="X100" s="1"/>
      <c r="Y100" s="1">
        <f t="shared" si="31"/>
        <v>9.9424418029069191E-4</v>
      </c>
      <c r="Z100" s="1">
        <f t="shared" si="32"/>
        <v>9.9420477989754053E-5</v>
      </c>
    </row>
    <row r="101" spans="1:26">
      <c r="A101">
        <v>4.95</v>
      </c>
      <c r="B101">
        <v>1.7540000000000001E-4</v>
      </c>
      <c r="C101">
        <v>-2.0420000000000001E-2</v>
      </c>
      <c r="D101" s="1">
        <v>1.8660000000000001E-5</v>
      </c>
      <c r="E101">
        <v>-4.3499999999999997E-3</v>
      </c>
      <c r="F101" s="1">
        <v>1.9199999999999998E-6</v>
      </c>
      <c r="G101">
        <v>-4.3199999999999998E-4</v>
      </c>
      <c r="H101" s="1">
        <f t="shared" si="23"/>
        <v>20.595400000000001</v>
      </c>
      <c r="I101" s="1">
        <f t="shared" si="24"/>
        <v>4.3686600000000002</v>
      </c>
      <c r="J101" s="1">
        <f t="shared" si="25"/>
        <v>0.43391999999999997</v>
      </c>
      <c r="K101">
        <f t="shared" si="26"/>
        <v>43.52</v>
      </c>
      <c r="L101">
        <f t="shared" si="27"/>
        <v>4.41</v>
      </c>
      <c r="M101">
        <f t="shared" si="28"/>
        <v>0.44670000000000004</v>
      </c>
      <c r="O101" s="1"/>
      <c r="P101" s="1">
        <f t="shared" si="19"/>
        <v>217391.30434782658</v>
      </c>
      <c r="Q101" s="1">
        <f t="shared" si="20"/>
        <v>1999999.9999999939</v>
      </c>
      <c r="S101">
        <f t="shared" si="29"/>
        <v>238339.76420150054</v>
      </c>
      <c r="T101">
        <f t="shared" si="30"/>
        <v>2383020.8333333335</v>
      </c>
      <c r="U101" s="1"/>
      <c r="V101" s="1">
        <f t="shared" si="21"/>
        <v>1.0046E-3</v>
      </c>
      <c r="W101" s="1">
        <f t="shared" si="22"/>
        <v>1.0049999999999947E-4</v>
      </c>
      <c r="X101" s="1"/>
      <c r="Y101" s="1">
        <f t="shared" si="31"/>
        <v>9.9430998302098934E-4</v>
      </c>
      <c r="Z101" s="1">
        <f t="shared" si="32"/>
        <v>9.9427157325512124E-5</v>
      </c>
    </row>
    <row r="102" spans="1:26">
      <c r="A102">
        <v>5</v>
      </c>
      <c r="B102">
        <v>1.8200000000000001E-4</v>
      </c>
      <c r="C102">
        <v>-2.0420000000000001E-2</v>
      </c>
      <c r="D102" s="1">
        <v>1.889E-5</v>
      </c>
      <c r="E102">
        <v>-4.4000000000000003E-3</v>
      </c>
      <c r="F102" s="1">
        <v>1.9400000000000001E-6</v>
      </c>
      <c r="G102">
        <v>-4.37E-4</v>
      </c>
      <c r="H102" s="1">
        <f t="shared" si="23"/>
        <v>20.602000000000004</v>
      </c>
      <c r="I102" s="1">
        <f t="shared" si="24"/>
        <v>4.4188900000000002</v>
      </c>
      <c r="J102" s="1">
        <f t="shared" si="25"/>
        <v>0.43894</v>
      </c>
      <c r="K102">
        <f t="shared" si="26"/>
        <v>44.019999999999996</v>
      </c>
      <c r="L102">
        <f t="shared" si="27"/>
        <v>4.46</v>
      </c>
      <c r="M102">
        <f t="shared" si="28"/>
        <v>0.45170000000000005</v>
      </c>
      <c r="O102" s="1"/>
      <c r="P102" s="1"/>
      <c r="Q10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experiment2Data.csv</vt:lpstr>
      <vt:lpstr>Semi</vt:lpstr>
      <vt:lpstr>100</vt:lpstr>
      <vt:lpstr>1000</vt:lpstr>
      <vt:lpstr>10000</vt:lpstr>
      <vt:lpstr>Rb</vt:lpstr>
      <vt:lpstr>Gm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Dimitar Dimitrov</cp:lastModifiedBy>
  <cp:lastPrinted>2015-02-26T10:55:13Z</cp:lastPrinted>
  <dcterms:created xsi:type="dcterms:W3CDTF">2015-02-26T01:52:03Z</dcterms:created>
  <dcterms:modified xsi:type="dcterms:W3CDTF">2015-02-26T11:07:26Z</dcterms:modified>
</cp:coreProperties>
</file>