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autoCompressPictures="0"/>
  <bookViews>
    <workbookView xWindow="0" yWindow="0" windowWidth="25600" windowHeight="16000"/>
  </bookViews>
  <sheets>
    <sheet name="RBS" sheetId="6" r:id="rId1"/>
  </sheets>
  <definedNames>
    <definedName name="EpicSamples">RBS!$D$11:$D$17</definedName>
    <definedName name="EpicStories">RBS!$D$23:$D$29</definedName>
    <definedName name="EstimateSamples">RBS!$E$60:$E$66</definedName>
    <definedName name="EstimateType">RBS!$D$6</definedName>
    <definedName name="EstimateTypes">RBS!$R$4:$R$6</definedName>
    <definedName name="NumEpics">RBS!$D$5</definedName>
    <definedName name="ProjectEstimates">RBS!$G$72:$G$78</definedName>
    <definedName name="ProjectStoryEstimates">RBS!$E$35:$E$41</definedName>
    <definedName name="StorySamples">RBS!$E$48:$E$54</definedName>
    <definedName name="WeeksToForecast">RBS!$G$20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6" l="1"/>
  <c r="F72" i="6"/>
  <c r="D72" i="6"/>
  <c r="G72" i="6"/>
  <c r="F73" i="6"/>
  <c r="D73" i="6"/>
  <c r="G73" i="6"/>
  <c r="F74" i="6"/>
  <c r="D74" i="6"/>
  <c r="G74" i="6"/>
  <c r="F75" i="6"/>
  <c r="D75" i="6"/>
  <c r="G75" i="6"/>
  <c r="F76" i="6"/>
  <c r="D76" i="6"/>
  <c r="G76" i="6"/>
  <c r="F77" i="6"/>
  <c r="D77" i="6"/>
  <c r="G77" i="6"/>
  <c r="F78" i="6"/>
  <c r="D78" i="6"/>
  <c r="G78" i="6"/>
  <c r="G69" i="6"/>
  <c r="D35" i="6"/>
  <c r="E35" i="6"/>
  <c r="D36" i="6"/>
  <c r="E36" i="6"/>
  <c r="D37" i="6"/>
  <c r="E37" i="6"/>
  <c r="D38" i="6"/>
  <c r="E38" i="6"/>
  <c r="D39" i="6"/>
  <c r="E39" i="6"/>
  <c r="D40" i="6"/>
  <c r="E40" i="6"/>
  <c r="D41" i="6"/>
  <c r="E41" i="6"/>
  <c r="G32" i="6"/>
  <c r="C41" i="6"/>
  <c r="C40" i="6"/>
  <c r="C39" i="6"/>
  <c r="C38" i="6"/>
  <c r="C37" i="6"/>
  <c r="C36" i="6"/>
  <c r="C35" i="6"/>
  <c r="H69" i="6"/>
  <c r="F71" i="6"/>
  <c r="E78" i="6"/>
  <c r="C78" i="6"/>
  <c r="E77" i="6"/>
  <c r="C77" i="6"/>
  <c r="E76" i="6"/>
  <c r="C76" i="6"/>
  <c r="E75" i="6"/>
  <c r="C75" i="6"/>
  <c r="E74" i="6"/>
  <c r="C74" i="6"/>
  <c r="E73" i="6"/>
  <c r="C73" i="6"/>
  <c r="E72" i="6"/>
  <c r="C72" i="6"/>
  <c r="B57" i="6"/>
  <c r="E59" i="6"/>
  <c r="D61" i="6"/>
  <c r="D62" i="6"/>
  <c r="D63" i="6"/>
  <c r="D64" i="6"/>
  <c r="D65" i="6"/>
  <c r="D66" i="6"/>
  <c r="D60" i="6"/>
  <c r="C66" i="6"/>
  <c r="C65" i="6"/>
  <c r="C64" i="6"/>
  <c r="C63" i="6"/>
  <c r="C62" i="6"/>
  <c r="C61" i="6"/>
  <c r="C60" i="6"/>
  <c r="D49" i="6"/>
  <c r="D50" i="6"/>
  <c r="D51" i="6"/>
  <c r="D52" i="6"/>
  <c r="D53" i="6"/>
  <c r="D54" i="6"/>
  <c r="D48" i="6"/>
  <c r="C54" i="6"/>
  <c r="C53" i="6"/>
  <c r="C52" i="6"/>
  <c r="C51" i="6"/>
  <c r="C50" i="6"/>
  <c r="C49" i="6"/>
  <c r="C48" i="6"/>
  <c r="C12" i="6"/>
  <c r="C24" i="6"/>
  <c r="C13" i="6"/>
  <c r="C25" i="6"/>
  <c r="C14" i="6"/>
  <c r="C26" i="6"/>
  <c r="C15" i="6"/>
  <c r="C27" i="6"/>
  <c r="C16" i="6"/>
  <c r="C28" i="6"/>
  <c r="C17" i="6"/>
  <c r="C29" i="6"/>
  <c r="C11" i="6"/>
  <c r="C23" i="6"/>
</calcChain>
</file>

<file path=xl/sharedStrings.xml><?xml version="1.0" encoding="utf-8"?>
<sst xmlns="http://schemas.openxmlformats.org/spreadsheetml/2006/main" count="38" uniqueCount="30">
  <si>
    <t>Randomised Branch Sampling</t>
  </si>
  <si>
    <t>Number of epics</t>
  </si>
  <si>
    <t>&lt;-- Record the total number of epics in the project</t>
  </si>
  <si>
    <t>Num stories</t>
  </si>
  <si>
    <t>Epic #</t>
  </si>
  <si>
    <t>&lt;-- To "save" your chose samples, copy them from column C to column D. Otherwise, the random numbers will keep changing!</t>
  </si>
  <si>
    <t>&lt;-- Record the total number of stories for each epic.</t>
  </si>
  <si>
    <t>Random epic</t>
  </si>
  <si>
    <t>Step 4: Randomly sample one story from each epic</t>
  </si>
  <si>
    <t>&lt;-- To "save" your chose samples, copy them from column D to column E. Otherwise, the random numbers will keep changing!</t>
  </si>
  <si>
    <t>Random story</t>
  </si>
  <si>
    <t>Chosen story</t>
  </si>
  <si>
    <t>Chosen epic</t>
  </si>
  <si>
    <t>Estimate project size in</t>
  </si>
  <si>
    <t>Types</t>
  </si>
  <si>
    <t>Story Points</t>
  </si>
  <si>
    <t>Tasks</t>
  </si>
  <si>
    <t>Scenarios</t>
  </si>
  <si>
    <t>Story #</t>
  </si>
  <si>
    <t>NOTE: The chosen story number is the number of the story *within its epic*</t>
  </si>
  <si>
    <t>Num Stories</t>
  </si>
  <si>
    <t>Project estimate</t>
  </si>
  <si>
    <t>Step 1: Break your project down into epics and number them sequentially, starting from 1</t>
  </si>
  <si>
    <t>&lt;-- Select the type of estimate to use</t>
  </si>
  <si>
    <t>Step 3: Break each of the sampled epics into stories. Number the stories of each epic sequantially, starting from 1.</t>
  </si>
  <si>
    <t>&lt;-- Record the estimate for each sampled story</t>
  </si>
  <si>
    <t>INTERM: Estimate the total number of stories in the project</t>
  </si>
  <si>
    <t>Stories</t>
  </si>
  <si>
    <t>Step 2: Randomly sample 7 epics</t>
  </si>
  <si>
    <t>&lt;-- Re-calculate the sheet (F9) to get a new set of samples. It is OK if you get any duplicates.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</si>
</sst>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0"/>
      <color rgb="FFFA7D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</borders>
  <cellStyleXfs count="17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43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2" fillId="2" borderId="1" xfId="1" applyAlignment="1">
      <alignment horizontal="center"/>
    </xf>
    <xf numFmtId="0" fontId="7" fillId="0" borderId="0" xfId="0" applyFont="1"/>
    <xf numFmtId="0" fontId="2" fillId="2" borderId="1" xfId="1"/>
    <xf numFmtId="0" fontId="8" fillId="0" borderId="0" xfId="0" applyFont="1"/>
    <xf numFmtId="1" fontId="3" fillId="3" borderId="1" xfId="2" applyNumberFormat="1" applyAlignment="1">
      <alignment horizontal="center"/>
    </xf>
    <xf numFmtId="0" fontId="11" fillId="0" borderId="0" xfId="0" applyFont="1" applyAlignment="1">
      <alignment horizontal="center"/>
    </xf>
    <xf numFmtId="1" fontId="3" fillId="3" borderId="1" xfId="2" applyNumberFormat="1" applyAlignment="1">
      <alignment horizontal="right"/>
    </xf>
    <xf numFmtId="164" fontId="3" fillId="3" borderId="1" xfId="3" applyNumberFormat="1" applyFont="1" applyFill="1" applyBorder="1" applyAlignment="1">
      <alignment horizontal="right"/>
    </xf>
    <xf numFmtId="0" fontId="6" fillId="0" borderId="0" xfId="4" applyFont="1" applyBorder="1" applyAlignment="1">
      <alignment horizontal="left"/>
    </xf>
    <xf numFmtId="164" fontId="12" fillId="3" borderId="1" xfId="3" applyNumberFormat="1" applyFont="1" applyFill="1" applyBorder="1" applyAlignment="1">
      <alignment horizontal="right"/>
    </xf>
  </cellXfs>
  <cellStyles count="17">
    <cellStyle name="Calculation" xfId="2" builtinId="22"/>
    <cellStyle name="Comma" xfId="3" builtinId="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eading 2" xfId="4" builtinId="17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79</xdr:row>
      <xdr:rowOff>101600</xdr:rowOff>
    </xdr:from>
    <xdr:to>
      <xdr:col>8</xdr:col>
      <xdr:colOff>444500</xdr:colOff>
      <xdr:row>83</xdr:row>
      <xdr:rowOff>152400</xdr:rowOff>
    </xdr:to>
    <xdr:sp macro="" textlink="">
      <xdr:nvSpPr>
        <xdr:cNvPr id="3" name="Rectangular Callout 2"/>
        <xdr:cNvSpPr/>
      </xdr:nvSpPr>
      <xdr:spPr>
        <a:xfrm>
          <a:off x="4610100" y="16865600"/>
          <a:ext cx="2159000" cy="812800"/>
        </a:xfrm>
        <a:prstGeom prst="wedgeRectCallout">
          <a:avLst>
            <a:gd name="adj1" fmla="val -21474"/>
            <a:gd name="adj2" fmla="val -6843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Each number</a:t>
          </a:r>
          <a:r>
            <a:rPr lang="en-US" sz="1100" baseline="0"/>
            <a:t> represents one possible estimate for the total size of the project based on the sampled story.</a:t>
          </a:r>
          <a:endParaRPr lang="en-US" sz="1100"/>
        </a:p>
      </xdr:txBody>
    </xdr:sp>
    <xdr:clientData/>
  </xdr:twoCellAnchor>
  <xdr:twoCellAnchor>
    <xdr:from>
      <xdr:col>8</xdr:col>
      <xdr:colOff>76200</xdr:colOff>
      <xdr:row>31</xdr:row>
      <xdr:rowOff>0</xdr:rowOff>
    </xdr:from>
    <xdr:to>
      <xdr:col>9</xdr:col>
      <xdr:colOff>749300</xdr:colOff>
      <xdr:row>34</xdr:row>
      <xdr:rowOff>76200</xdr:rowOff>
    </xdr:to>
    <xdr:sp macro="" textlink="">
      <xdr:nvSpPr>
        <xdr:cNvPr id="4" name="Rectangular Callout 3"/>
        <xdr:cNvSpPr/>
      </xdr:nvSpPr>
      <xdr:spPr>
        <a:xfrm>
          <a:off x="6858000" y="5740400"/>
          <a:ext cx="1651000" cy="749300"/>
        </a:xfrm>
        <a:prstGeom prst="wedgeRectCallout">
          <a:avLst>
            <a:gd name="adj1" fmla="val -59629"/>
            <a:gd name="adj2" fmla="val -218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All</a:t>
          </a:r>
          <a:r>
            <a:rPr lang="en-US" sz="1100" baseline="0"/>
            <a:t> the possible estimates are aggregated into a single best guess estimate</a:t>
          </a:r>
          <a:endParaRPr lang="en-US" sz="1100"/>
        </a:p>
      </xdr:txBody>
    </xdr:sp>
    <xdr:clientData/>
  </xdr:twoCellAnchor>
  <xdr:twoCellAnchor>
    <xdr:from>
      <xdr:col>4</xdr:col>
      <xdr:colOff>38100</xdr:colOff>
      <xdr:row>42</xdr:row>
      <xdr:rowOff>76200</xdr:rowOff>
    </xdr:from>
    <xdr:to>
      <xdr:col>6</xdr:col>
      <xdr:colOff>330200</xdr:colOff>
      <xdr:row>43</xdr:row>
      <xdr:rowOff>736600</xdr:rowOff>
    </xdr:to>
    <xdr:sp macro="" textlink="">
      <xdr:nvSpPr>
        <xdr:cNvPr id="5" name="Rectangular Callout 4"/>
        <xdr:cNvSpPr/>
      </xdr:nvSpPr>
      <xdr:spPr>
        <a:xfrm>
          <a:off x="2819400" y="10642600"/>
          <a:ext cx="2159000" cy="850900"/>
        </a:xfrm>
        <a:prstGeom prst="wedgeRectCallout">
          <a:avLst>
            <a:gd name="adj1" fmla="val -21474"/>
            <a:gd name="adj2" fmla="val -6843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Each number</a:t>
          </a:r>
          <a:r>
            <a:rPr lang="en-US" sz="1100" baseline="0"/>
            <a:t> represents one possible estimate for the total number of stories in the project based on the sampled epic</a:t>
          </a:r>
          <a:endParaRPr lang="en-US" sz="1100"/>
        </a:p>
      </xdr:txBody>
    </xdr:sp>
    <xdr:clientData/>
  </xdr:twoCellAnchor>
  <xdr:twoCellAnchor>
    <xdr:from>
      <xdr:col>7</xdr:col>
      <xdr:colOff>762000</xdr:colOff>
      <xdr:row>68</xdr:row>
      <xdr:rowOff>0</xdr:rowOff>
    </xdr:from>
    <xdr:to>
      <xdr:col>9</xdr:col>
      <xdr:colOff>609600</xdr:colOff>
      <xdr:row>71</xdr:row>
      <xdr:rowOff>76200</xdr:rowOff>
    </xdr:to>
    <xdr:sp macro="" textlink="">
      <xdr:nvSpPr>
        <xdr:cNvPr id="12" name="Rectangular Callout 11"/>
        <xdr:cNvSpPr/>
      </xdr:nvSpPr>
      <xdr:spPr>
        <a:xfrm>
          <a:off x="6718300" y="13182600"/>
          <a:ext cx="1651000" cy="749300"/>
        </a:xfrm>
        <a:prstGeom prst="wedgeRectCallout">
          <a:avLst>
            <a:gd name="adj1" fmla="val -59629"/>
            <a:gd name="adj2" fmla="val -218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All</a:t>
          </a:r>
          <a:r>
            <a:rPr lang="en-US" sz="1100" baseline="0"/>
            <a:t> the possible estimates are aggregated into a single best guess estimate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8"/>
  <sheetViews>
    <sheetView showGridLines="0" tabSelected="1" workbookViewId="0">
      <selection activeCell="E35" sqref="E35"/>
    </sheetView>
  </sheetViews>
  <sheetFormatPr baseColWidth="10" defaultRowHeight="14" x14ac:dyDescent="0"/>
  <cols>
    <col min="1" max="1" width="2.83203125" customWidth="1"/>
    <col min="3" max="3" width="11" bestFit="1" customWidth="1"/>
    <col min="4" max="4" width="11.83203125" bestFit="1" customWidth="1"/>
    <col min="5" max="5" width="13.6640625" bestFit="1" customWidth="1"/>
    <col min="6" max="7" width="14" customWidth="1"/>
    <col min="9" max="9" width="12.83203125" customWidth="1"/>
    <col min="10" max="10" width="14" customWidth="1"/>
    <col min="18" max="18" width="0" hidden="1" customWidth="1"/>
  </cols>
  <sheetData>
    <row r="1" spans="2:18" ht="20">
      <c r="B1" s="11" t="s">
        <v>0</v>
      </c>
      <c r="C1" s="11"/>
      <c r="D1" s="11"/>
      <c r="E1" s="11"/>
    </row>
    <row r="3" spans="2:18" ht="18">
      <c r="B3" s="4" t="s">
        <v>22</v>
      </c>
      <c r="R3" s="1" t="s">
        <v>14</v>
      </c>
    </row>
    <row r="4" spans="2:18">
      <c r="R4" t="s">
        <v>15</v>
      </c>
    </row>
    <row r="5" spans="2:18">
      <c r="B5" s="1" t="s">
        <v>1</v>
      </c>
      <c r="D5" s="3">
        <v>20</v>
      </c>
      <c r="F5" s="6" t="s">
        <v>2</v>
      </c>
      <c r="R5" t="s">
        <v>16</v>
      </c>
    </row>
    <row r="6" spans="2:18">
      <c r="B6" s="1" t="s">
        <v>13</v>
      </c>
      <c r="D6" s="3" t="s">
        <v>16</v>
      </c>
      <c r="F6" s="6" t="s">
        <v>23</v>
      </c>
      <c r="R6" t="s">
        <v>17</v>
      </c>
    </row>
    <row r="8" spans="2:18" ht="18">
      <c r="B8" s="4" t="s">
        <v>28</v>
      </c>
    </row>
    <row r="10" spans="2:18">
      <c r="B10" s="8"/>
      <c r="C10" s="1" t="s">
        <v>7</v>
      </c>
      <c r="D10" s="1" t="s">
        <v>12</v>
      </c>
      <c r="F10" s="6" t="s">
        <v>29</v>
      </c>
    </row>
    <row r="11" spans="2:18">
      <c r="B11">
        <v>1</v>
      </c>
      <c r="C11" s="7">
        <f t="shared" ref="C11:C17" ca="1" si="0">RANDBETWEEN(1,NumEpics)</f>
        <v>11</v>
      </c>
      <c r="D11" s="3">
        <v>19</v>
      </c>
      <c r="F11" s="6" t="s">
        <v>5</v>
      </c>
    </row>
    <row r="12" spans="2:18">
      <c r="B12">
        <v>2</v>
      </c>
      <c r="C12" s="7">
        <f t="shared" ca="1" si="0"/>
        <v>4</v>
      </c>
      <c r="D12" s="3">
        <v>2</v>
      </c>
    </row>
    <row r="13" spans="2:18">
      <c r="B13">
        <v>3</v>
      </c>
      <c r="C13" s="7">
        <f t="shared" ca="1" si="0"/>
        <v>9</v>
      </c>
      <c r="D13" s="3">
        <v>19</v>
      </c>
    </row>
    <row r="14" spans="2:18">
      <c r="B14">
        <v>4</v>
      </c>
      <c r="C14" s="7">
        <f t="shared" ca="1" si="0"/>
        <v>2</v>
      </c>
      <c r="D14" s="3">
        <v>13</v>
      </c>
    </row>
    <row r="15" spans="2:18">
      <c r="B15">
        <v>5</v>
      </c>
      <c r="C15" s="7">
        <f t="shared" ca="1" si="0"/>
        <v>15</v>
      </c>
      <c r="D15" s="3">
        <v>13</v>
      </c>
    </row>
    <row r="16" spans="2:18">
      <c r="B16">
        <v>6</v>
      </c>
      <c r="C16" s="7">
        <f t="shared" ca="1" si="0"/>
        <v>15</v>
      </c>
      <c r="D16" s="3">
        <v>12</v>
      </c>
    </row>
    <row r="17" spans="2:8">
      <c r="B17">
        <v>7</v>
      </c>
      <c r="C17" s="7">
        <f t="shared" ca="1" si="0"/>
        <v>18</v>
      </c>
      <c r="D17" s="3">
        <v>8</v>
      </c>
    </row>
    <row r="20" spans="2:8" ht="18">
      <c r="B20" s="4" t="s">
        <v>24</v>
      </c>
    </row>
    <row r="22" spans="2:8">
      <c r="B22" s="2"/>
      <c r="C22" s="2" t="s">
        <v>4</v>
      </c>
      <c r="D22" s="1" t="s">
        <v>3</v>
      </c>
      <c r="F22" s="6" t="s">
        <v>6</v>
      </c>
    </row>
    <row r="23" spans="2:8">
      <c r="B23">
        <v>1</v>
      </c>
      <c r="C23" s="7">
        <f t="shared" ref="C23:C29" si="1">INDEX(EpicSamples,B23)</f>
        <v>19</v>
      </c>
      <c r="D23" s="5">
        <v>19</v>
      </c>
    </row>
    <row r="24" spans="2:8">
      <c r="B24">
        <v>2</v>
      </c>
      <c r="C24" s="7">
        <f t="shared" si="1"/>
        <v>2</v>
      </c>
      <c r="D24" s="5">
        <v>5</v>
      </c>
    </row>
    <row r="25" spans="2:8">
      <c r="B25">
        <v>3</v>
      </c>
      <c r="C25" s="7">
        <f t="shared" si="1"/>
        <v>19</v>
      </c>
      <c r="D25" s="5">
        <v>8</v>
      </c>
    </row>
    <row r="26" spans="2:8">
      <c r="B26">
        <v>4</v>
      </c>
      <c r="C26" s="7">
        <f t="shared" si="1"/>
        <v>13</v>
      </c>
      <c r="D26" s="5">
        <v>15</v>
      </c>
    </row>
    <row r="27" spans="2:8">
      <c r="B27">
        <v>5</v>
      </c>
      <c r="C27" s="7">
        <f t="shared" si="1"/>
        <v>13</v>
      </c>
      <c r="D27" s="5">
        <v>7</v>
      </c>
    </row>
    <row r="28" spans="2:8">
      <c r="B28">
        <v>6</v>
      </c>
      <c r="C28" s="7">
        <f t="shared" si="1"/>
        <v>12</v>
      </c>
      <c r="D28" s="5">
        <v>9</v>
      </c>
    </row>
    <row r="29" spans="2:8">
      <c r="B29">
        <v>7</v>
      </c>
      <c r="C29" s="7">
        <f t="shared" si="1"/>
        <v>8</v>
      </c>
      <c r="D29" s="5">
        <v>20</v>
      </c>
    </row>
    <row r="32" spans="2:8" ht="25">
      <c r="B32" s="4" t="s">
        <v>26</v>
      </c>
      <c r="G32" s="12">
        <f>AVERAGE(ProjectStoryEstimates)</f>
        <v>237.14285714285714</v>
      </c>
      <c r="H32" s="4" t="s">
        <v>27</v>
      </c>
    </row>
    <row r="34" spans="2:7">
      <c r="B34" s="8"/>
      <c r="C34" s="1" t="s">
        <v>4</v>
      </c>
      <c r="D34" s="1" t="s">
        <v>20</v>
      </c>
      <c r="E34" s="1" t="s">
        <v>21</v>
      </c>
      <c r="G34" s="1"/>
    </row>
    <row r="35" spans="2:7">
      <c r="B35">
        <v>1</v>
      </c>
      <c r="C35" s="7">
        <f t="shared" ref="C35:C41" si="2">INDEX(EpicSamples,B35)</f>
        <v>19</v>
      </c>
      <c r="D35" s="7">
        <f t="shared" ref="D35:D41" si="3">INDEX(EpicStories,B35)</f>
        <v>19</v>
      </c>
      <c r="E35" s="10">
        <f t="shared" ref="E35:E41" si="4">D35/(1/NumEpics)</f>
        <v>380</v>
      </c>
    </row>
    <row r="36" spans="2:7">
      <c r="B36">
        <v>2</v>
      </c>
      <c r="C36" s="7">
        <f t="shared" si="2"/>
        <v>2</v>
      </c>
      <c r="D36" s="7">
        <f t="shared" si="3"/>
        <v>5</v>
      </c>
      <c r="E36" s="10">
        <f t="shared" si="4"/>
        <v>100</v>
      </c>
    </row>
    <row r="37" spans="2:7">
      <c r="B37">
        <v>3</v>
      </c>
      <c r="C37" s="7">
        <f t="shared" si="2"/>
        <v>19</v>
      </c>
      <c r="D37" s="7">
        <f t="shared" si="3"/>
        <v>8</v>
      </c>
      <c r="E37" s="10">
        <f t="shared" si="4"/>
        <v>160</v>
      </c>
    </row>
    <row r="38" spans="2:7">
      <c r="B38">
        <v>4</v>
      </c>
      <c r="C38" s="7">
        <f t="shared" si="2"/>
        <v>13</v>
      </c>
      <c r="D38" s="7">
        <f t="shared" si="3"/>
        <v>15</v>
      </c>
      <c r="E38" s="10">
        <f t="shared" si="4"/>
        <v>300</v>
      </c>
    </row>
    <row r="39" spans="2:7">
      <c r="B39">
        <v>5</v>
      </c>
      <c r="C39" s="7">
        <f t="shared" si="2"/>
        <v>13</v>
      </c>
      <c r="D39" s="7">
        <f t="shared" si="3"/>
        <v>7</v>
      </c>
      <c r="E39" s="10">
        <f t="shared" si="4"/>
        <v>140</v>
      </c>
    </row>
    <row r="40" spans="2:7">
      <c r="B40">
        <v>6</v>
      </c>
      <c r="C40" s="7">
        <f t="shared" si="2"/>
        <v>12</v>
      </c>
      <c r="D40" s="7">
        <f t="shared" si="3"/>
        <v>9</v>
      </c>
      <c r="E40" s="10">
        <f t="shared" si="4"/>
        <v>180</v>
      </c>
    </row>
    <row r="41" spans="2:7">
      <c r="B41">
        <v>7</v>
      </c>
      <c r="C41" s="7">
        <f t="shared" si="2"/>
        <v>8</v>
      </c>
      <c r="D41" s="7">
        <f t="shared" si="3"/>
        <v>20</v>
      </c>
      <c r="E41" s="10">
        <f t="shared" si="4"/>
        <v>400</v>
      </c>
    </row>
    <row r="44" spans="2:7" ht="70" customHeight="1"/>
    <row r="45" spans="2:7" ht="18">
      <c r="B45" s="4" t="s">
        <v>8</v>
      </c>
    </row>
    <row r="47" spans="2:7">
      <c r="B47" s="8"/>
      <c r="C47" s="1" t="s">
        <v>4</v>
      </c>
      <c r="D47" s="1" t="s">
        <v>10</v>
      </c>
      <c r="E47" s="1" t="s">
        <v>11</v>
      </c>
      <c r="G47" s="6" t="s">
        <v>9</v>
      </c>
    </row>
    <row r="48" spans="2:7">
      <c r="B48">
        <v>1</v>
      </c>
      <c r="C48" s="7">
        <f t="shared" ref="C48:C54" si="5">INDEX(EpicSamples,B48)</f>
        <v>19</v>
      </c>
      <c r="D48" s="7">
        <f t="shared" ref="D48:D54" ca="1" si="6">RANDBETWEEN(1,INDEX(EpicStories,B48))</f>
        <v>15</v>
      </c>
      <c r="E48" s="3">
        <v>9</v>
      </c>
      <c r="G48" s="6" t="s">
        <v>19</v>
      </c>
    </row>
    <row r="49" spans="2:7">
      <c r="B49">
        <v>2</v>
      </c>
      <c r="C49" s="7">
        <f t="shared" si="5"/>
        <v>2</v>
      </c>
      <c r="D49" s="7">
        <f t="shared" ca="1" si="6"/>
        <v>5</v>
      </c>
      <c r="E49" s="3">
        <v>18</v>
      </c>
    </row>
    <row r="50" spans="2:7">
      <c r="B50">
        <v>3</v>
      </c>
      <c r="C50" s="7">
        <f t="shared" si="5"/>
        <v>19</v>
      </c>
      <c r="D50" s="7">
        <f t="shared" ca="1" si="6"/>
        <v>8</v>
      </c>
      <c r="E50" s="3">
        <v>24</v>
      </c>
    </row>
    <row r="51" spans="2:7">
      <c r="B51">
        <v>4</v>
      </c>
      <c r="C51" s="7">
        <f t="shared" si="5"/>
        <v>13</v>
      </c>
      <c r="D51" s="7">
        <f t="shared" ca="1" si="6"/>
        <v>12</v>
      </c>
      <c r="E51" s="3">
        <v>5</v>
      </c>
    </row>
    <row r="52" spans="2:7">
      <c r="B52">
        <v>5</v>
      </c>
      <c r="C52" s="7">
        <f t="shared" si="5"/>
        <v>13</v>
      </c>
      <c r="D52" s="7">
        <f t="shared" ca="1" si="6"/>
        <v>5</v>
      </c>
      <c r="E52" s="3">
        <v>34</v>
      </c>
    </row>
    <row r="53" spans="2:7">
      <c r="B53">
        <v>6</v>
      </c>
      <c r="C53" s="7">
        <f t="shared" si="5"/>
        <v>12</v>
      </c>
      <c r="D53" s="7">
        <f t="shared" ca="1" si="6"/>
        <v>9</v>
      </c>
      <c r="E53" s="3">
        <v>25</v>
      </c>
    </row>
    <row r="54" spans="2:7">
      <c r="B54">
        <v>7</v>
      </c>
      <c r="C54" s="7">
        <f t="shared" si="5"/>
        <v>8</v>
      </c>
      <c r="D54" s="7">
        <f t="shared" ca="1" si="6"/>
        <v>1</v>
      </c>
      <c r="E54" s="3">
        <v>3</v>
      </c>
    </row>
    <row r="57" spans="2:7" ht="18">
      <c r="B57" s="4" t="str">
        <f>CONCATENATE("Step 5: Estimate the size of each of the sampled stories in ", EstimateType)</f>
        <v>Step 5: Estimate the size of each of the sampled stories in Tasks</v>
      </c>
    </row>
    <row r="59" spans="2:7">
      <c r="B59" s="8"/>
      <c r="C59" s="1" t="s">
        <v>4</v>
      </c>
      <c r="D59" s="1" t="s">
        <v>18</v>
      </c>
      <c r="E59" s="1" t="str">
        <f>EstimateType</f>
        <v>Tasks</v>
      </c>
      <c r="G59" s="6" t="s">
        <v>25</v>
      </c>
    </row>
    <row r="60" spans="2:7">
      <c r="B60">
        <v>1</v>
      </c>
      <c r="C60" s="7">
        <f t="shared" ref="C60:C66" si="7">INDEX(EpicSamples,B60)</f>
        <v>19</v>
      </c>
      <c r="D60" s="7">
        <f t="shared" ref="D60:D66" si="8">INDEX(StorySamples,B60)</f>
        <v>9</v>
      </c>
      <c r="E60" s="5">
        <v>1</v>
      </c>
    </row>
    <row r="61" spans="2:7">
      <c r="B61">
        <v>2</v>
      </c>
      <c r="C61" s="7">
        <f t="shared" si="7"/>
        <v>2</v>
      </c>
      <c r="D61" s="7">
        <f t="shared" si="8"/>
        <v>18</v>
      </c>
      <c r="E61" s="5">
        <v>1</v>
      </c>
    </row>
    <row r="62" spans="2:7">
      <c r="B62">
        <v>3</v>
      </c>
      <c r="C62" s="7">
        <f t="shared" si="7"/>
        <v>19</v>
      </c>
      <c r="D62" s="7">
        <f t="shared" si="8"/>
        <v>24</v>
      </c>
      <c r="E62" s="5">
        <v>3</v>
      </c>
    </row>
    <row r="63" spans="2:7">
      <c r="B63">
        <v>4</v>
      </c>
      <c r="C63" s="7">
        <f t="shared" si="7"/>
        <v>13</v>
      </c>
      <c r="D63" s="7">
        <f t="shared" si="8"/>
        <v>5</v>
      </c>
      <c r="E63" s="5">
        <v>3</v>
      </c>
    </row>
    <row r="64" spans="2:7">
      <c r="B64">
        <v>5</v>
      </c>
      <c r="C64" s="7">
        <f t="shared" si="7"/>
        <v>13</v>
      </c>
      <c r="D64" s="7">
        <f t="shared" si="8"/>
        <v>34</v>
      </c>
      <c r="E64" s="5">
        <v>5</v>
      </c>
    </row>
    <row r="65" spans="2:8">
      <c r="B65">
        <v>6</v>
      </c>
      <c r="C65" s="7">
        <f t="shared" si="7"/>
        <v>12</v>
      </c>
      <c r="D65" s="7">
        <f t="shared" si="8"/>
        <v>25</v>
      </c>
      <c r="E65" s="5">
        <v>5</v>
      </c>
    </row>
    <row r="66" spans="2:8">
      <c r="B66">
        <v>7</v>
      </c>
      <c r="C66" s="7">
        <f t="shared" si="7"/>
        <v>8</v>
      </c>
      <c r="D66" s="7">
        <f t="shared" si="8"/>
        <v>3</v>
      </c>
      <c r="E66" s="5">
        <v>8</v>
      </c>
    </row>
    <row r="69" spans="2:8" ht="25">
      <c r="B69" s="4" t="str">
        <f>CONCATENATE("OUTPUT: Estimate the total number of ", EstimateType, " in the project is ")</f>
        <v xml:space="preserve">OUTPUT: Estimate the total number of Tasks in the project is </v>
      </c>
      <c r="G69" s="12">
        <f>AVERAGE(ProjectEstimates)</f>
        <v>951.42857142857144</v>
      </c>
      <c r="H69" s="4" t="str">
        <f>EstimateType</f>
        <v>Tasks</v>
      </c>
    </row>
    <row r="71" spans="2:8">
      <c r="B71" s="8"/>
      <c r="C71" s="1" t="s">
        <v>4</v>
      </c>
      <c r="D71" s="1" t="s">
        <v>20</v>
      </c>
      <c r="E71" s="1" t="s">
        <v>18</v>
      </c>
      <c r="F71" s="1" t="str">
        <f>EstimateType</f>
        <v>Tasks</v>
      </c>
      <c r="G71" s="1" t="s">
        <v>21</v>
      </c>
    </row>
    <row r="72" spans="2:8">
      <c r="B72">
        <v>1</v>
      </c>
      <c r="C72" s="7">
        <f t="shared" ref="C72:C78" si="9">INDEX(EpicSamples,B72)</f>
        <v>19</v>
      </c>
      <c r="D72" s="7">
        <f t="shared" ref="D72:D78" si="10">INDEX(EpicStories,B72)</f>
        <v>19</v>
      </c>
      <c r="E72" s="7">
        <f t="shared" ref="E72:E78" si="11">INDEX(StorySamples,B72)</f>
        <v>9</v>
      </c>
      <c r="F72" s="9">
        <f t="shared" ref="F72:F78" si="12">INDEX(EstimateSamples,B72)</f>
        <v>1</v>
      </c>
      <c r="G72" s="10">
        <f t="shared" ref="G72:G78" si="13">F72/((1/NumEpics)*(1/D72))</f>
        <v>380</v>
      </c>
    </row>
    <row r="73" spans="2:8">
      <c r="B73">
        <v>2</v>
      </c>
      <c r="C73" s="7">
        <f t="shared" si="9"/>
        <v>2</v>
      </c>
      <c r="D73" s="7">
        <f t="shared" si="10"/>
        <v>5</v>
      </c>
      <c r="E73" s="7">
        <f t="shared" si="11"/>
        <v>18</v>
      </c>
      <c r="F73" s="9">
        <f t="shared" si="12"/>
        <v>1</v>
      </c>
      <c r="G73" s="10">
        <f t="shared" si="13"/>
        <v>99.999999999999986</v>
      </c>
    </row>
    <row r="74" spans="2:8">
      <c r="B74">
        <v>3</v>
      </c>
      <c r="C74" s="7">
        <f t="shared" si="9"/>
        <v>19</v>
      </c>
      <c r="D74" s="7">
        <f t="shared" si="10"/>
        <v>8</v>
      </c>
      <c r="E74" s="7">
        <f t="shared" si="11"/>
        <v>24</v>
      </c>
      <c r="F74" s="9">
        <f t="shared" si="12"/>
        <v>3</v>
      </c>
      <c r="G74" s="10">
        <f t="shared" si="13"/>
        <v>480</v>
      </c>
    </row>
    <row r="75" spans="2:8">
      <c r="B75">
        <v>4</v>
      </c>
      <c r="C75" s="7">
        <f t="shared" si="9"/>
        <v>13</v>
      </c>
      <c r="D75" s="7">
        <f t="shared" si="10"/>
        <v>15</v>
      </c>
      <c r="E75" s="7">
        <f t="shared" si="11"/>
        <v>5</v>
      </c>
      <c r="F75" s="9">
        <f t="shared" si="12"/>
        <v>3</v>
      </c>
      <c r="G75" s="10">
        <f t="shared" si="13"/>
        <v>899.99999999999989</v>
      </c>
    </row>
    <row r="76" spans="2:8">
      <c r="B76">
        <v>5</v>
      </c>
      <c r="C76" s="7">
        <f t="shared" si="9"/>
        <v>13</v>
      </c>
      <c r="D76" s="7">
        <f t="shared" si="10"/>
        <v>7</v>
      </c>
      <c r="E76" s="7">
        <f t="shared" si="11"/>
        <v>34</v>
      </c>
      <c r="F76" s="9">
        <f t="shared" si="12"/>
        <v>5</v>
      </c>
      <c r="G76" s="10">
        <f t="shared" si="13"/>
        <v>700</v>
      </c>
    </row>
    <row r="77" spans="2:8">
      <c r="B77">
        <v>6</v>
      </c>
      <c r="C77" s="7">
        <f t="shared" si="9"/>
        <v>12</v>
      </c>
      <c r="D77" s="7">
        <f t="shared" si="10"/>
        <v>9</v>
      </c>
      <c r="E77" s="7">
        <f t="shared" si="11"/>
        <v>25</v>
      </c>
      <c r="F77" s="9">
        <f t="shared" si="12"/>
        <v>5</v>
      </c>
      <c r="G77" s="10">
        <f t="shared" si="13"/>
        <v>900</v>
      </c>
    </row>
    <row r="78" spans="2:8">
      <c r="B78">
        <v>7</v>
      </c>
      <c r="C78" s="7">
        <f t="shared" si="9"/>
        <v>8</v>
      </c>
      <c r="D78" s="7">
        <f t="shared" si="10"/>
        <v>20</v>
      </c>
      <c r="E78" s="7">
        <f t="shared" si="11"/>
        <v>3</v>
      </c>
      <c r="F78" s="9">
        <f t="shared" si="12"/>
        <v>8</v>
      </c>
      <c r="G78" s="10">
        <f t="shared" si="13"/>
        <v>3199.9999999999995</v>
      </c>
    </row>
  </sheetData>
  <mergeCells count="1">
    <mergeCell ref="B1:E1"/>
  </mergeCells>
  <dataValidations count="2">
    <dataValidation type="whole" allowBlank="1" showInputMessage="1" showErrorMessage="1" errorTitle="250 Maximum Weeks" error="Although YOU could expand it, this spreadsheet currently limits number of weeks to 250 or below." sqref="D5">
      <formula1>0</formula1>
      <formula2>250</formula2>
    </dataValidation>
    <dataValidation type="list" allowBlank="1" showInputMessage="1" showErrorMessage="1" errorTitle="250 Maximum Weeks" error="Although YOU could expand it, this spreadsheet currently limits number of weeks to 250 or below." sqref="D6">
      <formula1>EstimateTypes</formula1>
    </dataValidation>
  </dataValidations>
  <pageMargins left="0.7" right="0.7" top="0.75" bottom="0.75" header="0.3" footer="0.3"/>
  <pageSetup paperSize="8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Magennis</dc:creator>
  <cp:lastModifiedBy>Dimitar Bakardzhiev</cp:lastModifiedBy>
  <dcterms:created xsi:type="dcterms:W3CDTF">2014-06-03T14:27:51Z</dcterms:created>
  <dcterms:modified xsi:type="dcterms:W3CDTF">2015-10-14T00:34:25Z</dcterms:modified>
</cp:coreProperties>
</file>