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Thanasis\Documents\ASPEN MODULE\PRESENTATIONS\PPTs Aspen Module\5th Lab 202021 LHHW, EXTRACTION v1 10Dec2020\1. LHHW\"/>
    </mc:Choice>
  </mc:AlternateContent>
  <xr:revisionPtr revIDLastSave="0" documentId="13_ncr:1_{233AD152-E3CA-472C-A4FC-9F51126A939D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Sheet1" sheetId="1" r:id="rId1"/>
    <sheet name="Sheet1 (2)" sheetId="2" r:id="rId2"/>
    <sheet name="Sheet1 (3)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3" l="1"/>
  <c r="C10" i="3"/>
  <c r="I9" i="3"/>
  <c r="H9" i="3"/>
  <c r="C9" i="3"/>
  <c r="I8" i="3"/>
  <c r="H8" i="3"/>
  <c r="C8" i="3"/>
  <c r="H7" i="3"/>
  <c r="I6" i="3"/>
  <c r="H6" i="3"/>
  <c r="H5" i="3"/>
  <c r="I4" i="3"/>
  <c r="H4" i="3"/>
  <c r="J3" i="3"/>
  <c r="I10" i="3" s="1"/>
  <c r="H3" i="3"/>
  <c r="H10" i="2"/>
  <c r="C10" i="2"/>
  <c r="I9" i="2"/>
  <c r="H9" i="2"/>
  <c r="C9" i="2"/>
  <c r="H8" i="2"/>
  <c r="C8" i="2"/>
  <c r="H7" i="2"/>
  <c r="I6" i="2"/>
  <c r="H6" i="2"/>
  <c r="H5" i="2"/>
  <c r="I4" i="2"/>
  <c r="H4" i="2"/>
  <c r="J3" i="2"/>
  <c r="I10" i="2" s="1"/>
  <c r="H3" i="2"/>
  <c r="H3" i="1"/>
  <c r="I5" i="3" l="1"/>
  <c r="I7" i="3"/>
  <c r="I8" i="2"/>
  <c r="I5" i="2"/>
  <c r="I7" i="2"/>
  <c r="I5" i="1"/>
  <c r="I6" i="1"/>
  <c r="I7" i="1"/>
  <c r="I8" i="1"/>
  <c r="I9" i="1"/>
  <c r="I10" i="1"/>
  <c r="I4" i="1"/>
  <c r="J3" i="1"/>
  <c r="H4" i="1"/>
  <c r="H5" i="1"/>
  <c r="H6" i="1"/>
  <c r="H7" i="1"/>
  <c r="H8" i="1"/>
  <c r="H9" i="1"/>
  <c r="H10" i="1"/>
  <c r="C10" i="1"/>
  <c r="C9" i="1"/>
  <c r="C8" i="1"/>
</calcChain>
</file>

<file path=xl/sharedStrings.xml><?xml version="1.0" encoding="utf-8"?>
<sst xmlns="http://schemas.openxmlformats.org/spreadsheetml/2006/main" count="123" uniqueCount="37">
  <si>
    <t>Reaction Constant</t>
  </si>
  <si>
    <t>Pre-exponential constant</t>
  </si>
  <si>
    <t>Tab 3</t>
  </si>
  <si>
    <t>SI</t>
  </si>
  <si>
    <t>Ea</t>
  </si>
  <si>
    <t>kJ/mol</t>
  </si>
  <si>
    <t>CH3OH</t>
  </si>
  <si>
    <t>O2</t>
  </si>
  <si>
    <t>H2O</t>
  </si>
  <si>
    <t>HCHO</t>
  </si>
  <si>
    <t>Km</t>
  </si>
  <si>
    <t>Ko</t>
  </si>
  <si>
    <t>Ka</t>
  </si>
  <si>
    <t>atm-1</t>
  </si>
  <si>
    <t>atm-1/2</t>
  </si>
  <si>
    <t>Kf</t>
  </si>
  <si>
    <t>mol/(kg*s)</t>
  </si>
  <si>
    <t>CO</t>
  </si>
  <si>
    <t>Kco</t>
  </si>
  <si>
    <t>mol/(kg*atm*s)</t>
  </si>
  <si>
    <t>Kf*Km*Ko</t>
  </si>
  <si>
    <t>atm-3/2 mol/(kg*s)</t>
  </si>
  <si>
    <t>Km*Ko</t>
  </si>
  <si>
    <t>atm-3/2</t>
  </si>
  <si>
    <t>Ko*Ka</t>
  </si>
  <si>
    <t>Pa-1</t>
  </si>
  <si>
    <t>Pa-1/2</t>
  </si>
  <si>
    <t>Pa-3/2</t>
  </si>
  <si>
    <t>kmol/(kg*s)</t>
  </si>
  <si>
    <t>mol/(kg*Pa*s)</t>
  </si>
  <si>
    <t>mol/(kg*Pa^3/2*s)</t>
  </si>
  <si>
    <t xml:space="preserve">A </t>
  </si>
  <si>
    <t>*λογάριθμος προεκθετικού παράγοντα</t>
  </si>
  <si>
    <t>Ln(Ko)*</t>
  </si>
  <si>
    <t>Β</t>
  </si>
  <si>
    <t>-Ea/R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</si>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</sst>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1" fontId="0" fillId="0" borderId="0" xfId="0" applyNumberFormat="1"/>
    <xf numFmtId="0" fontId="2" fillId="2" borderId="0" xfId="0" applyFont="1" applyFill="1"/>
    <xf numFmtId="0" fontId="1" fillId="0" borderId="0" xfId="0" applyFont="1"/>
    <xf numFmtId="0" fontId="2" fillId="2" borderId="0" xfId="0" applyFont="1" applyFill="1" applyAlignment="1">
      <alignment horizontal="center"/>
    </xf>
    <xf numFmtId="0" fontId="0" fillId="0" borderId="0" xfId="0" applyAlignment="1">
      <alignment wrapText="1"/>
    </xf>
    <xf numFmtId="0" fontId="2" fillId="2" borderId="0" xfId="0" applyFont="1" applyFill="1" applyAlignment="1">
      <alignment horizontal="center" wrapText="1"/>
    </xf>
    <xf numFmtId="0" fontId="2" fillId="2" borderId="0" xfId="0" quotePrefix="1" applyFont="1" applyFill="1"/>
    <xf numFmtId="0" fontId="0" fillId="3" borderId="0" xfId="0" applyFill="1"/>
    <xf numFmtId="11" fontId="0" fillId="3" borderId="0" xfId="0" applyNumberFormat="1" applyFill="1"/>
    <xf numFmtId="0" fontId="2" fillId="3" borderId="0" xfId="0" applyFont="1" applyFill="1"/>
    <xf numFmtId="0" fontId="2" fillId="2" borderId="0" xfId="0" applyFont="1" applyFill="1" applyAlignment="1">
      <alignment horizontal="center"/>
    </xf>
    <xf numFmtId="0" fontId="1" fillId="0" borderId="0" xfId="0" applyFont="1" applyFill="1"/>
    <xf numFmtId="0" fontId="0" fillId="0" borderId="0" xfId="0" applyFill="1"/>
    <xf numFmtId="11" fontId="0" fillId="0" borderId="0" xfId="0" applyNumberFormat="1" applyFill="1"/>
    <xf numFmtId="0" fontId="0" fillId="4" borderId="0" xfId="0" applyFill="1"/>
    <xf numFmtId="11" fontId="0" fillId="4" borderId="0" xfId="0" applyNumberFormat="1" applyFill="1"/>
    <xf numFmtId="0" fontId="0" fillId="0" borderId="0" xfId="0" applyFill="1" applyBorder="1"/>
    <xf numFmtId="11" fontId="0" fillId="0" borderId="0" xfId="0" applyNumberFormat="1" applyFill="1" applyBorder="1"/>
    <xf numFmtId="0" fontId="0" fillId="5" borderId="0" xfId="0" applyFill="1"/>
    <xf numFmtId="0" fontId="0" fillId="5" borderId="0" xfId="0" applyFill="1" applyBorder="1"/>
    <xf numFmtId="11" fontId="0" fillId="5" borderId="0" xfId="0" applyNumberFormat="1" applyFill="1"/>
    <xf numFmtId="11" fontId="0" fillId="5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workbookViewId="0">
      <selection activeCell="F19" sqref="F19"/>
    </sheetView>
  </sheetViews>
  <sheetFormatPr defaultColWidth="12.109375" defaultRowHeight="14.4" x14ac:dyDescent="0.3"/>
  <cols>
    <col min="4" max="4" width="16.77734375" bestFit="1" customWidth="1"/>
    <col min="5" max="5" width="12.109375" customWidth="1"/>
    <col min="6" max="6" width="16.44140625" customWidth="1"/>
    <col min="8" max="8" width="15" customWidth="1"/>
    <col min="9" max="10" width="12.109375" customWidth="1"/>
  </cols>
  <sheetData>
    <row r="1" spans="1:10" ht="15.6" customHeight="1" x14ac:dyDescent="0.3">
      <c r="A1" s="11" t="s">
        <v>0</v>
      </c>
      <c r="B1" s="11"/>
      <c r="C1" s="11" t="s">
        <v>1</v>
      </c>
      <c r="D1" s="11"/>
      <c r="E1" s="11"/>
      <c r="F1" s="11"/>
      <c r="G1" s="4" t="s">
        <v>4</v>
      </c>
      <c r="H1" s="6" t="s">
        <v>31</v>
      </c>
      <c r="I1" s="6" t="s">
        <v>34</v>
      </c>
    </row>
    <row r="2" spans="1:10" ht="15.6" x14ac:dyDescent="0.3">
      <c r="A2" s="11"/>
      <c r="B2" s="11"/>
      <c r="C2" s="11" t="s">
        <v>2</v>
      </c>
      <c r="D2" s="11"/>
      <c r="E2" s="11" t="s">
        <v>3</v>
      </c>
      <c r="F2" s="11"/>
      <c r="G2" s="10" t="s">
        <v>5</v>
      </c>
      <c r="H2" s="2" t="s">
        <v>33</v>
      </c>
      <c r="I2" s="7" t="s">
        <v>35</v>
      </c>
      <c r="J2" s="6" t="s">
        <v>36</v>
      </c>
    </row>
    <row r="3" spans="1:10" ht="15.6" x14ac:dyDescent="0.3">
      <c r="A3" s="3" t="s">
        <v>6</v>
      </c>
      <c r="B3" t="s">
        <v>10</v>
      </c>
      <c r="C3" s="1">
        <v>2.5999999999999998E-4</v>
      </c>
      <c r="D3" t="s">
        <v>13</v>
      </c>
      <c r="E3" s="1">
        <v>2.57E-9</v>
      </c>
      <c r="F3" t="s">
        <v>25</v>
      </c>
      <c r="G3">
        <v>-56.78</v>
      </c>
      <c r="H3">
        <f>LN(E3)</f>
        <v>-19.779359938039281</v>
      </c>
      <c r="I3">
        <v>6829.1</v>
      </c>
      <c r="J3" s="7">
        <f>-G3/I3</f>
        <v>8.3144191767582833E-3</v>
      </c>
    </row>
    <row r="4" spans="1:10" x14ac:dyDescent="0.3">
      <c r="A4" s="3" t="s">
        <v>7</v>
      </c>
      <c r="B4" t="s">
        <v>11</v>
      </c>
      <c r="C4" s="1">
        <v>1.42E-5</v>
      </c>
      <c r="D4" t="s">
        <v>14</v>
      </c>
      <c r="E4" s="1">
        <v>4.4700000000000003E-8</v>
      </c>
      <c r="F4" t="s">
        <v>26</v>
      </c>
      <c r="G4">
        <v>-60.32</v>
      </c>
      <c r="H4">
        <f t="shared" ref="H4:H10" si="0">LN(E4)</f>
        <v>-16.923292335326888</v>
      </c>
      <c r="I4" s="1">
        <f>-G4/$J$3</f>
        <v>7254.8663613948584</v>
      </c>
    </row>
    <row r="5" spans="1:10" x14ac:dyDescent="0.3">
      <c r="A5" s="3" t="s">
        <v>8</v>
      </c>
      <c r="B5" t="s">
        <v>12</v>
      </c>
      <c r="C5" s="1">
        <v>5.5000000000000003E-7</v>
      </c>
      <c r="D5" t="s">
        <v>13</v>
      </c>
      <c r="E5" s="1">
        <v>5.4300000000000001E-12</v>
      </c>
      <c r="F5" t="s">
        <v>25</v>
      </c>
      <c r="G5">
        <v>-86.45</v>
      </c>
      <c r="H5">
        <f t="shared" si="0"/>
        <v>-25.939081981982703</v>
      </c>
      <c r="I5" s="1">
        <f t="shared" ref="I5:I10" si="1">-G5/$J$3</f>
        <v>10397.599418809441</v>
      </c>
    </row>
    <row r="6" spans="1:10" x14ac:dyDescent="0.3">
      <c r="A6" s="3" t="s">
        <v>9</v>
      </c>
      <c r="B6" t="s">
        <v>15</v>
      </c>
      <c r="C6" s="1">
        <v>15000000</v>
      </c>
      <c r="D6" t="s">
        <v>16</v>
      </c>
      <c r="E6" s="1">
        <v>15000</v>
      </c>
      <c r="F6" t="s">
        <v>28</v>
      </c>
      <c r="G6">
        <v>86</v>
      </c>
      <c r="H6">
        <f t="shared" si="0"/>
        <v>9.6158054800843473</v>
      </c>
      <c r="I6" s="1">
        <f t="shared" si="1"/>
        <v>-10343.476576259247</v>
      </c>
    </row>
    <row r="7" spans="1:10" x14ac:dyDescent="0.3">
      <c r="A7" s="3" t="s">
        <v>17</v>
      </c>
      <c r="B7" t="s">
        <v>18</v>
      </c>
      <c r="C7" s="1">
        <v>350</v>
      </c>
      <c r="D7" t="s">
        <v>19</v>
      </c>
      <c r="E7" s="1">
        <v>3.45E-6</v>
      </c>
      <c r="F7" t="s">
        <v>29</v>
      </c>
      <c r="G7">
        <v>46</v>
      </c>
      <c r="H7">
        <f t="shared" si="0"/>
        <v>-12.577136326921005</v>
      </c>
      <c r="I7" s="1">
        <f t="shared" si="1"/>
        <v>-5532.5572384642483</v>
      </c>
    </row>
    <row r="8" spans="1:10" x14ac:dyDescent="0.3">
      <c r="A8" s="3"/>
      <c r="B8" s="8" t="s">
        <v>20</v>
      </c>
      <c r="C8" s="1">
        <f>C6*C3*C4</f>
        <v>5.5379999999999992E-2</v>
      </c>
      <c r="D8" t="s">
        <v>21</v>
      </c>
      <c r="E8" s="9">
        <v>1.7199999999999999E-12</v>
      </c>
      <c r="F8" t="s">
        <v>30</v>
      </c>
      <c r="G8" s="8">
        <v>-31.1</v>
      </c>
      <c r="H8">
        <f t="shared" si="0"/>
        <v>-27.088696825103188</v>
      </c>
      <c r="I8" s="1">
        <f t="shared" si="1"/>
        <v>3740.4897851356118</v>
      </c>
    </row>
    <row r="9" spans="1:10" x14ac:dyDescent="0.3">
      <c r="A9" s="3"/>
      <c r="B9" t="s">
        <v>22</v>
      </c>
      <c r="C9" s="1">
        <f>C3*C4</f>
        <v>3.6919999999999997E-9</v>
      </c>
      <c r="D9" t="s">
        <v>23</v>
      </c>
      <c r="E9" s="1">
        <v>1.15E-16</v>
      </c>
      <c r="F9" t="s">
        <v>27</v>
      </c>
      <c r="G9">
        <v>-117.1</v>
      </c>
      <c r="H9">
        <f t="shared" si="0"/>
        <v>-36.701599545529575</v>
      </c>
      <c r="I9" s="1">
        <f t="shared" si="1"/>
        <v>14083.966361394858</v>
      </c>
    </row>
    <row r="10" spans="1:10" x14ac:dyDescent="0.3">
      <c r="A10" s="3"/>
      <c r="B10" t="s">
        <v>24</v>
      </c>
      <c r="C10" s="1">
        <f>C4*C5</f>
        <v>7.81E-12</v>
      </c>
      <c r="D10" t="s">
        <v>23</v>
      </c>
      <c r="E10" s="1">
        <v>2.4299999999999998E-19</v>
      </c>
      <c r="F10" t="s">
        <v>27</v>
      </c>
      <c r="G10">
        <v>-146.77000000000001</v>
      </c>
      <c r="H10">
        <f t="shared" si="0"/>
        <v>-42.861225509534414</v>
      </c>
      <c r="I10" s="1">
        <f t="shared" si="1"/>
        <v>17652.4657802043</v>
      </c>
    </row>
    <row r="11" spans="1:10" x14ac:dyDescent="0.3">
      <c r="A11" s="3"/>
    </row>
    <row r="12" spans="1:10" ht="43.2" x14ac:dyDescent="0.3">
      <c r="H12" s="5" t="s">
        <v>32</v>
      </c>
    </row>
  </sheetData>
  <mergeCells count="4">
    <mergeCell ref="A1:B2"/>
    <mergeCell ref="C1:F1"/>
    <mergeCell ref="C2:D2"/>
    <mergeCell ref="E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19437-2A4B-4E3B-ADD9-C5F789B1280D}">
  <dimension ref="A1:J12"/>
  <sheetViews>
    <sheetView workbookViewId="0">
      <selection activeCell="G10" sqref="A1:G10"/>
    </sheetView>
  </sheetViews>
  <sheetFormatPr defaultColWidth="12.109375" defaultRowHeight="14.4" x14ac:dyDescent="0.3"/>
  <cols>
    <col min="4" max="4" width="16.77734375" bestFit="1" customWidth="1"/>
    <col min="5" max="5" width="0" hidden="1" customWidth="1"/>
    <col min="6" max="6" width="16.44140625" hidden="1" customWidth="1"/>
    <col min="8" max="8" width="15" hidden="1" customWidth="1"/>
    <col min="9" max="10" width="0" hidden="1" customWidth="1"/>
  </cols>
  <sheetData>
    <row r="1" spans="1:10" ht="15.6" customHeight="1" x14ac:dyDescent="0.3">
      <c r="A1" s="11" t="s">
        <v>0</v>
      </c>
      <c r="B1" s="11"/>
      <c r="C1" s="11" t="s">
        <v>1</v>
      </c>
      <c r="D1" s="11"/>
      <c r="E1" s="11"/>
      <c r="F1" s="11"/>
      <c r="G1" s="4" t="s">
        <v>4</v>
      </c>
      <c r="H1" s="6" t="s">
        <v>31</v>
      </c>
      <c r="I1" s="6" t="s">
        <v>34</v>
      </c>
    </row>
    <row r="2" spans="1:10" ht="15.6" x14ac:dyDescent="0.3">
      <c r="A2" s="11"/>
      <c r="B2" s="11"/>
      <c r="C2" s="11" t="s">
        <v>2</v>
      </c>
      <c r="D2" s="11"/>
      <c r="E2" s="11" t="s">
        <v>3</v>
      </c>
      <c r="F2" s="11"/>
      <c r="G2" s="4" t="s">
        <v>5</v>
      </c>
      <c r="H2" s="2" t="s">
        <v>33</v>
      </c>
      <c r="I2" s="7" t="s">
        <v>35</v>
      </c>
      <c r="J2" s="6" t="s">
        <v>36</v>
      </c>
    </row>
    <row r="3" spans="1:10" ht="15.6" x14ac:dyDescent="0.3">
      <c r="A3" s="12" t="s">
        <v>6</v>
      </c>
      <c r="B3" s="13" t="s">
        <v>10</v>
      </c>
      <c r="C3" s="14">
        <v>2.5999999999999998E-4</v>
      </c>
      <c r="D3" s="13" t="s">
        <v>13</v>
      </c>
      <c r="E3" s="14">
        <v>2.57E-9</v>
      </c>
      <c r="F3" s="13" t="s">
        <v>25</v>
      </c>
      <c r="G3" s="13">
        <v>-56.78</v>
      </c>
      <c r="H3">
        <f>LN(E3)</f>
        <v>-19.779359938039281</v>
      </c>
      <c r="I3">
        <v>6829.1</v>
      </c>
      <c r="J3" s="7">
        <f>-G3/I3</f>
        <v>8.3144191767582833E-3</v>
      </c>
    </row>
    <row r="4" spans="1:10" x14ac:dyDescent="0.3">
      <c r="A4" s="12" t="s">
        <v>7</v>
      </c>
      <c r="B4" s="13" t="s">
        <v>11</v>
      </c>
      <c r="C4" s="14">
        <v>1.42E-5</v>
      </c>
      <c r="D4" s="13" t="s">
        <v>14</v>
      </c>
      <c r="E4" s="14">
        <v>4.4700000000000003E-8</v>
      </c>
      <c r="F4" s="13" t="s">
        <v>26</v>
      </c>
      <c r="G4" s="13">
        <v>-60.32</v>
      </c>
      <c r="H4">
        <f t="shared" ref="H4:H10" si="0">LN(E4)</f>
        <v>-16.923292335326888</v>
      </c>
      <c r="I4" s="1">
        <f>-G4/$J$3</f>
        <v>7254.8663613948584</v>
      </c>
    </row>
    <row r="5" spans="1:10" x14ac:dyDescent="0.3">
      <c r="A5" s="12" t="s">
        <v>8</v>
      </c>
      <c r="B5" s="13" t="s">
        <v>12</v>
      </c>
      <c r="C5" s="14">
        <v>5.5000000000000003E-7</v>
      </c>
      <c r="D5" s="13" t="s">
        <v>13</v>
      </c>
      <c r="E5" s="14">
        <v>5.4300000000000001E-12</v>
      </c>
      <c r="F5" s="13" t="s">
        <v>25</v>
      </c>
      <c r="G5" s="13">
        <v>-86.45</v>
      </c>
      <c r="H5">
        <f t="shared" si="0"/>
        <v>-25.939081981982703</v>
      </c>
      <c r="I5" s="1">
        <f t="shared" ref="I5:I10" si="1">-G5/$J$3</f>
        <v>10397.599418809441</v>
      </c>
    </row>
    <row r="6" spans="1:10" x14ac:dyDescent="0.3">
      <c r="A6" s="12" t="s">
        <v>9</v>
      </c>
      <c r="B6" s="13" t="s">
        <v>15</v>
      </c>
      <c r="C6" s="14">
        <v>15000000</v>
      </c>
      <c r="D6" s="13" t="s">
        <v>16</v>
      </c>
      <c r="E6" s="14">
        <v>15000</v>
      </c>
      <c r="F6" s="13" t="s">
        <v>28</v>
      </c>
      <c r="G6" s="13">
        <v>86</v>
      </c>
      <c r="H6">
        <f t="shared" si="0"/>
        <v>9.6158054800843473</v>
      </c>
      <c r="I6" s="1">
        <f t="shared" si="1"/>
        <v>-10343.476576259247</v>
      </c>
    </row>
    <row r="7" spans="1:10" x14ac:dyDescent="0.3">
      <c r="A7" s="12" t="s">
        <v>17</v>
      </c>
      <c r="B7" s="13" t="s">
        <v>18</v>
      </c>
      <c r="C7" s="14">
        <v>350</v>
      </c>
      <c r="D7" s="13" t="s">
        <v>19</v>
      </c>
      <c r="E7" s="14">
        <v>3.45E-6</v>
      </c>
      <c r="F7" s="13" t="s">
        <v>29</v>
      </c>
      <c r="G7" s="13">
        <v>46</v>
      </c>
      <c r="H7">
        <f t="shared" si="0"/>
        <v>-12.577136326921005</v>
      </c>
      <c r="I7" s="1">
        <f t="shared" si="1"/>
        <v>-5532.5572384642483</v>
      </c>
    </row>
    <row r="8" spans="1:10" x14ac:dyDescent="0.3">
      <c r="A8" s="12"/>
      <c r="B8" s="15" t="s">
        <v>20</v>
      </c>
      <c r="C8" s="16">
        <f>C6*C3*C4</f>
        <v>5.5379999999999992E-2</v>
      </c>
      <c r="D8" s="15" t="s">
        <v>21</v>
      </c>
      <c r="E8" s="16">
        <v>1.7199999999999999E-12</v>
      </c>
      <c r="F8" s="15" t="s">
        <v>30</v>
      </c>
      <c r="G8" s="15">
        <v>-31.1</v>
      </c>
      <c r="H8">
        <f t="shared" si="0"/>
        <v>-27.088696825103188</v>
      </c>
      <c r="I8" s="1">
        <f t="shared" si="1"/>
        <v>3740.4897851356118</v>
      </c>
    </row>
    <row r="9" spans="1:10" x14ac:dyDescent="0.3">
      <c r="A9" s="12"/>
      <c r="B9" s="15" t="s">
        <v>22</v>
      </c>
      <c r="C9" s="16">
        <f>C3*C4</f>
        <v>3.6919999999999997E-9</v>
      </c>
      <c r="D9" s="15" t="s">
        <v>23</v>
      </c>
      <c r="E9" s="16">
        <v>1.15E-16</v>
      </c>
      <c r="F9" s="15" t="s">
        <v>27</v>
      </c>
      <c r="G9" s="15">
        <v>-117.1</v>
      </c>
      <c r="H9">
        <f t="shared" si="0"/>
        <v>-36.701599545529575</v>
      </c>
      <c r="I9" s="1">
        <f t="shared" si="1"/>
        <v>14083.966361394858</v>
      </c>
    </row>
    <row r="10" spans="1:10" x14ac:dyDescent="0.3">
      <c r="A10" s="12"/>
      <c r="B10" s="15" t="s">
        <v>24</v>
      </c>
      <c r="C10" s="16">
        <f>C4*C5</f>
        <v>7.81E-12</v>
      </c>
      <c r="D10" s="15" t="s">
        <v>23</v>
      </c>
      <c r="E10" s="16">
        <v>2.4299999999999998E-19</v>
      </c>
      <c r="F10" s="15" t="s">
        <v>27</v>
      </c>
      <c r="G10" s="15">
        <v>-146.77000000000001</v>
      </c>
      <c r="H10">
        <f t="shared" si="0"/>
        <v>-42.861225509534414</v>
      </c>
      <c r="I10" s="1">
        <f t="shared" si="1"/>
        <v>17652.4657802043</v>
      </c>
    </row>
    <row r="11" spans="1:10" x14ac:dyDescent="0.3">
      <c r="A11" s="3"/>
    </row>
    <row r="12" spans="1:10" ht="43.2" x14ac:dyDescent="0.3">
      <c r="H12" s="5" t="s">
        <v>32</v>
      </c>
    </row>
  </sheetData>
  <mergeCells count="4">
    <mergeCell ref="A1:B2"/>
    <mergeCell ref="C1:F1"/>
    <mergeCell ref="C2:D2"/>
    <mergeCell ref="E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A1214-88D7-44FF-BA7A-A68CE4D03897}">
  <dimension ref="A1:J12"/>
  <sheetViews>
    <sheetView tabSelected="1" workbookViewId="0">
      <selection activeCell="F17" sqref="F17"/>
    </sheetView>
  </sheetViews>
  <sheetFormatPr defaultColWidth="12.109375" defaultRowHeight="14.4" x14ac:dyDescent="0.3"/>
  <cols>
    <col min="1" max="1" width="10.33203125" customWidth="1"/>
    <col min="2" max="2" width="9.33203125" bestFit="1" customWidth="1"/>
    <col min="3" max="3" width="8.5546875" bestFit="1" customWidth="1"/>
    <col min="4" max="4" width="16.77734375" bestFit="1" customWidth="1"/>
    <col min="5" max="5" width="8.5546875" bestFit="1" customWidth="1"/>
    <col min="6" max="6" width="16.44140625" customWidth="1"/>
    <col min="7" max="7" width="7.6640625" bestFit="1" customWidth="1"/>
    <col min="8" max="8" width="12.6640625" bestFit="1" customWidth="1"/>
    <col min="9" max="9" width="9.21875" bestFit="1" customWidth="1"/>
    <col min="10" max="10" width="13.33203125" bestFit="1" customWidth="1"/>
  </cols>
  <sheetData>
    <row r="1" spans="1:10" ht="15.6" customHeight="1" x14ac:dyDescent="0.3">
      <c r="A1" s="11" t="s">
        <v>0</v>
      </c>
      <c r="B1" s="11"/>
      <c r="C1" s="11" t="s">
        <v>1</v>
      </c>
      <c r="D1" s="11"/>
      <c r="E1" s="11"/>
      <c r="F1" s="11"/>
      <c r="G1" s="4" t="s">
        <v>4</v>
      </c>
      <c r="H1" s="6" t="s">
        <v>31</v>
      </c>
      <c r="I1" s="6" t="s">
        <v>34</v>
      </c>
    </row>
    <row r="2" spans="1:10" ht="15.6" x14ac:dyDescent="0.3">
      <c r="A2" s="11"/>
      <c r="B2" s="11"/>
      <c r="C2" s="11" t="s">
        <v>2</v>
      </c>
      <c r="D2" s="11"/>
      <c r="E2" s="11" t="s">
        <v>3</v>
      </c>
      <c r="F2" s="11"/>
      <c r="G2" s="4" t="s">
        <v>5</v>
      </c>
      <c r="H2" s="2" t="s">
        <v>33</v>
      </c>
      <c r="I2" s="7" t="s">
        <v>35</v>
      </c>
      <c r="J2" s="6" t="s">
        <v>36</v>
      </c>
    </row>
    <row r="3" spans="1:10" ht="15.6" x14ac:dyDescent="0.3">
      <c r="A3" s="3" t="s">
        <v>6</v>
      </c>
      <c r="B3" t="s">
        <v>10</v>
      </c>
      <c r="C3" s="1">
        <v>2.5999999999999998E-4</v>
      </c>
      <c r="D3" t="s">
        <v>13</v>
      </c>
      <c r="E3" s="21">
        <v>2.57E-9</v>
      </c>
      <c r="F3" s="19" t="s">
        <v>25</v>
      </c>
      <c r="G3">
        <v>-56.78</v>
      </c>
      <c r="H3" s="15">
        <f>LN(E3)</f>
        <v>-19.779359938039281</v>
      </c>
      <c r="I3" s="15">
        <v>6829.1</v>
      </c>
      <c r="J3" s="7">
        <f>-G3/I3</f>
        <v>8.3144191767582833E-3</v>
      </c>
    </row>
    <row r="4" spans="1:10" x14ac:dyDescent="0.3">
      <c r="A4" s="3" t="s">
        <v>7</v>
      </c>
      <c r="B4" t="s">
        <v>11</v>
      </c>
      <c r="C4" s="1">
        <v>1.42E-5</v>
      </c>
      <c r="D4" t="s">
        <v>14</v>
      </c>
      <c r="E4" s="21">
        <v>4.4700000000000003E-8</v>
      </c>
      <c r="F4" s="19" t="s">
        <v>26</v>
      </c>
      <c r="G4">
        <v>-60.32</v>
      </c>
      <c r="H4" s="15">
        <f t="shared" ref="H4:H10" si="0">LN(E4)</f>
        <v>-16.923292335326888</v>
      </c>
      <c r="I4" s="16">
        <f>-G4/$J$3</f>
        <v>7254.8663613948584</v>
      </c>
    </row>
    <row r="5" spans="1:10" x14ac:dyDescent="0.3">
      <c r="A5" s="3" t="s">
        <v>8</v>
      </c>
      <c r="B5" t="s">
        <v>12</v>
      </c>
      <c r="C5" s="1">
        <v>5.5000000000000003E-7</v>
      </c>
      <c r="D5" t="s">
        <v>13</v>
      </c>
      <c r="E5" s="21">
        <v>5.4300000000000001E-12</v>
      </c>
      <c r="F5" s="19" t="s">
        <v>25</v>
      </c>
      <c r="G5">
        <v>-86.45</v>
      </c>
      <c r="H5" s="15">
        <f t="shared" si="0"/>
        <v>-25.939081981982703</v>
      </c>
      <c r="I5" s="16">
        <f t="shared" ref="I5:I10" si="1">-G5/$J$3</f>
        <v>10397.599418809441</v>
      </c>
    </row>
    <row r="6" spans="1:10" x14ac:dyDescent="0.3">
      <c r="A6" s="3" t="s">
        <v>9</v>
      </c>
      <c r="B6" t="s">
        <v>15</v>
      </c>
      <c r="C6" s="1">
        <v>15000000</v>
      </c>
      <c r="D6" t="s">
        <v>16</v>
      </c>
      <c r="E6" s="21">
        <v>15000</v>
      </c>
      <c r="F6" s="19" t="s">
        <v>28</v>
      </c>
      <c r="G6">
        <v>86</v>
      </c>
      <c r="H6" s="15">
        <f t="shared" si="0"/>
        <v>9.6158054800843473</v>
      </c>
      <c r="I6" s="16">
        <f t="shared" si="1"/>
        <v>-10343.476576259247</v>
      </c>
    </row>
    <row r="7" spans="1:10" x14ac:dyDescent="0.3">
      <c r="A7" s="3" t="s">
        <v>17</v>
      </c>
      <c r="B7" s="17" t="s">
        <v>18</v>
      </c>
      <c r="C7" s="18">
        <v>350</v>
      </c>
      <c r="D7" s="17" t="s">
        <v>19</v>
      </c>
      <c r="E7" s="22">
        <v>3.45E-6</v>
      </c>
      <c r="F7" s="20" t="s">
        <v>29</v>
      </c>
      <c r="G7" s="17">
        <v>46</v>
      </c>
      <c r="H7" s="15">
        <f t="shared" si="0"/>
        <v>-12.577136326921005</v>
      </c>
      <c r="I7" s="16">
        <f t="shared" si="1"/>
        <v>-5532.5572384642483</v>
      </c>
    </row>
    <row r="8" spans="1:10" x14ac:dyDescent="0.3">
      <c r="A8" s="3"/>
      <c r="B8" s="17" t="s">
        <v>20</v>
      </c>
      <c r="C8" s="18">
        <f>C6*C3*C4</f>
        <v>5.5379999999999992E-2</v>
      </c>
      <c r="D8" s="17" t="s">
        <v>21</v>
      </c>
      <c r="E8" s="22">
        <v>1.7199999999999999E-12</v>
      </c>
      <c r="F8" s="20" t="s">
        <v>30</v>
      </c>
      <c r="G8" s="17">
        <v>-31.1</v>
      </c>
      <c r="H8" s="15">
        <f t="shared" si="0"/>
        <v>-27.088696825103188</v>
      </c>
      <c r="I8" s="16">
        <f t="shared" si="1"/>
        <v>3740.4897851356118</v>
      </c>
    </row>
    <row r="9" spans="1:10" x14ac:dyDescent="0.3">
      <c r="A9" s="3"/>
      <c r="B9" t="s">
        <v>22</v>
      </c>
      <c r="C9" s="1">
        <f>C3*C4</f>
        <v>3.6919999999999997E-9</v>
      </c>
      <c r="D9" t="s">
        <v>23</v>
      </c>
      <c r="E9" s="21">
        <v>1.15E-16</v>
      </c>
      <c r="F9" s="19" t="s">
        <v>27</v>
      </c>
      <c r="G9">
        <v>-117.1</v>
      </c>
      <c r="H9" s="15">
        <f t="shared" si="0"/>
        <v>-36.701599545529575</v>
      </c>
      <c r="I9" s="16">
        <f t="shared" si="1"/>
        <v>14083.966361394858</v>
      </c>
    </row>
    <row r="10" spans="1:10" x14ac:dyDescent="0.3">
      <c r="A10" s="3"/>
      <c r="B10" t="s">
        <v>24</v>
      </c>
      <c r="C10" s="1">
        <f>C4*C5</f>
        <v>7.81E-12</v>
      </c>
      <c r="D10" t="s">
        <v>23</v>
      </c>
      <c r="E10" s="21">
        <v>2.4299999999999998E-19</v>
      </c>
      <c r="F10" s="19" t="s">
        <v>27</v>
      </c>
      <c r="G10">
        <v>-146.77000000000001</v>
      </c>
      <c r="H10" s="15">
        <f t="shared" si="0"/>
        <v>-42.861225509534414</v>
      </c>
      <c r="I10" s="16">
        <f t="shared" si="1"/>
        <v>17652.4657802043</v>
      </c>
    </row>
    <row r="11" spans="1:10" x14ac:dyDescent="0.3">
      <c r="A11" s="3"/>
    </row>
    <row r="12" spans="1:10" ht="43.2" x14ac:dyDescent="0.3">
      <c r="H12" s="5" t="s">
        <v>32</v>
      </c>
    </row>
  </sheetData>
  <mergeCells count="4">
    <mergeCell ref="A1:B2"/>
    <mergeCell ref="C1:F1"/>
    <mergeCell ref="C2:D2"/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Thanasis</dc:creator>
  <cp:lastModifiedBy>Thanasis</cp:lastModifiedBy>
  <dcterms:created xsi:type="dcterms:W3CDTF">2015-06-05T18:17:20Z</dcterms:created>
  <dcterms:modified xsi:type="dcterms:W3CDTF">2020-12-10T20:40:34Z</dcterms:modified>
</cp:coreProperties>
</file>