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activeX/activeX1.xml" ContentType="application/vnd.ms-office.activeX+xml"/>
  <Override PartName="/xl/activeX/activeX1.bin" ContentType="application/vnd.ms-office.activeX"/>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ntuagr-my.sharepoint.com/personal/ch19100_ntua_gr/Documents/Documents/8ο εξάμηνο/Σχεδιασμός ΙΙ/lab/LAB 3 MARCH2022/1. ENERGY INTEGRATION/"/>
    </mc:Choice>
  </mc:AlternateContent>
  <xr:revisionPtr revIDLastSave="1" documentId="8_{C006908C-F8E1-408B-868A-5AFDAE098ED8}" xr6:coauthVersionLast="47" xr6:coauthVersionMax="47" xr10:uidLastSave="{D462266B-1F7E-44FB-BCC5-67EC04F45A73}"/>
  <bookViews>
    <workbookView xWindow="-108" yWindow="-108" windowWidth="23256" windowHeight="12456" firstSheet="1" activeTab="2" xr2:uid="{00000000-000D-0000-FFFF-FFFF00000000}"/>
  </bookViews>
  <sheets>
    <sheet name="INDEX" sheetId="12" r:id="rId1"/>
    <sheet name="INPUT" sheetId="17" r:id="rId2"/>
    <sheet name="PT" sheetId="2" r:id="rId3"/>
    <sheet name="CC" sheetId="14" r:id="rId4"/>
    <sheet name="SCC" sheetId="15" r:id="rId5"/>
    <sheet name="GCC" sheetId="13" r:id="rId6"/>
    <sheet name="GRID" sheetId="18" r:id="rId7"/>
    <sheet name="AS" sheetId="6" r:id="rId8"/>
    <sheet name="AT" sheetId="7" r:id="rId9"/>
    <sheet name="SS" sheetId="1" r:id="rId10"/>
    <sheet name="ST" sheetId="10" r:id="rId11"/>
    <sheet name="DTMIN" sheetId="16" r:id="rId12"/>
    <sheet name="A1" sheetId="5" r:id="rId13"/>
    <sheet name="A2" sheetId="3" r:id="rId14"/>
  </sheets>
  <definedNames>
    <definedName name="EC">'A1'!$J$13:$K$20</definedName>
    <definedName name="HCF">'A1'!$B$13:$C$20</definedName>
    <definedName name="HL">'A1'!$D$13:$E$20</definedName>
    <definedName name="MF">'A1'!$F$13:$G$20</definedName>
    <definedName name="OUnits">'A1'!$P$3:$P$5</definedName>
    <definedName name="_xlnm.Print_Area" localSheetId="7">AS!$A$3:$Q$33</definedName>
    <definedName name="_xlnm.Print_Area" localSheetId="5">GCC!$A$1:$I$52</definedName>
    <definedName name="_xlnm.Print_Area" localSheetId="9">SS!$A$3:$Q$10</definedName>
    <definedName name="SHC">'A1'!$H$13:$I$20</definedName>
    <definedName name="Temp">'A1'!$H$3:$H$6</definedName>
    <definedName name="Type">'A1'!$B$3:$B$7</definedName>
    <definedName name="Units">'A1'!$C$3:$C$10</definedName>
    <definedName name="Units2">'A1'!$E$3:$E$10</definedName>
    <definedName name="Z_A9FAE7F8_4C93_4A8A_BCE2_EBE14E94C374_.wvu.PrintArea" localSheetId="7" hidden="1">AS!$A$3:$Q$33</definedName>
    <definedName name="Z_A9FAE7F8_4C93_4A8A_BCE2_EBE14E94C374_.wvu.PrintArea" localSheetId="5" hidden="1">GCC!$A$1:$I$38</definedName>
    <definedName name="Z_A9FAE7F8_4C93_4A8A_BCE2_EBE14E94C374_.wvu.PrintArea" localSheetId="6" hidden="1">GRID!$D$5:$S$8</definedName>
    <definedName name="Z_A9FAE7F8_4C93_4A8A_BCE2_EBE14E94C374_.wvu.PrintArea" localSheetId="9" hidden="1">SS!$A$3:$Q$10</definedName>
  </definedNames>
  <calcPr calcId="181029"/>
  <customWorkbookViews>
    <customWorkbookView name="A" guid="{A9FAE7F8-4C93-4A8A-BCE2-EBE14E94C374}" maximized="1" windowWidth="1020" windowHeight="550" activeSheetId="13"/>
  </customWorkbookView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O46" i="5" l="1"/>
  <c r="AO40" i="5"/>
  <c r="P36" i="5"/>
  <c r="AQ32" i="5"/>
  <c r="B18" i="5"/>
  <c r="C18" i="5"/>
  <c r="H18" i="5"/>
  <c r="J18" i="5"/>
  <c r="B19" i="5"/>
  <c r="C19" i="5"/>
  <c r="H19" i="5"/>
  <c r="J19" i="5"/>
  <c r="B20" i="5"/>
  <c r="C20" i="5"/>
  <c r="D20" i="5"/>
  <c r="E20" i="5"/>
  <c r="H20" i="5"/>
  <c r="J20" i="5"/>
  <c r="N28" i="5"/>
  <c r="P28" i="5"/>
  <c r="B29" i="5"/>
  <c r="F29" i="5" s="1"/>
  <c r="C29" i="5"/>
  <c r="L29" i="5" s="1"/>
  <c r="J15" i="17" s="1"/>
  <c r="H29" i="5"/>
  <c r="T4" i="5" s="1"/>
  <c r="C4" i="10" s="1"/>
  <c r="I29" i="5"/>
  <c r="T5" i="5" s="1"/>
  <c r="J5" i="3" s="1"/>
  <c r="A30" i="5"/>
  <c r="N30" i="5"/>
  <c r="U30" i="5"/>
  <c r="B30" i="5" s="1"/>
  <c r="V30" i="5"/>
  <c r="C30" i="5" s="1"/>
  <c r="W30" i="5"/>
  <c r="X30" i="5"/>
  <c r="Y30" i="5"/>
  <c r="D30" i="5" s="1"/>
  <c r="Z30" i="5"/>
  <c r="F30" i="5" s="1"/>
  <c r="AA30" i="5"/>
  <c r="AB30" i="5"/>
  <c r="AD30" i="5"/>
  <c r="AE30" i="5"/>
  <c r="AH30" i="5"/>
  <c r="AJ30" i="5"/>
  <c r="AK30" i="5"/>
  <c r="AL30" i="5"/>
  <c r="A31" i="5"/>
  <c r="N31" i="5"/>
  <c r="P31" i="5"/>
  <c r="U31" i="5"/>
  <c r="B31" i="5" s="1"/>
  <c r="V31" i="5"/>
  <c r="C31" i="5" s="1"/>
  <c r="W31" i="5"/>
  <c r="X31" i="5"/>
  <c r="Y31" i="5"/>
  <c r="D31" i="5" s="1"/>
  <c r="AA31" i="5"/>
  <c r="AD31" i="5"/>
  <c r="AE31" i="5"/>
  <c r="AH31" i="5"/>
  <c r="AJ31" i="5"/>
  <c r="AK31" i="5"/>
  <c r="AL31" i="5"/>
  <c r="AO31" i="5"/>
  <c r="AP31" i="5"/>
  <c r="AQ31" i="5"/>
  <c r="AR31" i="5"/>
  <c r="A32" i="5"/>
  <c r="N32" i="5"/>
  <c r="U32" i="5"/>
  <c r="B32" i="5" s="1"/>
  <c r="V32" i="5"/>
  <c r="C32" i="5" s="1"/>
  <c r="W32" i="5"/>
  <c r="X32" i="5"/>
  <c r="Y32" i="5"/>
  <c r="D32" i="5" s="1"/>
  <c r="AA32" i="5"/>
  <c r="AD32" i="5"/>
  <c r="AE32" i="5"/>
  <c r="AH32" i="5"/>
  <c r="AJ32" i="5"/>
  <c r="AK32" i="5"/>
  <c r="AL32" i="5"/>
  <c r="AP32" i="5"/>
  <c r="A33" i="5"/>
  <c r="N33" i="5"/>
  <c r="P33" i="5"/>
  <c r="U33" i="5"/>
  <c r="B33" i="5" s="1"/>
  <c r="V33" i="5"/>
  <c r="C33" i="5" s="1"/>
  <c r="W33" i="5"/>
  <c r="X33" i="5"/>
  <c r="Y33" i="5"/>
  <c r="D33" i="5" s="1"/>
  <c r="AA33" i="5"/>
  <c r="AD33" i="5"/>
  <c r="AE33" i="5"/>
  <c r="AH33" i="5"/>
  <c r="AJ33" i="5"/>
  <c r="AK33" i="5"/>
  <c r="AL33" i="5"/>
  <c r="AO33" i="5"/>
  <c r="AP33" i="5"/>
  <c r="AQ33" i="5"/>
  <c r="AR33" i="5"/>
  <c r="A34" i="5"/>
  <c r="N34" i="5"/>
  <c r="P34" i="5"/>
  <c r="U34" i="5"/>
  <c r="B34" i="5" s="1"/>
  <c r="V34" i="5"/>
  <c r="C34" i="5" s="1"/>
  <c r="W34" i="5"/>
  <c r="X34" i="5"/>
  <c r="Y34" i="5"/>
  <c r="D34" i="5" s="1"/>
  <c r="AA34" i="5"/>
  <c r="AD34" i="5"/>
  <c r="AE34" i="5"/>
  <c r="AH34" i="5"/>
  <c r="AJ34" i="5"/>
  <c r="AK34" i="5"/>
  <c r="AL34" i="5"/>
  <c r="AO34" i="5"/>
  <c r="AP34" i="5"/>
  <c r="AQ34" i="5"/>
  <c r="AR34" i="5"/>
  <c r="A35" i="5"/>
  <c r="N35" i="5"/>
  <c r="U35" i="5"/>
  <c r="B35" i="5" s="1"/>
  <c r="V35" i="5"/>
  <c r="C35" i="5" s="1"/>
  <c r="W35" i="5"/>
  <c r="X35" i="5"/>
  <c r="Y35" i="5"/>
  <c r="D35" i="5" s="1"/>
  <c r="AA35" i="5"/>
  <c r="AD35" i="5"/>
  <c r="AE35" i="5"/>
  <c r="AH35" i="5"/>
  <c r="AJ35" i="5"/>
  <c r="AK35" i="5"/>
  <c r="AL35" i="5"/>
  <c r="A36" i="5"/>
  <c r="N36" i="5"/>
  <c r="U36" i="5"/>
  <c r="B36" i="5" s="1"/>
  <c r="V36" i="5"/>
  <c r="C36" i="5" s="1"/>
  <c r="W36" i="5"/>
  <c r="X36" i="5"/>
  <c r="Y36" i="5"/>
  <c r="D36" i="5" s="1"/>
  <c r="AA36" i="5"/>
  <c r="AD36" i="5"/>
  <c r="AE36" i="5"/>
  <c r="AH36" i="5"/>
  <c r="AJ36" i="5"/>
  <c r="AK36" i="5"/>
  <c r="AL36" i="5"/>
  <c r="AO36" i="5"/>
  <c r="A37" i="5"/>
  <c r="N37" i="5"/>
  <c r="P37" i="5"/>
  <c r="U37" i="5"/>
  <c r="B37" i="5" s="1"/>
  <c r="V37" i="5"/>
  <c r="C37" i="5" s="1"/>
  <c r="W37" i="5"/>
  <c r="X37" i="5"/>
  <c r="Y37" i="5"/>
  <c r="D37" i="5" s="1"/>
  <c r="AA37" i="5"/>
  <c r="AD37" i="5"/>
  <c r="AE37" i="5"/>
  <c r="AH37" i="5"/>
  <c r="AJ37" i="5"/>
  <c r="AK37" i="5"/>
  <c r="AL37" i="5"/>
  <c r="AO37" i="5"/>
  <c r="AP37" i="5"/>
  <c r="AQ37" i="5"/>
  <c r="AR37" i="5"/>
  <c r="A38" i="5"/>
  <c r="N38" i="5"/>
  <c r="P38" i="5"/>
  <c r="U38" i="5"/>
  <c r="B38" i="5" s="1"/>
  <c r="V38" i="5"/>
  <c r="C38" i="5" s="1"/>
  <c r="E14" i="17"/>
  <c r="N27" i="5" s="1"/>
  <c r="W38" i="5"/>
  <c r="X38" i="5"/>
  <c r="Y38" i="5"/>
  <c r="D38" i="5" s="1"/>
  <c r="AA38" i="5"/>
  <c r="AD38" i="5"/>
  <c r="AE38" i="5"/>
  <c r="AH38" i="5"/>
  <c r="AJ38" i="5"/>
  <c r="AK38" i="5"/>
  <c r="AL38" i="5"/>
  <c r="AO38" i="5"/>
  <c r="AP38" i="5"/>
  <c r="AQ38" i="5"/>
  <c r="AR38" i="5"/>
  <c r="A39" i="5"/>
  <c r="N39" i="5"/>
  <c r="U39" i="5"/>
  <c r="B39" i="5" s="1"/>
  <c r="V39" i="5"/>
  <c r="C39" i="5" s="1"/>
  <c r="W39" i="5"/>
  <c r="X39" i="5"/>
  <c r="Y39" i="5"/>
  <c r="D39" i="5" s="1"/>
  <c r="AA39" i="5"/>
  <c r="AD39" i="5"/>
  <c r="AE39" i="5"/>
  <c r="AH39" i="5"/>
  <c r="AJ39" i="5"/>
  <c r="AK39" i="5"/>
  <c r="AL39" i="5"/>
  <c r="A40" i="5"/>
  <c r="N40" i="5"/>
  <c r="P40" i="5"/>
  <c r="U40" i="5"/>
  <c r="B40" i="5" s="1"/>
  <c r="V40" i="5"/>
  <c r="C40" i="5" s="1"/>
  <c r="W40" i="5"/>
  <c r="X40" i="5"/>
  <c r="Y40" i="5"/>
  <c r="D40" i="5" s="1"/>
  <c r="AA40" i="5"/>
  <c r="AD40" i="5"/>
  <c r="AE40" i="5"/>
  <c r="AH40" i="5"/>
  <c r="AJ40" i="5"/>
  <c r="AK40" i="5"/>
  <c r="AL40" i="5"/>
  <c r="AQ40" i="5"/>
  <c r="A41" i="5"/>
  <c r="N41" i="5"/>
  <c r="P41" i="5"/>
  <c r="U41" i="5"/>
  <c r="B41" i="5" s="1"/>
  <c r="V41" i="5"/>
  <c r="C41" i="5" s="1"/>
  <c r="W41" i="5"/>
  <c r="X41" i="5"/>
  <c r="Y41" i="5"/>
  <c r="D41" i="5" s="1"/>
  <c r="AA41" i="5"/>
  <c r="AD41" i="5"/>
  <c r="AE41" i="5"/>
  <c r="AH41" i="5"/>
  <c r="AJ41" i="5"/>
  <c r="AK41" i="5"/>
  <c r="AL41" i="5"/>
  <c r="AO41" i="5"/>
  <c r="AP41" i="5"/>
  <c r="AQ41" i="5"/>
  <c r="AR41" i="5"/>
  <c r="A42" i="5"/>
  <c r="N42" i="5"/>
  <c r="P42" i="5"/>
  <c r="U42" i="5"/>
  <c r="B42" i="5" s="1"/>
  <c r="V42" i="5"/>
  <c r="C42" i="5" s="1"/>
  <c r="W42" i="5"/>
  <c r="X42" i="5"/>
  <c r="Y42" i="5"/>
  <c r="D42" i="5" s="1"/>
  <c r="AA42" i="5"/>
  <c r="AD42" i="5"/>
  <c r="AE42" i="5"/>
  <c r="AH42" i="5"/>
  <c r="AJ42" i="5"/>
  <c r="AK42" i="5"/>
  <c r="AL42" i="5"/>
  <c r="AO42" i="5"/>
  <c r="AP42" i="5"/>
  <c r="AQ42" i="5"/>
  <c r="AR42" i="5"/>
  <c r="A43" i="5"/>
  <c r="N43" i="5"/>
  <c r="P43" i="5"/>
  <c r="U43" i="5"/>
  <c r="B43" i="5" s="1"/>
  <c r="V43" i="5"/>
  <c r="C43" i="5" s="1"/>
  <c r="W43" i="5"/>
  <c r="X43" i="5"/>
  <c r="Y43" i="5"/>
  <c r="D43" i="5" s="1"/>
  <c r="AA43" i="5"/>
  <c r="AD43" i="5"/>
  <c r="AE43" i="5"/>
  <c r="AH43" i="5"/>
  <c r="AJ43" i="5"/>
  <c r="AK43" i="5"/>
  <c r="AL43" i="5"/>
  <c r="AO43" i="5"/>
  <c r="AP43" i="5"/>
  <c r="AQ43" i="5"/>
  <c r="AR43" i="5"/>
  <c r="A44" i="5"/>
  <c r="N44" i="5"/>
  <c r="P44" i="5"/>
  <c r="U44" i="5"/>
  <c r="B44" i="5" s="1"/>
  <c r="V44" i="5"/>
  <c r="C44" i="5" s="1"/>
  <c r="W44" i="5"/>
  <c r="X44" i="5"/>
  <c r="Y44" i="5"/>
  <c r="D44" i="5" s="1"/>
  <c r="AA44" i="5"/>
  <c r="AD44" i="5"/>
  <c r="AE44" i="5"/>
  <c r="AH44" i="5"/>
  <c r="AJ44" i="5"/>
  <c r="AK44" i="5"/>
  <c r="AL44" i="5"/>
  <c r="AO44" i="5"/>
  <c r="AP44" i="5"/>
  <c r="AQ44" i="5"/>
  <c r="AR44" i="5"/>
  <c r="A45" i="5"/>
  <c r="N45" i="5"/>
  <c r="U45" i="5"/>
  <c r="B45" i="5" s="1"/>
  <c r="V45" i="5"/>
  <c r="C45" i="5" s="1"/>
  <c r="W45" i="5"/>
  <c r="X45" i="5"/>
  <c r="Y45" i="5"/>
  <c r="D45" i="5" s="1"/>
  <c r="AA45" i="5"/>
  <c r="AD45" i="5"/>
  <c r="AE45" i="5"/>
  <c r="AH45" i="5"/>
  <c r="AJ45" i="5"/>
  <c r="AK45" i="5"/>
  <c r="AL45" i="5"/>
  <c r="A46" i="5"/>
  <c r="N46" i="5"/>
  <c r="P46" i="5"/>
  <c r="U46" i="5"/>
  <c r="B46" i="5" s="1"/>
  <c r="V46" i="5"/>
  <c r="C46" i="5" s="1"/>
  <c r="W46" i="5"/>
  <c r="X46" i="5"/>
  <c r="Y46" i="5"/>
  <c r="D46" i="5" s="1"/>
  <c r="AA46" i="5"/>
  <c r="AD46" i="5"/>
  <c r="AE46" i="5"/>
  <c r="AH46" i="5"/>
  <c r="AJ46" i="5"/>
  <c r="AK46" i="5"/>
  <c r="AL46" i="5"/>
  <c r="AQ46" i="5"/>
  <c r="A47" i="5"/>
  <c r="N47" i="5"/>
  <c r="P47" i="5"/>
  <c r="Q47" i="5" s="1"/>
  <c r="U47" i="5"/>
  <c r="B47" i="5" s="1"/>
  <c r="V47" i="5"/>
  <c r="C47" i="5" s="1"/>
  <c r="W47" i="5"/>
  <c r="X47" i="5"/>
  <c r="Y47" i="5"/>
  <c r="D47" i="5" s="1"/>
  <c r="AA47" i="5"/>
  <c r="AD47" i="5"/>
  <c r="AE47" i="5"/>
  <c r="AH47" i="5"/>
  <c r="AJ47" i="5"/>
  <c r="AK47" i="5"/>
  <c r="AL47" i="5"/>
  <c r="AO47" i="5"/>
  <c r="AP47" i="5"/>
  <c r="AQ47" i="5"/>
  <c r="AR47" i="5"/>
  <c r="A48" i="5"/>
  <c r="N48" i="5"/>
  <c r="P48" i="5"/>
  <c r="Q48" i="5" s="1"/>
  <c r="U48" i="5"/>
  <c r="B48" i="5" s="1"/>
  <c r="V48" i="5"/>
  <c r="C48" i="5" s="1"/>
  <c r="W48" i="5"/>
  <c r="X48" i="5"/>
  <c r="Y48" i="5"/>
  <c r="D48" i="5" s="1"/>
  <c r="AA48" i="5"/>
  <c r="AD48" i="5"/>
  <c r="AE48" i="5"/>
  <c r="AH48" i="5"/>
  <c r="AJ48" i="5"/>
  <c r="AK48" i="5"/>
  <c r="AL48" i="5"/>
  <c r="AO48" i="5"/>
  <c r="AP48" i="5"/>
  <c r="AQ48" i="5"/>
  <c r="AR48" i="5"/>
  <c r="A49" i="5"/>
  <c r="N49" i="5"/>
  <c r="P49" i="5"/>
  <c r="Q49" i="5" s="1"/>
  <c r="U49" i="5"/>
  <c r="B49" i="5" s="1"/>
  <c r="V49" i="5"/>
  <c r="C49" i="5" s="1"/>
  <c r="W49" i="5"/>
  <c r="X49" i="5"/>
  <c r="Y49" i="5"/>
  <c r="D49" i="5" s="1"/>
  <c r="AA49" i="5"/>
  <c r="AD49" i="5"/>
  <c r="AE49" i="5"/>
  <c r="AH49" i="5"/>
  <c r="AJ49" i="5"/>
  <c r="AK49" i="5"/>
  <c r="AL49" i="5"/>
  <c r="AO49" i="5"/>
  <c r="AP49" i="5"/>
  <c r="AQ49" i="5"/>
  <c r="AR49" i="5"/>
  <c r="A50" i="5"/>
  <c r="N50" i="5"/>
  <c r="P50" i="5"/>
  <c r="Q50" i="5" s="1"/>
  <c r="U50" i="5"/>
  <c r="B50" i="5" s="1"/>
  <c r="V50" i="5"/>
  <c r="C50" i="5" s="1"/>
  <c r="W50" i="5"/>
  <c r="X50" i="5"/>
  <c r="Y50" i="5"/>
  <c r="D50" i="5" s="1"/>
  <c r="AA50" i="5"/>
  <c r="AD50" i="5"/>
  <c r="AE50" i="5"/>
  <c r="AH50" i="5"/>
  <c r="AJ50" i="5"/>
  <c r="AK50" i="5"/>
  <c r="AL50" i="5"/>
  <c r="AO50" i="5"/>
  <c r="AP50" i="5"/>
  <c r="AQ50" i="5"/>
  <c r="AR50" i="5"/>
  <c r="A51" i="5"/>
  <c r="N51" i="5"/>
  <c r="P51" i="5"/>
  <c r="Q51" i="5" s="1"/>
  <c r="U51" i="5"/>
  <c r="B51" i="5" s="1"/>
  <c r="V51" i="5"/>
  <c r="C51" i="5" s="1"/>
  <c r="W51" i="5"/>
  <c r="X51" i="5"/>
  <c r="Y51" i="5"/>
  <c r="D51" i="5" s="1"/>
  <c r="AA51" i="5"/>
  <c r="AD51" i="5"/>
  <c r="AE51" i="5"/>
  <c r="AH51" i="5"/>
  <c r="AJ51" i="5"/>
  <c r="AK51" i="5"/>
  <c r="AL51" i="5"/>
  <c r="AO51" i="5"/>
  <c r="AP51" i="5"/>
  <c r="AQ51" i="5"/>
  <c r="AR51" i="5"/>
  <c r="A52" i="5"/>
  <c r="N52" i="5"/>
  <c r="P52" i="5"/>
  <c r="Q52" i="5" s="1"/>
  <c r="U52" i="5"/>
  <c r="B52" i="5" s="1"/>
  <c r="V52" i="5"/>
  <c r="C52" i="5" s="1"/>
  <c r="W52" i="5"/>
  <c r="X52" i="5"/>
  <c r="Y52" i="5"/>
  <c r="D52" i="5" s="1"/>
  <c r="AA52" i="5"/>
  <c r="AD52" i="5"/>
  <c r="AE52" i="5"/>
  <c r="AH52" i="5"/>
  <c r="AJ52" i="5"/>
  <c r="AK52" i="5"/>
  <c r="AL52" i="5"/>
  <c r="AO52" i="5"/>
  <c r="AP52" i="5"/>
  <c r="AQ52" i="5"/>
  <c r="AR52" i="5"/>
  <c r="A53" i="5"/>
  <c r="N53" i="5"/>
  <c r="P53" i="5"/>
  <c r="Q53" i="5" s="1"/>
  <c r="U53" i="5"/>
  <c r="B53" i="5" s="1"/>
  <c r="V53" i="5"/>
  <c r="C53" i="5" s="1"/>
  <c r="W53" i="5"/>
  <c r="X53" i="5"/>
  <c r="Y53" i="5"/>
  <c r="D53" i="5" s="1"/>
  <c r="AA53" i="5"/>
  <c r="AD53" i="5"/>
  <c r="AE53" i="5"/>
  <c r="AH53" i="5"/>
  <c r="AJ53" i="5"/>
  <c r="AK53" i="5"/>
  <c r="AL53" i="5"/>
  <c r="AO53" i="5"/>
  <c r="AP53" i="5"/>
  <c r="AQ53" i="5"/>
  <c r="AR53" i="5"/>
  <c r="A54" i="5"/>
  <c r="N54" i="5"/>
  <c r="R54" i="5" s="1"/>
  <c r="S54" i="5" s="1"/>
  <c r="P54" i="5"/>
  <c r="Q54" i="5" s="1"/>
  <c r="U54" i="5"/>
  <c r="B54" i="5" s="1"/>
  <c r="K54" i="5" s="1"/>
  <c r="I40" i="17" s="1"/>
  <c r="V54" i="5"/>
  <c r="C54" i="5" s="1"/>
  <c r="W54" i="5"/>
  <c r="X54" i="5"/>
  <c r="Y54" i="5"/>
  <c r="D54" i="5" s="1"/>
  <c r="AA54" i="5"/>
  <c r="AD54" i="5"/>
  <c r="AE54" i="5"/>
  <c r="AH54" i="5"/>
  <c r="AJ54" i="5"/>
  <c r="AI54" i="5" s="1"/>
  <c r="AK54" i="5"/>
  <c r="AL54" i="5"/>
  <c r="AO54" i="5"/>
  <c r="AP54" i="5"/>
  <c r="AQ54" i="5"/>
  <c r="AR54" i="5"/>
  <c r="A55" i="5"/>
  <c r="N55" i="5"/>
  <c r="O55" i="5" s="1"/>
  <c r="P55" i="5"/>
  <c r="Q55" i="5" s="1"/>
  <c r="U55" i="5"/>
  <c r="B55" i="5" s="1"/>
  <c r="E55" i="5" s="1"/>
  <c r="V55" i="5"/>
  <c r="C55" i="5" s="1"/>
  <c r="W55" i="5"/>
  <c r="X55" i="5"/>
  <c r="Y55" i="5"/>
  <c r="D55" i="5" s="1"/>
  <c r="AA55" i="5"/>
  <c r="AD55" i="5"/>
  <c r="AE55" i="5"/>
  <c r="AH55" i="5"/>
  <c r="AJ55" i="5"/>
  <c r="AI55" i="5" s="1"/>
  <c r="AK55" i="5"/>
  <c r="AL55" i="5"/>
  <c r="AO55" i="5"/>
  <c r="AP55" i="5"/>
  <c r="AQ55" i="5"/>
  <c r="AR55" i="5"/>
  <c r="A56" i="5"/>
  <c r="N56" i="5"/>
  <c r="P56" i="5"/>
  <c r="Q56" i="5" s="1"/>
  <c r="U56" i="5"/>
  <c r="B56" i="5" s="1"/>
  <c r="J56" i="5" s="1"/>
  <c r="H42" i="17" s="1"/>
  <c r="V56" i="5"/>
  <c r="C56" i="5" s="1"/>
  <c r="W56" i="5"/>
  <c r="X56" i="5"/>
  <c r="Y56" i="5"/>
  <c r="D56" i="5" s="1"/>
  <c r="AA56" i="5"/>
  <c r="AD56" i="5"/>
  <c r="AE56" i="5"/>
  <c r="AH56" i="5"/>
  <c r="AJ56" i="5"/>
  <c r="AI56" i="5" s="1"/>
  <c r="AK56" i="5"/>
  <c r="AL56" i="5"/>
  <c r="AO56" i="5"/>
  <c r="AP56" i="5"/>
  <c r="AQ56" i="5"/>
  <c r="AR56" i="5"/>
  <c r="A57" i="5"/>
  <c r="N57" i="5"/>
  <c r="O57" i="5" s="1"/>
  <c r="P57" i="5"/>
  <c r="Q57" i="5" s="1"/>
  <c r="U57" i="5"/>
  <c r="B57" i="5" s="1"/>
  <c r="E57" i="5" s="1"/>
  <c r="V57" i="5"/>
  <c r="C57" i="5" s="1"/>
  <c r="L57" i="5" s="1"/>
  <c r="J43" i="17" s="1"/>
  <c r="W57" i="5"/>
  <c r="X57" i="5"/>
  <c r="Y57" i="5"/>
  <c r="D57" i="5" s="1"/>
  <c r="AA57" i="5"/>
  <c r="AD57" i="5"/>
  <c r="AE57" i="5"/>
  <c r="AH57" i="5"/>
  <c r="AJ57" i="5"/>
  <c r="AI57" i="5" s="1"/>
  <c r="AK57" i="5"/>
  <c r="AL57" i="5"/>
  <c r="AO57" i="5"/>
  <c r="AP57" i="5"/>
  <c r="AQ57" i="5"/>
  <c r="AR57" i="5"/>
  <c r="A58" i="5"/>
  <c r="N58" i="5"/>
  <c r="O58" i="5" s="1"/>
  <c r="P58" i="5"/>
  <c r="Q58" i="5" s="1"/>
  <c r="U58" i="5"/>
  <c r="B58" i="5" s="1"/>
  <c r="V58" i="5"/>
  <c r="C58" i="5" s="1"/>
  <c r="L58" i="5" s="1"/>
  <c r="J44" i="17" s="1"/>
  <c r="W58" i="5"/>
  <c r="X58" i="5"/>
  <c r="Y58" i="5"/>
  <c r="D58" i="5" s="1"/>
  <c r="AA58" i="5"/>
  <c r="AD58" i="5"/>
  <c r="AE58" i="5"/>
  <c r="AH58" i="5"/>
  <c r="AJ58" i="5"/>
  <c r="AI58" i="5" s="1"/>
  <c r="AK58" i="5"/>
  <c r="AL58" i="5"/>
  <c r="AO58" i="5"/>
  <c r="AP58" i="5"/>
  <c r="AQ58" i="5"/>
  <c r="AR58" i="5"/>
  <c r="A59" i="5"/>
  <c r="N59" i="5"/>
  <c r="P59" i="5"/>
  <c r="Q59" i="5" s="1"/>
  <c r="U59" i="5"/>
  <c r="B59" i="5" s="1"/>
  <c r="J59" i="5" s="1"/>
  <c r="H45" i="17" s="1"/>
  <c r="V59" i="5"/>
  <c r="C59" i="5" s="1"/>
  <c r="L59" i="5" s="1"/>
  <c r="J45" i="17" s="1"/>
  <c r="W59" i="5"/>
  <c r="X59" i="5"/>
  <c r="Y59" i="5"/>
  <c r="D59" i="5" s="1"/>
  <c r="AA59" i="5"/>
  <c r="AD59" i="5"/>
  <c r="AE59" i="5"/>
  <c r="AH59" i="5"/>
  <c r="AJ59" i="5"/>
  <c r="AI59" i="5" s="1"/>
  <c r="AK59" i="5"/>
  <c r="AL59" i="5"/>
  <c r="AO59" i="5"/>
  <c r="AP59" i="5"/>
  <c r="AQ59" i="5"/>
  <c r="AR59" i="5"/>
  <c r="A60" i="5"/>
  <c r="N60" i="5"/>
  <c r="O60" i="5" s="1"/>
  <c r="P60" i="5"/>
  <c r="Q60" i="5" s="1"/>
  <c r="U60" i="5"/>
  <c r="B60" i="5" s="1"/>
  <c r="J60" i="5" s="1"/>
  <c r="H46" i="17" s="1"/>
  <c r="V60" i="5"/>
  <c r="C60" i="5" s="1"/>
  <c r="L60" i="5" s="1"/>
  <c r="J46" i="17" s="1"/>
  <c r="W60" i="5"/>
  <c r="X60" i="5"/>
  <c r="Y60" i="5"/>
  <c r="D60" i="5" s="1"/>
  <c r="AA60" i="5"/>
  <c r="AD60" i="5"/>
  <c r="AE60" i="5"/>
  <c r="AH60" i="5"/>
  <c r="AJ60" i="5"/>
  <c r="AI60" i="5" s="1"/>
  <c r="AK60" i="5"/>
  <c r="AL60" i="5"/>
  <c r="AO60" i="5"/>
  <c r="AP60" i="5"/>
  <c r="AQ60" i="5"/>
  <c r="AR60" i="5"/>
  <c r="A61" i="5"/>
  <c r="N61" i="5"/>
  <c r="O61" i="5" s="1"/>
  <c r="P61" i="5"/>
  <c r="Q61" i="5" s="1"/>
  <c r="U61" i="5"/>
  <c r="B61" i="5" s="1"/>
  <c r="E61" i="5" s="1"/>
  <c r="V61" i="5"/>
  <c r="C61" i="5" s="1"/>
  <c r="L61" i="5" s="1"/>
  <c r="J47" i="17" s="1"/>
  <c r="W61" i="5"/>
  <c r="X61" i="5"/>
  <c r="Y61" i="5"/>
  <c r="D61" i="5" s="1"/>
  <c r="AA61" i="5"/>
  <c r="AD61" i="5"/>
  <c r="AE61" i="5"/>
  <c r="AH61" i="5"/>
  <c r="AJ61" i="5"/>
  <c r="AI61" i="5" s="1"/>
  <c r="AK61" i="5"/>
  <c r="AL61" i="5"/>
  <c r="AO61" i="5"/>
  <c r="AP61" i="5"/>
  <c r="AQ61" i="5"/>
  <c r="AR61" i="5"/>
  <c r="A62" i="5"/>
  <c r="N62" i="5"/>
  <c r="O62" i="5" s="1"/>
  <c r="P62" i="5"/>
  <c r="Q62" i="5" s="1"/>
  <c r="U62" i="5"/>
  <c r="B62" i="5" s="1"/>
  <c r="J62" i="5" s="1"/>
  <c r="H48" i="17" s="1"/>
  <c r="V62" i="5"/>
  <c r="C62" i="5" s="1"/>
  <c r="W62" i="5"/>
  <c r="X62" i="5"/>
  <c r="Y62" i="5"/>
  <c r="D62" i="5" s="1"/>
  <c r="AA62" i="5"/>
  <c r="AD62" i="5"/>
  <c r="AE62" i="5"/>
  <c r="AH62" i="5"/>
  <c r="AJ62" i="5"/>
  <c r="AI62" i="5" s="1"/>
  <c r="AK62" i="5"/>
  <c r="AL62" i="5"/>
  <c r="AO62" i="5"/>
  <c r="AP62" i="5"/>
  <c r="AQ62" i="5"/>
  <c r="AR62" i="5"/>
  <c r="A63" i="5"/>
  <c r="N63" i="5"/>
  <c r="O63" i="5" s="1"/>
  <c r="P63" i="5"/>
  <c r="Q63" i="5" s="1"/>
  <c r="U63" i="5"/>
  <c r="B63" i="5" s="1"/>
  <c r="E63" i="5" s="1"/>
  <c r="V63" i="5"/>
  <c r="C63" i="5" s="1"/>
  <c r="W63" i="5"/>
  <c r="X63" i="5"/>
  <c r="Y63" i="5"/>
  <c r="D63" i="5" s="1"/>
  <c r="AA63" i="5"/>
  <c r="AD63" i="5"/>
  <c r="AE63" i="5"/>
  <c r="AH63" i="5"/>
  <c r="AJ63" i="5"/>
  <c r="AI63" i="5" s="1"/>
  <c r="AK63" i="5"/>
  <c r="AL63" i="5"/>
  <c r="AO63" i="5"/>
  <c r="AP63" i="5"/>
  <c r="AQ63" i="5"/>
  <c r="AR63" i="5"/>
  <c r="A64" i="5"/>
  <c r="N64" i="5"/>
  <c r="P64" i="5"/>
  <c r="Q64" i="5" s="1"/>
  <c r="U64" i="5"/>
  <c r="B64" i="5" s="1"/>
  <c r="E64" i="5" s="1"/>
  <c r="V64" i="5"/>
  <c r="C64" i="5" s="1"/>
  <c r="W64" i="5"/>
  <c r="X64" i="5"/>
  <c r="Y64" i="5"/>
  <c r="D64" i="5" s="1"/>
  <c r="AA64" i="5"/>
  <c r="AD64" i="5"/>
  <c r="AE64" i="5"/>
  <c r="AH64" i="5"/>
  <c r="AJ64" i="5"/>
  <c r="AI64" i="5" s="1"/>
  <c r="AK64" i="5"/>
  <c r="AL64" i="5"/>
  <c r="AO64" i="5"/>
  <c r="AP64" i="5"/>
  <c r="AQ64" i="5"/>
  <c r="AR64" i="5"/>
  <c r="A65" i="5"/>
  <c r="N65" i="5"/>
  <c r="P65" i="5"/>
  <c r="Q65" i="5" s="1"/>
  <c r="U65" i="5"/>
  <c r="B65" i="5" s="1"/>
  <c r="E65" i="5" s="1"/>
  <c r="V65" i="5"/>
  <c r="C65" i="5" s="1"/>
  <c r="W65" i="5"/>
  <c r="X65" i="5"/>
  <c r="Y65" i="5"/>
  <c r="D65" i="5" s="1"/>
  <c r="AA65" i="5"/>
  <c r="AD65" i="5"/>
  <c r="AE65" i="5"/>
  <c r="AH65" i="5"/>
  <c r="AJ65" i="5"/>
  <c r="AI65" i="5" s="1"/>
  <c r="AK65" i="5"/>
  <c r="AL65" i="5"/>
  <c r="AO65" i="5"/>
  <c r="AP65" i="5"/>
  <c r="AQ65" i="5"/>
  <c r="AR65" i="5"/>
  <c r="A66" i="5"/>
  <c r="N66" i="5"/>
  <c r="P66" i="5"/>
  <c r="Q66" i="5" s="1"/>
  <c r="U66" i="5"/>
  <c r="B66" i="5" s="1"/>
  <c r="J66" i="5" s="1"/>
  <c r="H52" i="17" s="1"/>
  <c r="V66" i="5"/>
  <c r="C66" i="5" s="1"/>
  <c r="L66" i="5" s="1"/>
  <c r="J52" i="17" s="1"/>
  <c r="W66" i="5"/>
  <c r="X66" i="5"/>
  <c r="Y66" i="5"/>
  <c r="D66" i="5" s="1"/>
  <c r="AA66" i="5"/>
  <c r="AD66" i="5"/>
  <c r="AE66" i="5"/>
  <c r="AH66" i="5"/>
  <c r="AJ66" i="5"/>
  <c r="AI66" i="5" s="1"/>
  <c r="AK66" i="5"/>
  <c r="AL66" i="5"/>
  <c r="AO66" i="5"/>
  <c r="AP66" i="5"/>
  <c r="AQ66" i="5"/>
  <c r="AR66" i="5"/>
  <c r="A67" i="5"/>
  <c r="N67" i="5"/>
  <c r="O67" i="5" s="1"/>
  <c r="P67" i="5"/>
  <c r="Q67" i="5" s="1"/>
  <c r="U67" i="5"/>
  <c r="B67" i="5" s="1"/>
  <c r="J67" i="5" s="1"/>
  <c r="H53" i="17" s="1"/>
  <c r="V67" i="5"/>
  <c r="C67" i="5" s="1"/>
  <c r="W67" i="5"/>
  <c r="X67" i="5"/>
  <c r="Y67" i="5"/>
  <c r="D67" i="5" s="1"/>
  <c r="AA67" i="5"/>
  <c r="AD67" i="5"/>
  <c r="AE67" i="5"/>
  <c r="AH67" i="5"/>
  <c r="AJ67" i="5"/>
  <c r="AI67" i="5" s="1"/>
  <c r="AK67" i="5"/>
  <c r="AL67" i="5"/>
  <c r="AO67" i="5"/>
  <c r="AP67" i="5"/>
  <c r="AQ67" i="5"/>
  <c r="AR67" i="5"/>
  <c r="A68" i="5"/>
  <c r="N68" i="5"/>
  <c r="P68" i="5"/>
  <c r="Q68" i="5" s="1"/>
  <c r="U68" i="5"/>
  <c r="B68" i="5" s="1"/>
  <c r="J68" i="5" s="1"/>
  <c r="H54" i="17" s="1"/>
  <c r="V68" i="5"/>
  <c r="C68" i="5" s="1"/>
  <c r="L68" i="5" s="1"/>
  <c r="J54" i="17" s="1"/>
  <c r="W68" i="5"/>
  <c r="X68" i="5"/>
  <c r="Y68" i="5"/>
  <c r="D68" i="5" s="1"/>
  <c r="AA68" i="5"/>
  <c r="AD68" i="5"/>
  <c r="AE68" i="5"/>
  <c r="AH68" i="5"/>
  <c r="AJ68" i="5"/>
  <c r="AI68" i="5" s="1"/>
  <c r="AK68" i="5"/>
  <c r="AL68" i="5"/>
  <c r="AO68" i="5"/>
  <c r="AP68" i="5"/>
  <c r="AQ68" i="5"/>
  <c r="AR68" i="5"/>
  <c r="A69" i="5"/>
  <c r="N69" i="5"/>
  <c r="P69" i="5"/>
  <c r="Q69" i="5" s="1"/>
  <c r="U69" i="5"/>
  <c r="B69" i="5" s="1"/>
  <c r="V69" i="5"/>
  <c r="C69" i="5" s="1"/>
  <c r="L69" i="5" s="1"/>
  <c r="J55" i="17" s="1"/>
  <c r="W69" i="5"/>
  <c r="X69" i="5"/>
  <c r="Y69" i="5"/>
  <c r="D69" i="5" s="1"/>
  <c r="AA69" i="5"/>
  <c r="AD69" i="5"/>
  <c r="AE69" i="5"/>
  <c r="AH69" i="5"/>
  <c r="AJ69" i="5"/>
  <c r="AI69" i="5" s="1"/>
  <c r="AK69" i="5"/>
  <c r="AL69" i="5"/>
  <c r="AO69" i="5"/>
  <c r="AP69" i="5"/>
  <c r="AQ69" i="5"/>
  <c r="AR69" i="5"/>
  <c r="A70" i="5"/>
  <c r="N70" i="5"/>
  <c r="O70" i="5" s="1"/>
  <c r="P70" i="5"/>
  <c r="Q70" i="5" s="1"/>
  <c r="U70" i="5"/>
  <c r="B70" i="5" s="1"/>
  <c r="J70" i="5" s="1"/>
  <c r="H56" i="17" s="1"/>
  <c r="V70" i="5"/>
  <c r="C70" i="5" s="1"/>
  <c r="G70" i="5" s="1"/>
  <c r="W70" i="5"/>
  <c r="X70" i="5"/>
  <c r="Y70" i="5"/>
  <c r="D70" i="5" s="1"/>
  <c r="AA70" i="5"/>
  <c r="AD70" i="5"/>
  <c r="AE70" i="5"/>
  <c r="AH70" i="5"/>
  <c r="AJ70" i="5"/>
  <c r="AI70" i="5" s="1"/>
  <c r="AK70" i="5"/>
  <c r="AL70" i="5"/>
  <c r="AO70" i="5"/>
  <c r="AP70" i="5"/>
  <c r="AQ70" i="5"/>
  <c r="AR70" i="5"/>
  <c r="A71" i="5"/>
  <c r="N71" i="5"/>
  <c r="O71" i="5" s="1"/>
  <c r="P71" i="5"/>
  <c r="Q71" i="5" s="1"/>
  <c r="U71" i="5"/>
  <c r="B71" i="5" s="1"/>
  <c r="E71" i="5" s="1"/>
  <c r="V71" i="5"/>
  <c r="C71" i="5" s="1"/>
  <c r="W71" i="5"/>
  <c r="X71" i="5"/>
  <c r="Y71" i="5"/>
  <c r="D71" i="5" s="1"/>
  <c r="AA71" i="5"/>
  <c r="AD71" i="5"/>
  <c r="AE71" i="5"/>
  <c r="AH71" i="5"/>
  <c r="AJ71" i="5"/>
  <c r="AI71" i="5" s="1"/>
  <c r="AK71" i="5"/>
  <c r="AL71" i="5"/>
  <c r="AO71" i="5"/>
  <c r="AP71" i="5"/>
  <c r="AQ71" i="5"/>
  <c r="AR71" i="5"/>
  <c r="A72" i="5"/>
  <c r="N72" i="5"/>
  <c r="O72" i="5" s="1"/>
  <c r="P72" i="5"/>
  <c r="Q72" i="5" s="1"/>
  <c r="U72" i="5"/>
  <c r="B72" i="5" s="1"/>
  <c r="V72" i="5"/>
  <c r="C72" i="5" s="1"/>
  <c r="G72" i="5" s="1"/>
  <c r="W72" i="5"/>
  <c r="X72" i="5"/>
  <c r="Y72" i="5"/>
  <c r="D72" i="5" s="1"/>
  <c r="AA72" i="5"/>
  <c r="AD72" i="5"/>
  <c r="AE72" i="5"/>
  <c r="AH72" i="5"/>
  <c r="AJ72" i="5"/>
  <c r="AI72" i="5" s="1"/>
  <c r="AK72" i="5"/>
  <c r="AL72" i="5"/>
  <c r="AO72" i="5"/>
  <c r="AP72" i="5"/>
  <c r="AQ72" i="5"/>
  <c r="AR72" i="5"/>
  <c r="A73" i="5"/>
  <c r="N73" i="5"/>
  <c r="O73" i="5" s="1"/>
  <c r="P73" i="5"/>
  <c r="Q73" i="5" s="1"/>
  <c r="U73" i="5"/>
  <c r="B73" i="5" s="1"/>
  <c r="K73" i="5" s="1"/>
  <c r="I59" i="17" s="1"/>
  <c r="V73" i="5"/>
  <c r="C73" i="5" s="1"/>
  <c r="L73" i="5" s="1"/>
  <c r="J59" i="17" s="1"/>
  <c r="W73" i="5"/>
  <c r="X73" i="5"/>
  <c r="Y73" i="5"/>
  <c r="D73" i="5" s="1"/>
  <c r="AA73" i="5"/>
  <c r="AD73" i="5"/>
  <c r="AE73" i="5"/>
  <c r="AH73" i="5"/>
  <c r="AJ73" i="5"/>
  <c r="AI73" i="5" s="1"/>
  <c r="AK73" i="5"/>
  <c r="AL73" i="5"/>
  <c r="AO73" i="5"/>
  <c r="AP73" i="5"/>
  <c r="AQ73" i="5"/>
  <c r="AR73" i="5"/>
  <c r="A74" i="5"/>
  <c r="N74" i="5"/>
  <c r="R74" i="5" s="1"/>
  <c r="S74" i="5" s="1"/>
  <c r="P74" i="5"/>
  <c r="Q74" i="5" s="1"/>
  <c r="U74" i="5"/>
  <c r="B74" i="5" s="1"/>
  <c r="E74" i="5" s="1"/>
  <c r="V74" i="5"/>
  <c r="C74" i="5" s="1"/>
  <c r="L74" i="5" s="1"/>
  <c r="J60" i="17" s="1"/>
  <c r="W74" i="5"/>
  <c r="X74" i="5"/>
  <c r="Y74" i="5"/>
  <c r="D74" i="5" s="1"/>
  <c r="AA74" i="5"/>
  <c r="AD74" i="5"/>
  <c r="AE74" i="5"/>
  <c r="AH74" i="5"/>
  <c r="AJ74" i="5"/>
  <c r="AI74" i="5" s="1"/>
  <c r="AK74" i="5"/>
  <c r="AL74" i="5"/>
  <c r="AO74" i="5"/>
  <c r="AP74" i="5"/>
  <c r="AQ74" i="5"/>
  <c r="AR74" i="5"/>
  <c r="A75" i="5"/>
  <c r="N75" i="5"/>
  <c r="O75" i="5" s="1"/>
  <c r="P75" i="5"/>
  <c r="Q75" i="5" s="1"/>
  <c r="U75" i="5"/>
  <c r="B75" i="5" s="1"/>
  <c r="J75" i="5" s="1"/>
  <c r="H61" i="17" s="1"/>
  <c r="V75" i="5"/>
  <c r="C75" i="5" s="1"/>
  <c r="G75" i="5" s="1"/>
  <c r="W75" i="5"/>
  <c r="X75" i="5"/>
  <c r="Y75" i="5"/>
  <c r="D75" i="5" s="1"/>
  <c r="AA75" i="5"/>
  <c r="AD75" i="5"/>
  <c r="AE75" i="5"/>
  <c r="AH75" i="5"/>
  <c r="AJ75" i="5"/>
  <c r="AI75" i="5" s="1"/>
  <c r="AK75" i="5"/>
  <c r="AL75" i="5"/>
  <c r="AO75" i="5"/>
  <c r="AP75" i="5"/>
  <c r="AQ75" i="5"/>
  <c r="AR75" i="5"/>
  <c r="A76" i="5"/>
  <c r="N76" i="5"/>
  <c r="O76" i="5" s="1"/>
  <c r="P76" i="5"/>
  <c r="Q76" i="5" s="1"/>
  <c r="U76" i="5"/>
  <c r="B76" i="5" s="1"/>
  <c r="E76" i="5" s="1"/>
  <c r="V76" i="5"/>
  <c r="C76" i="5" s="1"/>
  <c r="W76" i="5"/>
  <c r="X76" i="5"/>
  <c r="Y76" i="5"/>
  <c r="D76" i="5" s="1"/>
  <c r="AA76" i="5"/>
  <c r="AD76" i="5"/>
  <c r="AE76" i="5"/>
  <c r="AH76" i="5"/>
  <c r="AJ76" i="5"/>
  <c r="AI76" i="5" s="1"/>
  <c r="AK76" i="5"/>
  <c r="AL76" i="5"/>
  <c r="AO76" i="5"/>
  <c r="AP76" i="5"/>
  <c r="AQ76" i="5"/>
  <c r="AR76" i="5"/>
  <c r="A77" i="5"/>
  <c r="N77" i="5"/>
  <c r="O77" i="5" s="1"/>
  <c r="P77" i="5"/>
  <c r="Q77" i="5" s="1"/>
  <c r="U77" i="5"/>
  <c r="B77" i="5" s="1"/>
  <c r="E77" i="5" s="1"/>
  <c r="V77" i="5"/>
  <c r="C77" i="5" s="1"/>
  <c r="G77" i="5" s="1"/>
  <c r="W77" i="5"/>
  <c r="X77" i="5"/>
  <c r="Y77" i="5"/>
  <c r="D77" i="5" s="1"/>
  <c r="AA77" i="5"/>
  <c r="AD77" i="5"/>
  <c r="AE77" i="5"/>
  <c r="AH77" i="5"/>
  <c r="AJ77" i="5"/>
  <c r="AI77" i="5" s="1"/>
  <c r="AK77" i="5"/>
  <c r="AL77" i="5"/>
  <c r="AO77" i="5"/>
  <c r="AP77" i="5"/>
  <c r="AQ77" i="5"/>
  <c r="AR77" i="5"/>
  <c r="A78" i="5"/>
  <c r="N78" i="5"/>
  <c r="R78" i="5" s="1"/>
  <c r="T78" i="5" s="1"/>
  <c r="P78" i="5"/>
  <c r="Q78" i="5" s="1"/>
  <c r="U78" i="5"/>
  <c r="B78" i="5" s="1"/>
  <c r="J78" i="5" s="1"/>
  <c r="H64" i="17" s="1"/>
  <c r="V78" i="5"/>
  <c r="C78" i="5" s="1"/>
  <c r="W78" i="5"/>
  <c r="X78" i="5"/>
  <c r="Y78" i="5"/>
  <c r="D78" i="5" s="1"/>
  <c r="AA78" i="5"/>
  <c r="AD78" i="5"/>
  <c r="AE78" i="5"/>
  <c r="AH78" i="5"/>
  <c r="AJ78" i="5"/>
  <c r="AI78" i="5" s="1"/>
  <c r="AK78" i="5"/>
  <c r="AL78" i="5"/>
  <c r="AO78" i="5"/>
  <c r="AP78" i="5"/>
  <c r="AQ78" i="5"/>
  <c r="AR78" i="5"/>
  <c r="A79" i="5"/>
  <c r="N79" i="5"/>
  <c r="O79" i="5" s="1"/>
  <c r="P79" i="5"/>
  <c r="Q79" i="5" s="1"/>
  <c r="U79" i="5"/>
  <c r="B79" i="5" s="1"/>
  <c r="E79" i="5" s="1"/>
  <c r="V79" i="5"/>
  <c r="C79" i="5" s="1"/>
  <c r="L79" i="5" s="1"/>
  <c r="J65" i="17" s="1"/>
  <c r="W79" i="5"/>
  <c r="X79" i="5"/>
  <c r="Y79" i="5"/>
  <c r="D79" i="5" s="1"/>
  <c r="AA79" i="5"/>
  <c r="AD79" i="5"/>
  <c r="AE79" i="5"/>
  <c r="AH79" i="5"/>
  <c r="AJ79" i="5"/>
  <c r="AI79" i="5" s="1"/>
  <c r="AK79" i="5"/>
  <c r="AL79" i="5"/>
  <c r="AO79" i="5"/>
  <c r="AP79" i="5"/>
  <c r="AQ79" i="5"/>
  <c r="AR79"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J369" i="5"/>
  <c r="J370" i="5"/>
  <c r="J371" i="5"/>
  <c r="J372" i="5"/>
  <c r="J373" i="5"/>
  <c r="J374" i="5"/>
  <c r="J375" i="5"/>
  <c r="J376" i="5"/>
  <c r="J377" i="5"/>
  <c r="J378" i="5"/>
  <c r="J379" i="5"/>
  <c r="J380" i="5"/>
  <c r="J381" i="5"/>
  <c r="J382" i="5"/>
  <c r="J383" i="5"/>
  <c r="J384" i="5"/>
  <c r="J385" i="5"/>
  <c r="J386" i="5"/>
  <c r="J387" i="5"/>
  <c r="J388" i="5"/>
  <c r="J389" i="5"/>
  <c r="J390" i="5"/>
  <c r="J391" i="5"/>
  <c r="J392" i="5"/>
  <c r="J393" i="5"/>
  <c r="J394" i="5"/>
  <c r="J395" i="5"/>
  <c r="J396" i="5"/>
  <c r="J397" i="5"/>
  <c r="J398" i="5"/>
  <c r="J399" i="5"/>
  <c r="J400" i="5"/>
  <c r="J401" i="5"/>
  <c r="J402" i="5"/>
  <c r="J403" i="5"/>
  <c r="J404" i="5"/>
  <c r="J405" i="5"/>
  <c r="J406" i="5"/>
  <c r="J407" i="5"/>
  <c r="J408" i="5"/>
  <c r="J409" i="5"/>
  <c r="J410" i="5"/>
  <c r="J411" i="5"/>
  <c r="J412" i="5"/>
  <c r="J413" i="5"/>
  <c r="J414" i="5"/>
  <c r="J415" i="5"/>
  <c r="J416" i="5"/>
  <c r="J417" i="5"/>
  <c r="J418" i="5"/>
  <c r="J419" i="5"/>
  <c r="J420" i="5"/>
  <c r="J421" i="5"/>
  <c r="J422" i="5"/>
  <c r="J423" i="5"/>
  <c r="J424" i="5"/>
  <c r="J425" i="5"/>
  <c r="J426" i="5"/>
  <c r="J427" i="5"/>
  <c r="J428" i="5"/>
  <c r="J429" i="5"/>
  <c r="J430" i="5"/>
  <c r="J431" i="5"/>
  <c r="J432" i="5"/>
  <c r="J433" i="5"/>
  <c r="J434" i="5"/>
  <c r="J435" i="5"/>
  <c r="J436" i="5"/>
  <c r="J437" i="5"/>
  <c r="J438" i="5"/>
  <c r="J439" i="5"/>
  <c r="J440" i="5"/>
  <c r="J441" i="5"/>
  <c r="J442" i="5"/>
  <c r="J443" i="5"/>
  <c r="J444" i="5"/>
  <c r="J445" i="5"/>
  <c r="J446" i="5"/>
  <c r="J447" i="5"/>
  <c r="J448" i="5"/>
  <c r="J449" i="5"/>
  <c r="J450" i="5"/>
  <c r="J451" i="5"/>
  <c r="J452" i="5"/>
  <c r="J453" i="5"/>
  <c r="J454" i="5"/>
  <c r="J455" i="5"/>
  <c r="J456" i="5"/>
  <c r="J457" i="5"/>
  <c r="J458" i="5"/>
  <c r="J459" i="5"/>
  <c r="J460" i="5"/>
  <c r="J461" i="5"/>
  <c r="J462" i="5"/>
  <c r="J463" i="5"/>
  <c r="J464" i="5"/>
  <c r="J465" i="5"/>
  <c r="J466" i="5"/>
  <c r="J467" i="5"/>
  <c r="J468" i="5"/>
  <c r="J469" i="5"/>
  <c r="J470" i="5"/>
  <c r="J471" i="5"/>
  <c r="J472" i="5"/>
  <c r="J473" i="5"/>
  <c r="J474" i="5"/>
  <c r="J475" i="5"/>
  <c r="J476" i="5"/>
  <c r="J477" i="5"/>
  <c r="J478" i="5"/>
  <c r="J479" i="5"/>
  <c r="J480" i="5"/>
  <c r="J481" i="5"/>
  <c r="J482" i="5"/>
  <c r="J483" i="5"/>
  <c r="J484" i="5"/>
  <c r="J485" i="5"/>
  <c r="J486" i="5"/>
  <c r="J487" i="5"/>
  <c r="J488" i="5"/>
  <c r="J489" i="5"/>
  <c r="J490" i="5"/>
  <c r="J491" i="5"/>
  <c r="J492" i="5"/>
  <c r="J493" i="5"/>
  <c r="J494" i="5"/>
  <c r="J495" i="5"/>
  <c r="J496" i="5"/>
  <c r="J497" i="5"/>
  <c r="J498" i="5"/>
  <c r="J499" i="5"/>
  <c r="J500" i="5"/>
  <c r="J501" i="5"/>
  <c r="J502" i="5"/>
  <c r="J503" i="5"/>
  <c r="J504" i="5"/>
  <c r="J505" i="5"/>
  <c r="J506" i="5"/>
  <c r="J507" i="5"/>
  <c r="J508" i="5"/>
  <c r="J509" i="5"/>
  <c r="J510" i="5"/>
  <c r="J511" i="5"/>
  <c r="J512" i="5"/>
  <c r="J513" i="5"/>
  <c r="J514" i="5"/>
  <c r="J515" i="5"/>
  <c r="J516" i="5"/>
  <c r="J517" i="5"/>
  <c r="J518" i="5"/>
  <c r="J519" i="5"/>
  <c r="J520" i="5"/>
  <c r="J521" i="5"/>
  <c r="J522" i="5"/>
  <c r="J523" i="5"/>
  <c r="J524" i="5"/>
  <c r="J525" i="5"/>
  <c r="J526" i="5"/>
  <c r="J527" i="5"/>
  <c r="J528" i="5"/>
  <c r="J529" i="5"/>
  <c r="J530" i="5"/>
  <c r="J531" i="5"/>
  <c r="J532" i="5"/>
  <c r="J533" i="5"/>
  <c r="J534" i="5"/>
  <c r="J535" i="5"/>
  <c r="J536" i="5"/>
  <c r="J537" i="5"/>
  <c r="J538" i="5"/>
  <c r="J539" i="5"/>
  <c r="J540" i="5"/>
  <c r="J541" i="5"/>
  <c r="J542" i="5"/>
  <c r="J543" i="5"/>
  <c r="J544" i="5"/>
  <c r="J545" i="5"/>
  <c r="J546" i="5"/>
  <c r="J547" i="5"/>
  <c r="J548" i="5"/>
  <c r="J549" i="5"/>
  <c r="J550" i="5"/>
  <c r="J551" i="5"/>
  <c r="J552" i="5"/>
  <c r="J553" i="5"/>
  <c r="J554" i="5"/>
  <c r="J555" i="5"/>
  <c r="J556" i="5"/>
  <c r="J557" i="5"/>
  <c r="J558" i="5"/>
  <c r="J559" i="5"/>
  <c r="J560" i="5"/>
  <c r="J561" i="5"/>
  <c r="J562" i="5"/>
  <c r="J563" i="5"/>
  <c r="J564" i="5"/>
  <c r="J565" i="5"/>
  <c r="J566" i="5"/>
  <c r="J567" i="5"/>
  <c r="J568" i="5"/>
  <c r="J569" i="5"/>
  <c r="J570" i="5"/>
  <c r="J571" i="5"/>
  <c r="J572" i="5"/>
  <c r="J573" i="5"/>
  <c r="J574" i="5"/>
  <c r="J575" i="5"/>
  <c r="J576" i="5"/>
  <c r="J577" i="5"/>
  <c r="J578" i="5"/>
  <c r="J579" i="5"/>
  <c r="J580" i="5"/>
  <c r="J581" i="5"/>
  <c r="J582" i="5"/>
  <c r="J583" i="5"/>
  <c r="J584" i="5"/>
  <c r="J585" i="5"/>
  <c r="J586" i="5"/>
  <c r="J587" i="5"/>
  <c r="J588" i="5"/>
  <c r="J589" i="5"/>
  <c r="J590" i="5"/>
  <c r="J591" i="5"/>
  <c r="J592" i="5"/>
  <c r="J593" i="5"/>
  <c r="J594" i="5"/>
  <c r="J595" i="5"/>
  <c r="J596" i="5"/>
  <c r="J597" i="5"/>
  <c r="J598" i="5"/>
  <c r="J599" i="5"/>
  <c r="J600" i="5"/>
  <c r="J601" i="5"/>
  <c r="J602" i="5"/>
  <c r="J603" i="5"/>
  <c r="J604" i="5"/>
  <c r="J605" i="5"/>
  <c r="J606" i="5"/>
  <c r="J607" i="5"/>
  <c r="J608" i="5"/>
  <c r="J609" i="5"/>
  <c r="J610" i="5"/>
  <c r="J611" i="5"/>
  <c r="J612" i="5"/>
  <c r="J613" i="5"/>
  <c r="J614" i="5"/>
  <c r="J615" i="5"/>
  <c r="J616" i="5"/>
  <c r="J617" i="5"/>
  <c r="J618" i="5"/>
  <c r="J619" i="5"/>
  <c r="J620" i="5"/>
  <c r="J621" i="5"/>
  <c r="J622" i="5"/>
  <c r="J623" i="5"/>
  <c r="J624" i="5"/>
  <c r="J625" i="5"/>
  <c r="J626" i="5"/>
  <c r="J627" i="5"/>
  <c r="J628" i="5"/>
  <c r="J629" i="5"/>
  <c r="J630" i="5"/>
  <c r="J631" i="5"/>
  <c r="J632" i="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J658" i="5"/>
  <c r="J659" i="5"/>
  <c r="J660" i="5"/>
  <c r="J661" i="5"/>
  <c r="J662" i="5"/>
  <c r="J663" i="5"/>
  <c r="J664" i="5"/>
  <c r="J665" i="5"/>
  <c r="J666" i="5"/>
  <c r="J667" i="5"/>
  <c r="J668" i="5"/>
  <c r="J669" i="5"/>
  <c r="J670" i="5"/>
  <c r="J671" i="5"/>
  <c r="J672" i="5"/>
  <c r="J673" i="5"/>
  <c r="J674" i="5"/>
  <c r="J675" i="5"/>
  <c r="J676" i="5"/>
  <c r="J677" i="5"/>
  <c r="J678" i="5"/>
  <c r="J679" i="5"/>
  <c r="J680" i="5"/>
  <c r="J681" i="5"/>
  <c r="J682" i="5"/>
  <c r="J683" i="5"/>
  <c r="J684" i="5"/>
  <c r="J685" i="5"/>
  <c r="J686" i="5"/>
  <c r="J687" i="5"/>
  <c r="J688" i="5"/>
  <c r="J689" i="5"/>
  <c r="J690" i="5"/>
  <c r="J691" i="5"/>
  <c r="J692" i="5"/>
  <c r="J693" i="5"/>
  <c r="J694" i="5"/>
  <c r="J695" i="5"/>
  <c r="J696" i="5"/>
  <c r="J697" i="5"/>
  <c r="J698" i="5"/>
  <c r="J699" i="5"/>
  <c r="J700" i="5"/>
  <c r="J701" i="5"/>
  <c r="J702" i="5"/>
  <c r="J703" i="5"/>
  <c r="J704" i="5"/>
  <c r="J705" i="5"/>
  <c r="J706" i="5"/>
  <c r="J707" i="5"/>
  <c r="J708" i="5"/>
  <c r="J709" i="5"/>
  <c r="J710" i="5"/>
  <c r="J711" i="5"/>
  <c r="J712" i="5"/>
  <c r="J713" i="5"/>
  <c r="J714" i="5"/>
  <c r="J715" i="5"/>
  <c r="J716" i="5"/>
  <c r="J717" i="5"/>
  <c r="J718" i="5"/>
  <c r="J719" i="5"/>
  <c r="J720" i="5"/>
  <c r="J721" i="5"/>
  <c r="J722" i="5"/>
  <c r="J723" i="5"/>
  <c r="J724" i="5"/>
  <c r="J725" i="5"/>
  <c r="J726" i="5"/>
  <c r="J727" i="5"/>
  <c r="J728" i="5"/>
  <c r="J729" i="5"/>
  <c r="J730" i="5"/>
  <c r="J731" i="5"/>
  <c r="J732" i="5"/>
  <c r="J733" i="5"/>
  <c r="J734" i="5"/>
  <c r="J735" i="5"/>
  <c r="J736" i="5"/>
  <c r="J737" i="5"/>
  <c r="J738" i="5"/>
  <c r="J739" i="5"/>
  <c r="J740" i="5"/>
  <c r="J741" i="5"/>
  <c r="J742" i="5"/>
  <c r="J743" i="5"/>
  <c r="J744" i="5"/>
  <c r="J745" i="5"/>
  <c r="J746" i="5"/>
  <c r="J747" i="5"/>
  <c r="J748" i="5"/>
  <c r="J749" i="5"/>
  <c r="J750" i="5"/>
  <c r="J751" i="5"/>
  <c r="J752" i="5"/>
  <c r="J753" i="5"/>
  <c r="J754" i="5"/>
  <c r="J755" i="5"/>
  <c r="J756" i="5"/>
  <c r="J757" i="5"/>
  <c r="J758" i="5"/>
  <c r="J759" i="5"/>
  <c r="J760" i="5"/>
  <c r="J761" i="5"/>
  <c r="J762" i="5"/>
  <c r="J763" i="5"/>
  <c r="J764" i="5"/>
  <c r="J765" i="5"/>
  <c r="J766" i="5"/>
  <c r="J767" i="5"/>
  <c r="J768" i="5"/>
  <c r="J769" i="5"/>
  <c r="J770" i="5"/>
  <c r="J771" i="5"/>
  <c r="J772" i="5"/>
  <c r="J773" i="5"/>
  <c r="J774" i="5"/>
  <c r="J775" i="5"/>
  <c r="J776" i="5"/>
  <c r="J777" i="5"/>
  <c r="J778" i="5"/>
  <c r="J779" i="5"/>
  <c r="J780" i="5"/>
  <c r="J781" i="5"/>
  <c r="J782" i="5"/>
  <c r="J783" i="5"/>
  <c r="J784" i="5"/>
  <c r="J785" i="5"/>
  <c r="J786" i="5"/>
  <c r="J787" i="5"/>
  <c r="J788" i="5"/>
  <c r="J789" i="5"/>
  <c r="J790" i="5"/>
  <c r="J791" i="5"/>
  <c r="J792" i="5"/>
  <c r="J793" i="5"/>
  <c r="J794" i="5"/>
  <c r="J795" i="5"/>
  <c r="J796" i="5"/>
  <c r="J797" i="5"/>
  <c r="J798" i="5"/>
  <c r="J799" i="5"/>
  <c r="J800" i="5"/>
  <c r="J801" i="5"/>
  <c r="J802" i="5"/>
  <c r="J803" i="5"/>
  <c r="J804" i="5"/>
  <c r="J805" i="5"/>
  <c r="J806" i="5"/>
  <c r="J807" i="5"/>
  <c r="J808" i="5"/>
  <c r="J809" i="5"/>
  <c r="J810" i="5"/>
  <c r="J811" i="5"/>
  <c r="J812" i="5"/>
  <c r="J813" i="5"/>
  <c r="J814" i="5"/>
  <c r="J815" i="5"/>
  <c r="J816" i="5"/>
  <c r="J817" i="5"/>
  <c r="J818" i="5"/>
  <c r="J819" i="5"/>
  <c r="J820" i="5"/>
  <c r="J821" i="5"/>
  <c r="J822" i="5"/>
  <c r="J823" i="5"/>
  <c r="J824" i="5"/>
  <c r="J825" i="5"/>
  <c r="J826" i="5"/>
  <c r="J827" i="5"/>
  <c r="J828" i="5"/>
  <c r="J829" i="5"/>
  <c r="J830" i="5"/>
  <c r="J831" i="5"/>
  <c r="J832" i="5"/>
  <c r="J833" i="5"/>
  <c r="J834" i="5"/>
  <c r="J835" i="5"/>
  <c r="J836" i="5"/>
  <c r="J837" i="5"/>
  <c r="J838" i="5"/>
  <c r="J839" i="5"/>
  <c r="J840" i="5"/>
  <c r="J841" i="5"/>
  <c r="J842" i="5"/>
  <c r="J843" i="5"/>
  <c r="J844" i="5"/>
  <c r="J845" i="5"/>
  <c r="J846" i="5"/>
  <c r="J847" i="5"/>
  <c r="J848" i="5"/>
  <c r="J849" i="5"/>
  <c r="J850" i="5"/>
  <c r="J851" i="5"/>
  <c r="J852" i="5"/>
  <c r="J853" i="5"/>
  <c r="J854" i="5"/>
  <c r="J855" i="5"/>
  <c r="J856" i="5"/>
  <c r="J857" i="5"/>
  <c r="J858" i="5"/>
  <c r="J859" i="5"/>
  <c r="J860" i="5"/>
  <c r="J861" i="5"/>
  <c r="J862" i="5"/>
  <c r="J863" i="5"/>
  <c r="J864" i="5"/>
  <c r="J865" i="5"/>
  <c r="J866" i="5"/>
  <c r="J867" i="5"/>
  <c r="J868" i="5"/>
  <c r="J869" i="5"/>
  <c r="J870" i="5"/>
  <c r="J871" i="5"/>
  <c r="J872" i="5"/>
  <c r="J873" i="5"/>
  <c r="J874" i="5"/>
  <c r="J875" i="5"/>
  <c r="J876" i="5"/>
  <c r="J877" i="5"/>
  <c r="J878" i="5"/>
  <c r="J879" i="5"/>
  <c r="J880" i="5"/>
  <c r="J881" i="5"/>
  <c r="J882" i="5"/>
  <c r="J883" i="5"/>
  <c r="J884" i="5"/>
  <c r="J885" i="5"/>
  <c r="J886" i="5"/>
  <c r="J887" i="5"/>
  <c r="J888" i="5"/>
  <c r="J889" i="5"/>
  <c r="J890" i="5"/>
  <c r="J891" i="5"/>
  <c r="J892" i="5"/>
  <c r="J893" i="5"/>
  <c r="J894" i="5"/>
  <c r="J895" i="5"/>
  <c r="J896" i="5"/>
  <c r="J897" i="5"/>
  <c r="J898" i="5"/>
  <c r="J899" i="5"/>
  <c r="J900" i="5"/>
  <c r="J901" i="5"/>
  <c r="J902" i="5"/>
  <c r="J903" i="5"/>
  <c r="J904" i="5"/>
  <c r="J905" i="5"/>
  <c r="J906" i="5"/>
  <c r="J907" i="5"/>
  <c r="J908" i="5"/>
  <c r="J909" i="5"/>
  <c r="J910" i="5"/>
  <c r="J911" i="5"/>
  <c r="J912" i="5"/>
  <c r="J913" i="5"/>
  <c r="J914" i="5"/>
  <c r="J915" i="5"/>
  <c r="J916" i="5"/>
  <c r="J917" i="5"/>
  <c r="J918" i="5"/>
  <c r="J919" i="5"/>
  <c r="J920" i="5"/>
  <c r="J921" i="5"/>
  <c r="J922" i="5"/>
  <c r="J923" i="5"/>
  <c r="J924" i="5"/>
  <c r="J925" i="5"/>
  <c r="J926" i="5"/>
  <c r="J927" i="5"/>
  <c r="J928" i="5"/>
  <c r="J929" i="5"/>
  <c r="J930" i="5"/>
  <c r="J931" i="5"/>
  <c r="J932" i="5"/>
  <c r="J933" i="5"/>
  <c r="J934" i="5"/>
  <c r="J935" i="5"/>
  <c r="J936" i="5"/>
  <c r="J937" i="5"/>
  <c r="J938" i="5"/>
  <c r="J939" i="5"/>
  <c r="J940" i="5"/>
  <c r="J941" i="5"/>
  <c r="J942" i="5"/>
  <c r="J943" i="5"/>
  <c r="J944" i="5"/>
  <c r="J945" i="5"/>
  <c r="J946" i="5"/>
  <c r="J947" i="5"/>
  <c r="J948" i="5"/>
  <c r="J949" i="5"/>
  <c r="J950" i="5"/>
  <c r="J951" i="5"/>
  <c r="J952" i="5"/>
  <c r="J953" i="5"/>
  <c r="J954" i="5"/>
  <c r="J955" i="5"/>
  <c r="J956" i="5"/>
  <c r="J957" i="5"/>
  <c r="J958" i="5"/>
  <c r="J959" i="5"/>
  <c r="J960" i="5"/>
  <c r="J961" i="5"/>
  <c r="J962" i="5"/>
  <c r="J963" i="5"/>
  <c r="J964" i="5"/>
  <c r="J965" i="5"/>
  <c r="J966" i="5"/>
  <c r="J967" i="5"/>
  <c r="J968" i="5"/>
  <c r="J969" i="5"/>
  <c r="J970" i="5"/>
  <c r="J971" i="5"/>
  <c r="J972" i="5"/>
  <c r="J973" i="5"/>
  <c r="J974" i="5"/>
  <c r="J975" i="5"/>
  <c r="J976" i="5"/>
  <c r="J977" i="5"/>
  <c r="J978" i="5"/>
  <c r="J979" i="5"/>
  <c r="J980" i="5"/>
  <c r="J981" i="5"/>
  <c r="J982" i="5"/>
  <c r="J983" i="5"/>
  <c r="J984" i="5"/>
  <c r="J985" i="5"/>
  <c r="J986" i="5"/>
  <c r="J987" i="5"/>
  <c r="J988" i="5"/>
  <c r="J989" i="5"/>
  <c r="J990" i="5"/>
  <c r="J991" i="5"/>
  <c r="J992" i="5"/>
  <c r="J993" i="5"/>
  <c r="J994" i="5"/>
  <c r="J995" i="5"/>
  <c r="J996" i="5"/>
  <c r="J997" i="5"/>
  <c r="J998" i="5"/>
  <c r="J999" i="5"/>
  <c r="J1000" i="5"/>
  <c r="J1001" i="5"/>
  <c r="J1002" i="5"/>
  <c r="J1003" i="5"/>
  <c r="J1004" i="5"/>
  <c r="J1005" i="5"/>
  <c r="J1006" i="5"/>
  <c r="J1007" i="5"/>
  <c r="J1008" i="5"/>
  <c r="J1009" i="5"/>
  <c r="J1010" i="5"/>
  <c r="J1011" i="5"/>
  <c r="J1012" i="5"/>
  <c r="J1013" i="5"/>
  <c r="J1014" i="5"/>
  <c r="J1015" i="5"/>
  <c r="J1016" i="5"/>
  <c r="J1017" i="5"/>
  <c r="J1018" i="5"/>
  <c r="J1019" i="5"/>
  <c r="J1020" i="5"/>
  <c r="J1021" i="5"/>
  <c r="J1022" i="5"/>
  <c r="J1023" i="5"/>
  <c r="J1024" i="5"/>
  <c r="J1025" i="5"/>
  <c r="J1026" i="5"/>
  <c r="J1027" i="5"/>
  <c r="J1028" i="5"/>
  <c r="J1029" i="5"/>
  <c r="J1030" i="5"/>
  <c r="J1031" i="5"/>
  <c r="J1032" i="5"/>
  <c r="J1033" i="5"/>
  <c r="J1034" i="5"/>
  <c r="J1035" i="5"/>
  <c r="J1036" i="5"/>
  <c r="J1037" i="5"/>
  <c r="J1038" i="5"/>
  <c r="J1039" i="5"/>
  <c r="J1040" i="5"/>
  <c r="J1041" i="5"/>
  <c r="J1042" i="5"/>
  <c r="J1043" i="5"/>
  <c r="J1044" i="5"/>
  <c r="J1045" i="5"/>
  <c r="J1046" i="5"/>
  <c r="J1047" i="5"/>
  <c r="J1048" i="5"/>
  <c r="J1049" i="5"/>
  <c r="J1050" i="5"/>
  <c r="J1051" i="5"/>
  <c r="J1052" i="5"/>
  <c r="J1053" i="5"/>
  <c r="J1054" i="5"/>
  <c r="J1055" i="5"/>
  <c r="J1056" i="5"/>
  <c r="J1057" i="5"/>
  <c r="J1058" i="5"/>
  <c r="J1059" i="5"/>
  <c r="J1060" i="5"/>
  <c r="J1061" i="5"/>
  <c r="J1062" i="5"/>
  <c r="J1063" i="5"/>
  <c r="J1064" i="5"/>
  <c r="J1065" i="5"/>
  <c r="J1066" i="5"/>
  <c r="J1067" i="5"/>
  <c r="J1068" i="5"/>
  <c r="J1069" i="5"/>
  <c r="J1070" i="5"/>
  <c r="J1071" i="5"/>
  <c r="J1072" i="5"/>
  <c r="J1073" i="5"/>
  <c r="J1074" i="5"/>
  <c r="J1075" i="5"/>
  <c r="J1076" i="5"/>
  <c r="J1077" i="5"/>
  <c r="J1078" i="5"/>
  <c r="J1079" i="5"/>
  <c r="J1080" i="5"/>
  <c r="J1081" i="5"/>
  <c r="J1082" i="5"/>
  <c r="J1083" i="5"/>
  <c r="J1084" i="5"/>
  <c r="J1085" i="5"/>
  <c r="J1086" i="5"/>
  <c r="J1087" i="5"/>
  <c r="J1088" i="5"/>
  <c r="J1089" i="5"/>
  <c r="J1090" i="5"/>
  <c r="J1091" i="5"/>
  <c r="J1092" i="5"/>
  <c r="J1093" i="5"/>
  <c r="J1094" i="5"/>
  <c r="J1095" i="5"/>
  <c r="J1096" i="5"/>
  <c r="J1097" i="5"/>
  <c r="J1098" i="5"/>
  <c r="J1099" i="5"/>
  <c r="J1100" i="5"/>
  <c r="J1101" i="5"/>
  <c r="J1102" i="5"/>
  <c r="J1103" i="5"/>
  <c r="J1104" i="5"/>
  <c r="J1105" i="5"/>
  <c r="J1106" i="5"/>
  <c r="J1107" i="5"/>
  <c r="J1108" i="5"/>
  <c r="J1109" i="5"/>
  <c r="J1110" i="5"/>
  <c r="J1111" i="5"/>
  <c r="J1112" i="5"/>
  <c r="J1113" i="5"/>
  <c r="J1114" i="5"/>
  <c r="J1115" i="5"/>
  <c r="J1116" i="5"/>
  <c r="J1117" i="5"/>
  <c r="J1118" i="5"/>
  <c r="J1119" i="5"/>
  <c r="J1120" i="5"/>
  <c r="J1121" i="5"/>
  <c r="J1122" i="5"/>
  <c r="J1123" i="5"/>
  <c r="J1124" i="5"/>
  <c r="J1125" i="5"/>
  <c r="J1126" i="5"/>
  <c r="J1127" i="5"/>
  <c r="J1128" i="5"/>
  <c r="J1129" i="5"/>
  <c r="J1130" i="5"/>
  <c r="J1131" i="5"/>
  <c r="J1132" i="5"/>
  <c r="J1133" i="5"/>
  <c r="J1134" i="5"/>
  <c r="J1135" i="5"/>
  <c r="J1136" i="5"/>
  <c r="J1137" i="5"/>
  <c r="J1138" i="5"/>
  <c r="J1139" i="5"/>
  <c r="J1140" i="5"/>
  <c r="J1141" i="5"/>
  <c r="J1142" i="5"/>
  <c r="J1143" i="5"/>
  <c r="J1144" i="5"/>
  <c r="J1145" i="5"/>
  <c r="J1146" i="5"/>
  <c r="J1147" i="5"/>
  <c r="J1148" i="5"/>
  <c r="J1149" i="5"/>
  <c r="J1150" i="5"/>
  <c r="J1151" i="5"/>
  <c r="J1152" i="5"/>
  <c r="J1153" i="5"/>
  <c r="J1154" i="5"/>
  <c r="J1155" i="5"/>
  <c r="J1156" i="5"/>
  <c r="J1157" i="5"/>
  <c r="J1158" i="5"/>
  <c r="J1159" i="5"/>
  <c r="J1160" i="5"/>
  <c r="J1161" i="5"/>
  <c r="J1162" i="5"/>
  <c r="J1163" i="5"/>
  <c r="J1164" i="5"/>
  <c r="J1165" i="5"/>
  <c r="J1166" i="5"/>
  <c r="J1167" i="5"/>
  <c r="J1168" i="5"/>
  <c r="J1169" i="5"/>
  <c r="J1170" i="5"/>
  <c r="J1171" i="5"/>
  <c r="J1172" i="5"/>
  <c r="J1173" i="5"/>
  <c r="J1174" i="5"/>
  <c r="J1175" i="5"/>
  <c r="J1176" i="5"/>
  <c r="J1177" i="5"/>
  <c r="J1178" i="5"/>
  <c r="J1179" i="5"/>
  <c r="J1180" i="5"/>
  <c r="J1181" i="5"/>
  <c r="J1182" i="5"/>
  <c r="J1183" i="5"/>
  <c r="J1184" i="5"/>
  <c r="J1185" i="5"/>
  <c r="J1186" i="5"/>
  <c r="J1187" i="5"/>
  <c r="J1188" i="5"/>
  <c r="J1189" i="5"/>
  <c r="J1190" i="5"/>
  <c r="J1191" i="5"/>
  <c r="J1192" i="5"/>
  <c r="J1193" i="5"/>
  <c r="J1194" i="5"/>
  <c r="J1195" i="5"/>
  <c r="J1196" i="5"/>
  <c r="J1197" i="5"/>
  <c r="J1198" i="5"/>
  <c r="J1199" i="5"/>
  <c r="J1200" i="5"/>
  <c r="J1201" i="5"/>
  <c r="J1202" i="5"/>
  <c r="J1203" i="5"/>
  <c r="J1204" i="5"/>
  <c r="J1205" i="5"/>
  <c r="J1206" i="5"/>
  <c r="J1207" i="5"/>
  <c r="J1208" i="5"/>
  <c r="J1209" i="5"/>
  <c r="J1210" i="5"/>
  <c r="J1211" i="5"/>
  <c r="J1212" i="5"/>
  <c r="J1213" i="5"/>
  <c r="J1214" i="5"/>
  <c r="J1215" i="5"/>
  <c r="J1216" i="5"/>
  <c r="J1217" i="5"/>
  <c r="J1218" i="5"/>
  <c r="J1219" i="5"/>
  <c r="J1220" i="5"/>
  <c r="J1221" i="5"/>
  <c r="J1222" i="5"/>
  <c r="J1223" i="5"/>
  <c r="J1224" i="5"/>
  <c r="J1225" i="5"/>
  <c r="J1226" i="5"/>
  <c r="J1227" i="5"/>
  <c r="J1228" i="5"/>
  <c r="J1229" i="5"/>
  <c r="J1230" i="5"/>
  <c r="J1231" i="5"/>
  <c r="J1232" i="5"/>
  <c r="J1233" i="5"/>
  <c r="J1234" i="5"/>
  <c r="J1235" i="5"/>
  <c r="J1236" i="5"/>
  <c r="J1237" i="5"/>
  <c r="J1238" i="5"/>
  <c r="J1239" i="5"/>
  <c r="J1240" i="5"/>
  <c r="J1241" i="5"/>
  <c r="J1242" i="5"/>
  <c r="J1243" i="5"/>
  <c r="J1244" i="5"/>
  <c r="J1245" i="5"/>
  <c r="J1246" i="5"/>
  <c r="J1247" i="5"/>
  <c r="J1248" i="5"/>
  <c r="J1249" i="5"/>
  <c r="J1250" i="5"/>
  <c r="J1251" i="5"/>
  <c r="J1252" i="5"/>
  <c r="J1253" i="5"/>
  <c r="J1254" i="5"/>
  <c r="J1255" i="5"/>
  <c r="J1256" i="5"/>
  <c r="J1257" i="5"/>
  <c r="J1258" i="5"/>
  <c r="J1259" i="5"/>
  <c r="J1260" i="5"/>
  <c r="J1261" i="5"/>
  <c r="J1262" i="5"/>
  <c r="J1263" i="5"/>
  <c r="J1264" i="5"/>
  <c r="J1265" i="5"/>
  <c r="J1266" i="5"/>
  <c r="J1267" i="5"/>
  <c r="J1268" i="5"/>
  <c r="J1269" i="5"/>
  <c r="J1270" i="5"/>
  <c r="J1271" i="5"/>
  <c r="J1272" i="5"/>
  <c r="J1273" i="5"/>
  <c r="J1274" i="5"/>
  <c r="J1275" i="5"/>
  <c r="J1276" i="5"/>
  <c r="J1277" i="5"/>
  <c r="J1278" i="5"/>
  <c r="J1279" i="5"/>
  <c r="J1280" i="5"/>
  <c r="J1281" i="5"/>
  <c r="J1282" i="5"/>
  <c r="J1283" i="5"/>
  <c r="J1284" i="5"/>
  <c r="J1285" i="5"/>
  <c r="J1286" i="5"/>
  <c r="J1287" i="5"/>
  <c r="J1288" i="5"/>
  <c r="J1289" i="5"/>
  <c r="J1290" i="5"/>
  <c r="J1291" i="5"/>
  <c r="J1292" i="5"/>
  <c r="J1293" i="5"/>
  <c r="J1294" i="5"/>
  <c r="J1295" i="5"/>
  <c r="J1296" i="5"/>
  <c r="J1297" i="5"/>
  <c r="J1298" i="5"/>
  <c r="J1299" i="5"/>
  <c r="J1300" i="5"/>
  <c r="J1301" i="5"/>
  <c r="J1302" i="5"/>
  <c r="J1303" i="5"/>
  <c r="J1304" i="5"/>
  <c r="J1305" i="5"/>
  <c r="J1306" i="5"/>
  <c r="J1307" i="5"/>
  <c r="J1308" i="5"/>
  <c r="J1309" i="5"/>
  <c r="J1310" i="5"/>
  <c r="J1311" i="5"/>
  <c r="J1312" i="5"/>
  <c r="J1313" i="5"/>
  <c r="J1314" i="5"/>
  <c r="J1315" i="5"/>
  <c r="J1316" i="5"/>
  <c r="J1317" i="5"/>
  <c r="J1318" i="5"/>
  <c r="J1319" i="5"/>
  <c r="J1320" i="5"/>
  <c r="J1321" i="5"/>
  <c r="J1322" i="5"/>
  <c r="J1323" i="5"/>
  <c r="J1324" i="5"/>
  <c r="J1325" i="5"/>
  <c r="J1326" i="5"/>
  <c r="J1327" i="5"/>
  <c r="J1328" i="5"/>
  <c r="J1329" i="5"/>
  <c r="J1330" i="5"/>
  <c r="J1331" i="5"/>
  <c r="J1332" i="5"/>
  <c r="J1333" i="5"/>
  <c r="J1334" i="5"/>
  <c r="J1335" i="5"/>
  <c r="J1336" i="5"/>
  <c r="J1337" i="5"/>
  <c r="J1338" i="5"/>
  <c r="J1339" i="5"/>
  <c r="J1340" i="5"/>
  <c r="J1341" i="5"/>
  <c r="J1342" i="5"/>
  <c r="J1343" i="5"/>
  <c r="J1344" i="5"/>
  <c r="J1345" i="5"/>
  <c r="J1346" i="5"/>
  <c r="J1347" i="5"/>
  <c r="J1348" i="5"/>
  <c r="J1349" i="5"/>
  <c r="J1350" i="5"/>
  <c r="J1351" i="5"/>
  <c r="J1352" i="5"/>
  <c r="J1353" i="5"/>
  <c r="J1354" i="5"/>
  <c r="J1355" i="5"/>
  <c r="J1356" i="5"/>
  <c r="J1357" i="5"/>
  <c r="J1358" i="5"/>
  <c r="J1359" i="5"/>
  <c r="J1360" i="5"/>
  <c r="J1361" i="5"/>
  <c r="J1362" i="5"/>
  <c r="J1363" i="5"/>
  <c r="J1364" i="5"/>
  <c r="J1365" i="5"/>
  <c r="J1366" i="5"/>
  <c r="J1367" i="5"/>
  <c r="J1368" i="5"/>
  <c r="J1369" i="5"/>
  <c r="J1370" i="5"/>
  <c r="J1371" i="5"/>
  <c r="J1372" i="5"/>
  <c r="J1373" i="5"/>
  <c r="J1374" i="5"/>
  <c r="J1375" i="5"/>
  <c r="J1376" i="5"/>
  <c r="J1377" i="5"/>
  <c r="J1378" i="5"/>
  <c r="J1379" i="5"/>
  <c r="J1380" i="5"/>
  <c r="J1381" i="5"/>
  <c r="J1382" i="5"/>
  <c r="J1383" i="5"/>
  <c r="J1384" i="5"/>
  <c r="J1385" i="5"/>
  <c r="J1386" i="5"/>
  <c r="J1387" i="5"/>
  <c r="J1388" i="5"/>
  <c r="J1389" i="5"/>
  <c r="J1390" i="5"/>
  <c r="J1391" i="5"/>
  <c r="J1392" i="5"/>
  <c r="J1393" i="5"/>
  <c r="J1394" i="5"/>
  <c r="J1395" i="5"/>
  <c r="J1396" i="5"/>
  <c r="J1397" i="5"/>
  <c r="J1398" i="5"/>
  <c r="J1399" i="5"/>
  <c r="J1400" i="5"/>
  <c r="J1401" i="5"/>
  <c r="J1402" i="5"/>
  <c r="J1403" i="5"/>
  <c r="J1404" i="5"/>
  <c r="J1405" i="5"/>
  <c r="J1406" i="5"/>
  <c r="J1407" i="5"/>
  <c r="J1408" i="5"/>
  <c r="J1409" i="5"/>
  <c r="J1410" i="5"/>
  <c r="J1411" i="5"/>
  <c r="J1412" i="5"/>
  <c r="J1413" i="5"/>
  <c r="J1414" i="5"/>
  <c r="J1415" i="5"/>
  <c r="J1416" i="5"/>
  <c r="J1417" i="5"/>
  <c r="J1418" i="5"/>
  <c r="J1419" i="5"/>
  <c r="J1420" i="5"/>
  <c r="J1421" i="5"/>
  <c r="J1422" i="5"/>
  <c r="J1423" i="5"/>
  <c r="J1424" i="5"/>
  <c r="J1425" i="5"/>
  <c r="J1426" i="5"/>
  <c r="J1427" i="5"/>
  <c r="J1428" i="5"/>
  <c r="J1429" i="5"/>
  <c r="J1430" i="5"/>
  <c r="J1431" i="5"/>
  <c r="J1432" i="5"/>
  <c r="J1433" i="5"/>
  <c r="J1434" i="5"/>
  <c r="J1435" i="5"/>
  <c r="J1436" i="5"/>
  <c r="J1437" i="5"/>
  <c r="J1438" i="5"/>
  <c r="J1439" i="5"/>
  <c r="J1440" i="5"/>
  <c r="J1441" i="5"/>
  <c r="J1442" i="5"/>
  <c r="J1443" i="5"/>
  <c r="J1444" i="5"/>
  <c r="J1445" i="5"/>
  <c r="J1446" i="5"/>
  <c r="J1447" i="5"/>
  <c r="J1448" i="5"/>
  <c r="J1449" i="5"/>
  <c r="J1450" i="5"/>
  <c r="J1451" i="5"/>
  <c r="J1452" i="5"/>
  <c r="J1453" i="5"/>
  <c r="J1454" i="5"/>
  <c r="J1455" i="5"/>
  <c r="J1456" i="5"/>
  <c r="J1457" i="5"/>
  <c r="J1458" i="5"/>
  <c r="J1459" i="5"/>
  <c r="J1460" i="5"/>
  <c r="J1461" i="5"/>
  <c r="J1462" i="5"/>
  <c r="J1463" i="5"/>
  <c r="J1464" i="5"/>
  <c r="J1465" i="5"/>
  <c r="J1466" i="5"/>
  <c r="J1467" i="5"/>
  <c r="J1468" i="5"/>
  <c r="J1469" i="5"/>
  <c r="J1470" i="5"/>
  <c r="J1471" i="5"/>
  <c r="J1472" i="5"/>
  <c r="J1473" i="5"/>
  <c r="J1474" i="5"/>
  <c r="J1475" i="5"/>
  <c r="J1476" i="5"/>
  <c r="J1477" i="5"/>
  <c r="J1478" i="5"/>
  <c r="J1479" i="5"/>
  <c r="J1480" i="5"/>
  <c r="J1481" i="5"/>
  <c r="J1482" i="5"/>
  <c r="J1483" i="5"/>
  <c r="J1484" i="5"/>
  <c r="J1485" i="5"/>
  <c r="J1486" i="5"/>
  <c r="J1487" i="5"/>
  <c r="J1488" i="5"/>
  <c r="J1489" i="5"/>
  <c r="J1490" i="5"/>
  <c r="J1491" i="5"/>
  <c r="J1492" i="5"/>
  <c r="J1493" i="5"/>
  <c r="J1494" i="5"/>
  <c r="J1495" i="5"/>
  <c r="J1496" i="5"/>
  <c r="J1497" i="5"/>
  <c r="J1498" i="5"/>
  <c r="J1499" i="5"/>
  <c r="J1500" i="5"/>
  <c r="J1501" i="5"/>
  <c r="J1502" i="5"/>
  <c r="J1503" i="5"/>
  <c r="J1504" i="5"/>
  <c r="J1505" i="5"/>
  <c r="J1506" i="5"/>
  <c r="J1507" i="5"/>
  <c r="J1508" i="5"/>
  <c r="J1509" i="5"/>
  <c r="J1510" i="5"/>
  <c r="J1511" i="5"/>
  <c r="J1512" i="5"/>
  <c r="J1513" i="5"/>
  <c r="J1514" i="5"/>
  <c r="J1515" i="5"/>
  <c r="J1516" i="5"/>
  <c r="J1517" i="5"/>
  <c r="J1518" i="5"/>
  <c r="J1519" i="5"/>
  <c r="J1520" i="5"/>
  <c r="J1521" i="5"/>
  <c r="J1522" i="5"/>
  <c r="J1523" i="5"/>
  <c r="J1524" i="5"/>
  <c r="J1525" i="5"/>
  <c r="K16" i="16"/>
  <c r="K19" i="16"/>
  <c r="K30" i="16"/>
  <c r="B205" i="10"/>
  <c r="C205" i="10" s="1" a="1"/>
  <c r="C205" i="10" s="1"/>
  <c r="D205" i="10" s="1"/>
  <c r="A9" i="1"/>
  <c r="B8" i="1" s="1"/>
  <c r="A6" i="10" s="1"/>
  <c r="B7" i="6"/>
  <c r="A6" i="7" s="1"/>
  <c r="B5" i="7" s="1"/>
  <c r="F5" i="7" s="1" a="1"/>
  <c r="F5" i="7" s="1"/>
  <c r="B9" i="6" a="1"/>
  <c r="B9" i="6" s="1"/>
  <c r="A8" i="7" s="1"/>
  <c r="B7" i="7" s="1"/>
  <c r="B11" i="6" a="1"/>
  <c r="B11" i="6" s="1"/>
  <c r="A10" i="7" s="1"/>
  <c r="B9" i="7" s="1"/>
  <c r="B13" i="6" a="1"/>
  <c r="B13" i="6" s="1"/>
  <c r="A12" i="7" s="1"/>
  <c r="B11" i="7" s="1"/>
  <c r="B15" i="6" a="1"/>
  <c r="B15" i="6" s="1"/>
  <c r="A14" i="7" s="1"/>
  <c r="B13" i="7" s="1"/>
  <c r="B17" i="6" a="1"/>
  <c r="B17" i="6" s="1"/>
  <c r="A16" i="7" s="1"/>
  <c r="B15" i="7" s="1"/>
  <c r="B19" i="6" a="1"/>
  <c r="B19" i="6" s="1"/>
  <c r="A18" i="7" s="1"/>
  <c r="B17" i="7" s="1"/>
  <c r="B21" i="6" a="1"/>
  <c r="B21" i="6" s="1"/>
  <c r="A20" i="7" s="1"/>
  <c r="B19" i="7" s="1"/>
  <c r="B23" i="6" a="1"/>
  <c r="B23" i="6" s="1"/>
  <c r="A22" i="7" s="1"/>
  <c r="B21" i="7" s="1"/>
  <c r="B25" i="6" a="1"/>
  <c r="B25" i="6" s="1"/>
  <c r="A24" i="7" s="1"/>
  <c r="B23" i="7" s="1"/>
  <c r="F23" i="7" s="1" a="1"/>
  <c r="F23" i="7" s="1"/>
  <c r="G23" i="7" s="1"/>
  <c r="B27" i="6" a="1"/>
  <c r="B27" i="6" s="1"/>
  <c r="A26" i="7" s="1"/>
  <c r="B25" i="7" s="1"/>
  <c r="B29" i="6" a="1"/>
  <c r="B29" i="6" s="1"/>
  <c r="A28" i="7" s="1"/>
  <c r="B27" i="7" s="1"/>
  <c r="B31" i="6" a="1"/>
  <c r="B31" i="6" s="1"/>
  <c r="A30" i="7" s="1"/>
  <c r="B29" i="7" s="1"/>
  <c r="F29" i="7" s="1" a="1"/>
  <c r="F29" i="7" s="1"/>
  <c r="G29" i="7" s="1"/>
  <c r="B33" i="6" a="1"/>
  <c r="B33" i="6" s="1"/>
  <c r="A32" i="7" s="1"/>
  <c r="B31" i="7" s="1"/>
  <c r="B35" i="6" a="1"/>
  <c r="B35" i="6" s="1"/>
  <c r="A34" i="7" s="1"/>
  <c r="B37" i="6" a="1"/>
  <c r="B37" i="6" s="1"/>
  <c r="A36" i="7" s="1"/>
  <c r="B35" i="7" s="1"/>
  <c r="B39" i="6" a="1"/>
  <c r="B39" i="6" s="1"/>
  <c r="A38" i="7" s="1"/>
  <c r="B37" i="7" s="1"/>
  <c r="F37" i="7" s="1" a="1"/>
  <c r="F37" i="7" s="1"/>
  <c r="G37" i="7" s="1"/>
  <c r="B41" i="6" a="1"/>
  <c r="B41" i="6" s="1"/>
  <c r="A40" i="7" s="1"/>
  <c r="B39" i="7" s="1"/>
  <c r="B43" i="6" a="1"/>
  <c r="B43" i="6" s="1"/>
  <c r="A42" i="7" s="1"/>
  <c r="B41" i="7" s="1"/>
  <c r="B45" i="6" a="1"/>
  <c r="B45" i="6" s="1"/>
  <c r="A44" i="7" s="1"/>
  <c r="B43" i="7" s="1"/>
  <c r="C43" i="7" s="1" a="1"/>
  <c r="C43" i="7" s="1"/>
  <c r="D43" i="7" s="1"/>
  <c r="B47" i="6" a="1"/>
  <c r="B47" i="6" s="1"/>
  <c r="A46" i="7" s="1"/>
  <c r="B45" i="7" s="1"/>
  <c r="F45" i="7" s="1" a="1"/>
  <c r="F45" i="7" s="1"/>
  <c r="G45" i="7" s="1"/>
  <c r="B49" i="6" a="1"/>
  <c r="B49" i="6" s="1"/>
  <c r="A48" i="7" s="1"/>
  <c r="B47" i="7" s="1"/>
  <c r="F47" i="7" s="1" a="1"/>
  <c r="F47" i="7" s="1"/>
  <c r="G47" i="7" s="1"/>
  <c r="B51" i="6" a="1"/>
  <c r="B51" i="6" s="1"/>
  <c r="A50" i="7" s="1"/>
  <c r="B49" i="7" s="1"/>
  <c r="C49" i="7" s="1" a="1"/>
  <c r="C49" i="7" s="1"/>
  <c r="D49" i="7" s="1"/>
  <c r="B53" i="6" a="1"/>
  <c r="B53" i="6" s="1"/>
  <c r="A52" i="7" s="1"/>
  <c r="B51" i="7" s="1"/>
  <c r="B55" i="6" a="1"/>
  <c r="B55" i="6" s="1"/>
  <c r="A54" i="7" s="1"/>
  <c r="B53" i="7" s="1"/>
  <c r="B57" i="6" a="1"/>
  <c r="B57" i="6" s="1"/>
  <c r="A56" i="7" s="1"/>
  <c r="B55" i="7" s="1"/>
  <c r="F55" i="7" s="1" a="1"/>
  <c r="F55" i="7" s="1"/>
  <c r="G55" i="7" s="1"/>
  <c r="B59" i="6" a="1"/>
  <c r="B59" i="6" s="1"/>
  <c r="A58" i="7" s="1"/>
  <c r="B57" i="7" s="1"/>
  <c r="F57" i="7" s="1" a="1"/>
  <c r="F57" i="7" s="1"/>
  <c r="G57" i="7" s="1"/>
  <c r="B61" i="6" a="1"/>
  <c r="B61" i="6" s="1"/>
  <c r="A60" i="7" s="1"/>
  <c r="B59" i="7" s="1"/>
  <c r="B63" i="6" a="1"/>
  <c r="B63" i="6" s="1"/>
  <c r="A62" i="7" s="1"/>
  <c r="B61" i="7" s="1"/>
  <c r="B65" i="6" a="1"/>
  <c r="B65" i="6" s="1"/>
  <c r="A64" i="7" s="1"/>
  <c r="B63" i="7" s="1"/>
  <c r="B67" i="6" a="1"/>
  <c r="B67" i="6" s="1"/>
  <c r="A66" i="7" s="1"/>
  <c r="B69" i="6" a="1"/>
  <c r="B69" i="6" s="1"/>
  <c r="A68" i="7" s="1"/>
  <c r="B67" i="7" s="1"/>
  <c r="B71" i="6" a="1"/>
  <c r="B71" i="6" s="1"/>
  <c r="A70" i="7" s="1"/>
  <c r="B69" i="7" s="1"/>
  <c r="B73" i="6" a="1"/>
  <c r="B73" i="6" s="1"/>
  <c r="A72" i="7" s="1"/>
  <c r="B71" i="7" s="1"/>
  <c r="B75" i="6" a="1"/>
  <c r="B75" i="6" s="1"/>
  <c r="A74" i="7" s="1"/>
  <c r="B73" i="7" s="1"/>
  <c r="B77" i="6" a="1"/>
  <c r="B77" i="6" s="1"/>
  <c r="A76" i="7" s="1"/>
  <c r="B75" i="7" s="1"/>
  <c r="C75" i="7" s="1" a="1"/>
  <c r="C75" i="7" s="1"/>
  <c r="D75" i="7" s="1"/>
  <c r="B79" i="6" a="1"/>
  <c r="B79" i="6" s="1"/>
  <c r="A78" i="7" s="1"/>
  <c r="B77" i="7" s="1"/>
  <c r="C77" i="7" s="1" a="1"/>
  <c r="C77" i="7" s="1"/>
  <c r="D77" i="7" s="1"/>
  <c r="B81" i="6" a="1"/>
  <c r="B81" i="6" s="1"/>
  <c r="A80" i="7" s="1"/>
  <c r="B79" i="7" s="1"/>
  <c r="C79" i="7" s="1" a="1"/>
  <c r="C79" i="7" s="1"/>
  <c r="D79" i="7" s="1"/>
  <c r="B83" i="6" a="1"/>
  <c r="B83" i="6" s="1"/>
  <c r="A82" i="7" s="1"/>
  <c r="B81" i="7" s="1"/>
  <c r="B85" i="6" a="1"/>
  <c r="B85" i="6" s="1"/>
  <c r="A84" i="7" s="1"/>
  <c r="B83" i="7" s="1"/>
  <c r="B87" i="6" a="1"/>
  <c r="B87" i="6" s="1"/>
  <c r="A86" i="7" s="1"/>
  <c r="B85" i="7" s="1"/>
  <c r="F85" i="7" s="1" a="1"/>
  <c r="F85" i="7" s="1"/>
  <c r="G85" i="7" s="1"/>
  <c r="B89" i="6" a="1"/>
  <c r="B89" i="6" s="1"/>
  <c r="A88" i="7" s="1"/>
  <c r="B87" i="7" s="1"/>
  <c r="B91" i="6" a="1"/>
  <c r="B91" i="6" s="1"/>
  <c r="A90" i="7" s="1"/>
  <c r="B89" i="7" s="1"/>
  <c r="C89" i="7" s="1" a="1"/>
  <c r="C89" i="7" s="1"/>
  <c r="D89" i="7" s="1"/>
  <c r="B93" i="6" a="1"/>
  <c r="B93" i="6" s="1"/>
  <c r="A92" i="7" s="1"/>
  <c r="B91" i="7" s="1"/>
  <c r="B95" i="6" a="1"/>
  <c r="B95" i="6" s="1"/>
  <c r="A94" i="7" s="1"/>
  <c r="B93" i="7" s="1"/>
  <c r="F93" i="7" s="1" a="1"/>
  <c r="F93" i="7" s="1"/>
  <c r="G93" i="7" s="1"/>
  <c r="B97" i="6" a="1"/>
  <c r="B97" i="6" s="1"/>
  <c r="A96" i="7" s="1"/>
  <c r="B95" i="7" s="1"/>
  <c r="C95" i="7" s="1" a="1"/>
  <c r="C95" i="7" s="1"/>
  <c r="D95" i="7" s="1"/>
  <c r="B99" i="6" a="1"/>
  <c r="B99" i="6" s="1"/>
  <c r="A98" i="7" s="1"/>
  <c r="B101" i="6" a="1"/>
  <c r="B101" i="6" s="1"/>
  <c r="A100" i="7" s="1"/>
  <c r="B99" i="7" s="1"/>
  <c r="F99" i="7" s="1" a="1"/>
  <c r="F99" i="7" s="1"/>
  <c r="G99" i="7" s="1"/>
  <c r="B103" i="6" a="1"/>
  <c r="B103" i="6" s="1"/>
  <c r="A102" i="7" s="1"/>
  <c r="B101" i="7" s="1"/>
  <c r="C101" i="7" s="1" a="1"/>
  <c r="C101" i="7" s="1"/>
  <c r="D101" i="7" s="1"/>
  <c r="B105" i="6" a="1"/>
  <c r="B105" i="6" s="1"/>
  <c r="A104" i="7" s="1"/>
  <c r="B103" i="7" s="1"/>
  <c r="B107" i="6" a="1"/>
  <c r="B107" i="6" s="1"/>
  <c r="A106" i="7" s="1"/>
  <c r="B105" i="7" s="1"/>
  <c r="B109" i="6" a="1"/>
  <c r="B109" i="6" s="1"/>
  <c r="A108" i="7" s="1"/>
  <c r="B107" i="7" s="1"/>
  <c r="B111" i="6" a="1"/>
  <c r="B111" i="6" s="1"/>
  <c r="A110" i="7" s="1"/>
  <c r="B109" i="7" s="1"/>
  <c r="B113" i="6" a="1"/>
  <c r="B113" i="6" s="1"/>
  <c r="A112" i="7" s="1"/>
  <c r="B111" i="7" s="1"/>
  <c r="F111" i="7" s="1" a="1"/>
  <c r="F111" i="7" s="1"/>
  <c r="G111" i="7" s="1"/>
  <c r="B115" i="6" a="1"/>
  <c r="B115" i="6" s="1"/>
  <c r="A114" i="7" s="1"/>
  <c r="B117" i="6" a="1"/>
  <c r="B117" i="6" s="1"/>
  <c r="A116" i="7" s="1"/>
  <c r="B115" i="7" s="1"/>
  <c r="B119" i="6" a="1"/>
  <c r="B119" i="6" s="1"/>
  <c r="A118" i="7" s="1"/>
  <c r="B117" i="7" s="1"/>
  <c r="C117" i="7" s="1" a="1"/>
  <c r="C117" i="7" s="1"/>
  <c r="D117" i="7" s="1"/>
  <c r="B121" i="6" a="1"/>
  <c r="B121" i="6" s="1"/>
  <c r="A120" i="7" s="1"/>
  <c r="B119" i="7" s="1"/>
  <c r="B123" i="6" a="1"/>
  <c r="B123" i="6" s="1"/>
  <c r="A122" i="7" s="1"/>
  <c r="B121" i="7" s="1"/>
  <c r="B125" i="6" a="1"/>
  <c r="B125" i="6" s="1"/>
  <c r="A124" i="7" s="1"/>
  <c r="B123" i="7" s="1"/>
  <c r="B127" i="6" a="1"/>
  <c r="B127" i="6" s="1"/>
  <c r="A126" i="7" s="1"/>
  <c r="B125" i="7" s="1"/>
  <c r="C125" i="7" s="1" a="1"/>
  <c r="C125" i="7" s="1"/>
  <c r="D125" i="7" s="1"/>
  <c r="B129" i="6" a="1"/>
  <c r="B129" i="6" s="1"/>
  <c r="A128" i="7" s="1"/>
  <c r="B127" i="7" s="1"/>
  <c r="B131" i="6" a="1"/>
  <c r="B131" i="6" s="1"/>
  <c r="A130" i="7" s="1"/>
  <c r="B133" i="6" a="1"/>
  <c r="B133" i="6" s="1"/>
  <c r="A132" i="7" s="1"/>
  <c r="B131" i="7" s="1"/>
  <c r="B135" i="6" a="1"/>
  <c r="B135" i="6" s="1"/>
  <c r="A134" i="7" s="1"/>
  <c r="B133" i="7" s="1"/>
  <c r="F133" i="7" s="1" a="1"/>
  <c r="F133" i="7" s="1"/>
  <c r="G133" i="7" s="1"/>
  <c r="B137" i="6" a="1"/>
  <c r="B137" i="6" s="1"/>
  <c r="A136" i="7" s="1"/>
  <c r="B135" i="7" s="1"/>
  <c r="B139" i="6" a="1"/>
  <c r="B139" i="6" s="1"/>
  <c r="A138" i="7" s="1"/>
  <c r="B137" i="7" s="1"/>
  <c r="C137" i="7" s="1" a="1"/>
  <c r="C137" i="7" s="1"/>
  <c r="D137" i="7" s="1"/>
  <c r="B141" i="6" a="1"/>
  <c r="B141" i="6" s="1"/>
  <c r="A140" i="7" s="1"/>
  <c r="B139" i="7" s="1"/>
  <c r="B143" i="6" a="1"/>
  <c r="B143" i="6" s="1"/>
  <c r="A142" i="7" s="1"/>
  <c r="B141" i="7" s="1"/>
  <c r="B145" i="6" a="1"/>
  <c r="B145" i="6" s="1"/>
  <c r="A144" i="7" s="1"/>
  <c r="B143" i="7" s="1"/>
  <c r="C143" i="7" s="1" a="1"/>
  <c r="C143" i="7" s="1"/>
  <c r="D143" i="7" s="1"/>
  <c r="B147" i="6" a="1"/>
  <c r="B147" i="6" s="1"/>
  <c r="A146" i="7" s="1"/>
  <c r="B145" i="7" s="1"/>
  <c r="B149" i="6" a="1"/>
  <c r="B149" i="6" s="1"/>
  <c r="A148" i="7" s="1"/>
  <c r="B147" i="7" s="1"/>
  <c r="B151" i="6" a="1"/>
  <c r="B151" i="6" s="1"/>
  <c r="A150" i="7" s="1"/>
  <c r="B149" i="7" s="1"/>
  <c r="B153" i="6" a="1"/>
  <c r="B153" i="6" s="1"/>
  <c r="A152" i="7" s="1"/>
  <c r="B151" i="7" s="1"/>
  <c r="B155" i="6" a="1"/>
  <c r="B155" i="6" s="1"/>
  <c r="A154" i="7" s="1"/>
  <c r="B153" i="7" s="1"/>
  <c r="B157" i="6" a="1"/>
  <c r="B157" i="6" s="1"/>
  <c r="A156" i="7" s="1"/>
  <c r="B155" i="7" s="1"/>
  <c r="B159" i="6" a="1"/>
  <c r="B159" i="6" s="1"/>
  <c r="A158" i="7" s="1"/>
  <c r="B157" i="7" s="1"/>
  <c r="B161" i="6" a="1"/>
  <c r="B161" i="6" s="1"/>
  <c r="A160" i="7" s="1"/>
  <c r="B159" i="7" s="1"/>
  <c r="B163" i="6" a="1"/>
  <c r="B163" i="6" s="1"/>
  <c r="A162" i="7" s="1"/>
  <c r="B161" i="7" s="1"/>
  <c r="B165" i="6" a="1"/>
  <c r="B165" i="6" s="1"/>
  <c r="A164" i="7" s="1"/>
  <c r="B163" i="7" s="1"/>
  <c r="C163" i="7" s="1" a="1"/>
  <c r="C163" i="7" s="1"/>
  <c r="D163" i="7" s="1"/>
  <c r="B167" i="6" a="1"/>
  <c r="B167" i="6" s="1"/>
  <c r="A166" i="7" s="1"/>
  <c r="B165" i="7" s="1"/>
  <c r="C165" i="7" s="1" a="1"/>
  <c r="C165" i="7" s="1"/>
  <c r="D165" i="7" s="1"/>
  <c r="B169" i="6" a="1"/>
  <c r="B169" i="6" s="1"/>
  <c r="A168" i="7" s="1"/>
  <c r="B167" i="7" s="1"/>
  <c r="B171" i="6" a="1"/>
  <c r="B171" i="6" s="1"/>
  <c r="A170" i="7" s="1"/>
  <c r="B169" i="7" s="1"/>
  <c r="B173" i="6" a="1"/>
  <c r="B173" i="6" s="1"/>
  <c r="A172" i="7" s="1"/>
  <c r="B171" i="7" s="1"/>
  <c r="B175" i="6" a="1"/>
  <c r="B175" i="6" s="1"/>
  <c r="A174" i="7" s="1"/>
  <c r="B173" i="7" s="1"/>
  <c r="B177" i="6" a="1"/>
  <c r="B177" i="6" s="1"/>
  <c r="A176" i="7" s="1"/>
  <c r="B175" i="7" s="1"/>
  <c r="C175" i="7" s="1" a="1"/>
  <c r="C175" i="7" s="1"/>
  <c r="D175" i="7" s="1"/>
  <c r="B179" i="6" a="1"/>
  <c r="B179" i="6" s="1"/>
  <c r="A178" i="7" s="1"/>
  <c r="B177" i="7" s="1"/>
  <c r="B181" i="6" a="1"/>
  <c r="B181" i="6" s="1"/>
  <c r="A180" i="7" s="1"/>
  <c r="B179" i="7" s="1"/>
  <c r="B183" i="6" a="1"/>
  <c r="B183" i="6" s="1"/>
  <c r="A182" i="7" s="1"/>
  <c r="B181" i="7" s="1"/>
  <c r="F181" i="7" s="1" a="1"/>
  <c r="F181" i="7" s="1"/>
  <c r="G181" i="7" s="1"/>
  <c r="B185" i="6" a="1"/>
  <c r="B185" i="6" s="1"/>
  <c r="A184" i="7" s="1"/>
  <c r="B183" i="7" s="1"/>
  <c r="B187" i="6" a="1"/>
  <c r="B187" i="6" s="1"/>
  <c r="A186" i="7" s="1"/>
  <c r="B185" i="7" s="1"/>
  <c r="B189" i="6" a="1"/>
  <c r="B189" i="6" s="1"/>
  <c r="A188" i="7" s="1"/>
  <c r="B187" i="7" s="1"/>
  <c r="B191" i="6" a="1"/>
  <c r="B191" i="6" s="1"/>
  <c r="A190" i="7" s="1"/>
  <c r="B189" i="7" s="1"/>
  <c r="F189" i="7" s="1" a="1"/>
  <c r="F189" i="7" s="1"/>
  <c r="G189" i="7" s="1"/>
  <c r="B193" i="6" a="1"/>
  <c r="B193" i="6" s="1"/>
  <c r="A192" i="7" s="1"/>
  <c r="B191" i="7" s="1"/>
  <c r="B195" i="6" a="1"/>
  <c r="B195" i="6" s="1"/>
  <c r="A194" i="7" s="1"/>
  <c r="B193" i="7" s="1"/>
  <c r="B197" i="6" a="1"/>
  <c r="B197" i="6" s="1"/>
  <c r="A196" i="7" s="1"/>
  <c r="B195" i="7" s="1"/>
  <c r="B199" i="6" a="1"/>
  <c r="B199" i="6" s="1"/>
  <c r="A198" i="7" s="1"/>
  <c r="B197" i="7" s="1"/>
  <c r="B201" i="6" a="1"/>
  <c r="B201" i="6" s="1"/>
  <c r="A200" i="7" s="1"/>
  <c r="B199" i="7" s="1"/>
  <c r="B203" i="6" a="1"/>
  <c r="B203" i="6" s="1"/>
  <c r="A202" i="7" s="1"/>
  <c r="B201" i="7" s="1"/>
  <c r="B205" i="6" a="1"/>
  <c r="B205" i="6" s="1"/>
  <c r="A204" i="7" s="1"/>
  <c r="B203" i="7" s="1"/>
  <c r="G2" i="18"/>
  <c r="I2" i="18" s="1"/>
  <c r="K2" i="18" s="1"/>
  <c r="M2" i="18" s="1"/>
  <c r="O2" i="18" s="1"/>
  <c r="Q2" i="18" s="1"/>
  <c r="A30" i="13"/>
  <c r="B30" i="13"/>
  <c r="A30" i="15"/>
  <c r="A5" i="1" s="1"/>
  <c r="B30" i="15"/>
  <c r="A30" i="14"/>
  <c r="B30" i="14"/>
  <c r="B7" i="2"/>
  <c r="W11" i="2"/>
  <c r="F14" i="17"/>
  <c r="AF39" i="5" s="1"/>
  <c r="B15" i="17"/>
  <c r="C15" i="17"/>
  <c r="D15" i="17"/>
  <c r="K40" i="17" a="1"/>
  <c r="K40" i="17" s="1"/>
  <c r="K41" i="17" a="1"/>
  <c r="K41" i="17" s="1"/>
  <c r="K42" i="17" a="1"/>
  <c r="K42" i="17" s="1"/>
  <c r="K43" i="17" a="1"/>
  <c r="K43" i="17" s="1"/>
  <c r="K44" i="17" a="1"/>
  <c r="K44" i="17" s="1"/>
  <c r="K45" i="17" a="1"/>
  <c r="K45" i="17" s="1"/>
  <c r="K46" i="17" a="1"/>
  <c r="K46" i="17" s="1"/>
  <c r="K47" i="17" a="1"/>
  <c r="K47" i="17" s="1"/>
  <c r="K48" i="17" a="1"/>
  <c r="K48" i="17" s="1"/>
  <c r="K49" i="17" a="1"/>
  <c r="K49" i="17" s="1"/>
  <c r="K50" i="17" a="1"/>
  <c r="K50" i="17" s="1"/>
  <c r="K51" i="17" a="1"/>
  <c r="K51" i="17" s="1"/>
  <c r="K52" i="17" a="1"/>
  <c r="K52" i="17" s="1"/>
  <c r="K53" i="17" a="1"/>
  <c r="K53" i="17" s="1"/>
  <c r="K54" i="17" a="1"/>
  <c r="K54" i="17" s="1"/>
  <c r="K55" i="17" a="1"/>
  <c r="K55" i="17" s="1"/>
  <c r="K56" i="17" a="1"/>
  <c r="K56" i="17" s="1"/>
  <c r="K57" i="17" a="1"/>
  <c r="K57" i="17" s="1"/>
  <c r="K58" i="17" a="1"/>
  <c r="K58" i="17" s="1"/>
  <c r="K59" i="17" a="1"/>
  <c r="K59" i="17" s="1"/>
  <c r="K60" i="17" a="1"/>
  <c r="K60" i="17" s="1"/>
  <c r="K61" i="17" a="1"/>
  <c r="K61" i="17" s="1"/>
  <c r="K62" i="17" a="1"/>
  <c r="K62" i="17" s="1"/>
  <c r="K63" i="17" a="1"/>
  <c r="K63" i="17" s="1"/>
  <c r="K64" i="17" a="1"/>
  <c r="K64" i="17" s="1"/>
  <c r="K65" i="17" a="1"/>
  <c r="K65" i="17" s="1"/>
  <c r="AO32" i="5"/>
  <c r="J69" i="5"/>
  <c r="H55" i="17" s="1"/>
  <c r="J52" i="5" l="1"/>
  <c r="H38" i="17" s="1"/>
  <c r="J46" i="5"/>
  <c r="E46" i="5" s="1"/>
  <c r="J44" i="5"/>
  <c r="K44" i="5" s="1"/>
  <c r="I30" i="17" s="1"/>
  <c r="J48" i="5"/>
  <c r="H34" i="17" s="1"/>
  <c r="J50" i="5"/>
  <c r="H36" i="17" s="1"/>
  <c r="J49" i="5"/>
  <c r="H35" i="17" s="1"/>
  <c r="K29" i="5"/>
  <c r="T3" i="5" s="1"/>
  <c r="D29" i="5"/>
  <c r="L72" i="5"/>
  <c r="J58" i="17" s="1"/>
  <c r="J45" i="5"/>
  <c r="H31" i="17" s="1"/>
  <c r="J51" i="5"/>
  <c r="H37" i="17" s="1"/>
  <c r="J76" i="5"/>
  <c r="H62" i="17" s="1"/>
  <c r="J74" i="5"/>
  <c r="H60" i="17" s="1"/>
  <c r="K74" i="5"/>
  <c r="I60" i="17" s="1"/>
  <c r="J43" i="5"/>
  <c r="E43" i="5" s="1"/>
  <c r="G59" i="5"/>
  <c r="R60" i="5"/>
  <c r="T60" i="5" s="1"/>
  <c r="G61" i="5"/>
  <c r="R77" i="5"/>
  <c r="H77" i="5" s="1"/>
  <c r="I77" i="5" s="1"/>
  <c r="G63" i="17" s="1"/>
  <c r="J63" i="5"/>
  <c r="H49" i="17" s="1"/>
  <c r="R75" i="5"/>
  <c r="T75" i="5" s="1"/>
  <c r="K75" i="5"/>
  <c r="I61" i="17" s="1"/>
  <c r="J61" i="5"/>
  <c r="H47" i="17" s="1"/>
  <c r="J57" i="5"/>
  <c r="H43" i="17" s="1"/>
  <c r="G73" i="5"/>
  <c r="T74" i="5"/>
  <c r="J41" i="5"/>
  <c r="H27" i="17" s="1"/>
  <c r="K57" i="5"/>
  <c r="I43" i="17" s="1"/>
  <c r="R55" i="5"/>
  <c r="H55" i="5" s="1"/>
  <c r="I55" i="5" s="1"/>
  <c r="G41" i="17" s="1"/>
  <c r="J36" i="5"/>
  <c r="E36" i="5" s="1"/>
  <c r="L77" i="5"/>
  <c r="J63" i="17" s="1"/>
  <c r="J34" i="5"/>
  <c r="K34" i="5" s="1"/>
  <c r="I20" i="17" s="1"/>
  <c r="J64" i="5"/>
  <c r="H50" i="17" s="1"/>
  <c r="H4" i="10"/>
  <c r="K64" i="5"/>
  <c r="I50" i="17" s="1"/>
  <c r="R57" i="5"/>
  <c r="S57" i="5" s="1"/>
  <c r="J77" i="5"/>
  <c r="H63" i="17" s="1"/>
  <c r="K76" i="5"/>
  <c r="I62" i="17" s="1"/>
  <c r="G58" i="5"/>
  <c r="E4" i="7"/>
  <c r="G69" i="5"/>
  <c r="K61" i="5"/>
  <c r="I47" i="17" s="1"/>
  <c r="G66" i="5"/>
  <c r="D21" i="16"/>
  <c r="E5" i="3"/>
  <c r="J79" i="5"/>
  <c r="H65" i="17" s="1"/>
  <c r="G68" i="5"/>
  <c r="G74" i="5"/>
  <c r="O78" i="5"/>
  <c r="G71" i="5"/>
  <c r="L71" i="5"/>
  <c r="J57" i="17" s="1"/>
  <c r="K58" i="5"/>
  <c r="I44" i="17" s="1"/>
  <c r="J58" i="5"/>
  <c r="H44" i="17" s="1"/>
  <c r="L75" i="5"/>
  <c r="J61" i="17" s="1"/>
  <c r="E75" i="5"/>
  <c r="Q7" i="2"/>
  <c r="C3" i="5" a="1"/>
  <c r="D6" i="5" s="1"/>
  <c r="C4" i="18"/>
  <c r="J33" i="5"/>
  <c r="H19" i="17" s="1"/>
  <c r="J32" i="5"/>
  <c r="E32" i="5" s="1"/>
  <c r="K63" i="5"/>
  <c r="I49" i="17" s="1"/>
  <c r="J54" i="5"/>
  <c r="H40" i="17" s="1"/>
  <c r="J65" i="5"/>
  <c r="H51" i="17" s="1"/>
  <c r="E21" i="16"/>
  <c r="AM79" i="5"/>
  <c r="G60" i="5"/>
  <c r="E73" i="5"/>
  <c r="A4" i="1"/>
  <c r="J55" i="5"/>
  <c r="H41" i="17" s="1"/>
  <c r="J71" i="5"/>
  <c r="H57" i="17" s="1"/>
  <c r="M5" i="3"/>
  <c r="AS63" i="5"/>
  <c r="AN63" i="5" s="1"/>
  <c r="J42" i="5"/>
  <c r="K42" i="5" s="1"/>
  <c r="I28" i="17" s="1"/>
  <c r="K77" i="5"/>
  <c r="I63" i="17" s="1"/>
  <c r="L70" i="5"/>
  <c r="J56" i="17" s="1"/>
  <c r="R61" i="5"/>
  <c r="S61" i="5" s="1"/>
  <c r="G15" i="17"/>
  <c r="D4" i="2"/>
  <c r="B4" i="18"/>
  <c r="A4" i="6"/>
  <c r="J73" i="5"/>
  <c r="H59" i="17" s="1"/>
  <c r="H5" i="3"/>
  <c r="K65" i="5"/>
  <c r="I51" i="17" s="1"/>
  <c r="G79" i="5"/>
  <c r="K55" i="5"/>
  <c r="I41" i="17" s="1"/>
  <c r="L53" i="5"/>
  <c r="J39" i="17" s="1"/>
  <c r="R73" i="5"/>
  <c r="S73" i="5" s="1"/>
  <c r="J35" i="5"/>
  <c r="G35" i="5" s="1"/>
  <c r="J47" i="5"/>
  <c r="H33" i="17" s="1"/>
  <c r="R76" i="5"/>
  <c r="H76" i="5" s="1"/>
  <c r="I76" i="5" s="1"/>
  <c r="G62" i="17" s="1"/>
  <c r="C5" i="3"/>
  <c r="K71" i="5"/>
  <c r="I57" i="17" s="1"/>
  <c r="E54" i="5"/>
  <c r="D4" i="10"/>
  <c r="G4" i="10"/>
  <c r="G57" i="5"/>
  <c r="J53" i="5"/>
  <c r="H39" i="17" s="1"/>
  <c r="E53" i="5"/>
  <c r="G76" i="5"/>
  <c r="L76" i="5"/>
  <c r="J62" i="17" s="1"/>
  <c r="G62" i="5"/>
  <c r="L62" i="5"/>
  <c r="J48" i="17" s="1"/>
  <c r="L55" i="5"/>
  <c r="J41" i="17" s="1"/>
  <c r="G55" i="5"/>
  <c r="O54" i="5"/>
  <c r="R62" i="5"/>
  <c r="H62" i="5" s="1"/>
  <c r="I62" i="5" s="1"/>
  <c r="G48" i="17" s="1"/>
  <c r="O74" i="5"/>
  <c r="AM64" i="5"/>
  <c r="AS34" i="5"/>
  <c r="AN34" i="5" s="1"/>
  <c r="AM42" i="5"/>
  <c r="H74" i="5"/>
  <c r="I74" i="5" s="1"/>
  <c r="G60" i="17" s="1"/>
  <c r="AF56" i="5"/>
  <c r="AS49" i="5"/>
  <c r="AN49" i="5" s="1"/>
  <c r="AM49" i="5"/>
  <c r="AF69" i="5"/>
  <c r="AF41" i="5"/>
  <c r="AF34" i="5"/>
  <c r="AS77" i="5"/>
  <c r="AN77" i="5" s="1"/>
  <c r="AM34" i="5"/>
  <c r="H54" i="5"/>
  <c r="I54" i="5" s="1"/>
  <c r="G40" i="17" s="1"/>
  <c r="AF77" i="5"/>
  <c r="AS70" i="5"/>
  <c r="AN70" i="5" s="1"/>
  <c r="AM71" i="5"/>
  <c r="AF63" i="5"/>
  <c r="AS55" i="5"/>
  <c r="AN55" i="5" s="1"/>
  <c r="AM57" i="5"/>
  <c r="AF48" i="5"/>
  <c r="AS43" i="5"/>
  <c r="AN43" i="5" s="1"/>
  <c r="A11" i="1"/>
  <c r="A13" i="1" s="1"/>
  <c r="B14" i="1" s="1" a="1"/>
  <c r="B14" i="1" s="1"/>
  <c r="A12" i="10" s="1"/>
  <c r="B11" i="10" s="1"/>
  <c r="F11" i="10" s="1" a="1"/>
  <c r="F11" i="10" s="1"/>
  <c r="G11" i="10" s="1"/>
  <c r="J30" i="5"/>
  <c r="G30" i="5" s="1"/>
  <c r="F125" i="7" a="1"/>
  <c r="F125" i="7" s="1"/>
  <c r="G125" i="7" s="1"/>
  <c r="C141" i="7" a="1"/>
  <c r="C141" i="7" s="1"/>
  <c r="D141" i="7" s="1"/>
  <c r="F141" i="7" a="1"/>
  <c r="F141" i="7" s="1"/>
  <c r="G141" i="7" s="1"/>
  <c r="C189" i="7" a="1"/>
  <c r="C189" i="7" s="1"/>
  <c r="D189" i="7" s="1"/>
  <c r="F77" i="7" a="1"/>
  <c r="F77" i="7" s="1"/>
  <c r="G77" i="7" s="1"/>
  <c r="F4" i="18" a="1"/>
  <c r="F4" i="18" s="1"/>
  <c r="C45" i="7" a="1"/>
  <c r="C45" i="7" s="1"/>
  <c r="D45" i="7" s="1"/>
  <c r="L4" i="18" a="1"/>
  <c r="L4" i="18" s="1"/>
  <c r="F175" i="7" a="1"/>
  <c r="F175" i="7" s="1"/>
  <c r="G175" i="7" s="1"/>
  <c r="F89" i="7" a="1"/>
  <c r="F89" i="7" s="1"/>
  <c r="G89" i="7" s="1"/>
  <c r="C55" i="7" a="1"/>
  <c r="C55" i="7" s="1"/>
  <c r="D55" i="7" s="1"/>
  <c r="F79" i="7" a="1"/>
  <c r="F79" i="7" s="1"/>
  <c r="G79" i="7" s="1"/>
  <c r="C37" i="7" a="1"/>
  <c r="C37" i="7" s="1"/>
  <c r="D37" i="7" s="1"/>
  <c r="C93" i="7" a="1"/>
  <c r="C93" i="7" s="1"/>
  <c r="D93" i="7" s="1"/>
  <c r="F143" i="7" a="1"/>
  <c r="F143" i="7" s="1"/>
  <c r="G143" i="7" s="1"/>
  <c r="C111" i="7" a="1"/>
  <c r="C111" i="7" s="1"/>
  <c r="D111" i="7" s="1"/>
  <c r="J38" i="5"/>
  <c r="K38" i="5" s="1"/>
  <c r="I24" i="17" s="1"/>
  <c r="C19" i="7" a="1"/>
  <c r="C19" i="7" s="1"/>
  <c r="D19" i="7" s="1"/>
  <c r="F19" i="7" a="1"/>
  <c r="F19" i="7" s="1"/>
  <c r="G19" i="7" s="1"/>
  <c r="J39" i="5"/>
  <c r="E39" i="5" s="1"/>
  <c r="S2" i="18"/>
  <c r="U2" i="18" s="1"/>
  <c r="R4" i="18" a="1"/>
  <c r="R4" i="18" s="1"/>
  <c r="C107" i="7" a="1"/>
  <c r="C107" i="7" s="1"/>
  <c r="D107" i="7" s="1"/>
  <c r="F107" i="7" a="1"/>
  <c r="F107" i="7" s="1"/>
  <c r="G107" i="7" s="1"/>
  <c r="J37" i="5"/>
  <c r="L37" i="5" s="1"/>
  <c r="J23" i="17" s="1"/>
  <c r="J4" i="18" a="1"/>
  <c r="J4" i="18" s="1"/>
  <c r="C85" i="7" a="1"/>
  <c r="C85" i="7" s="1"/>
  <c r="D85" i="7" s="1"/>
  <c r="C5" i="7" a="1"/>
  <c r="C5" i="7" s="1"/>
  <c r="H4" i="18" a="1"/>
  <c r="H4" i="18" s="1"/>
  <c r="F43" i="7" a="1"/>
  <c r="F43" i="7" s="1"/>
  <c r="G43" i="7" s="1"/>
  <c r="F205" i="10" a="1"/>
  <c r="F205" i="10" s="1"/>
  <c r="G205" i="10" s="1"/>
  <c r="C41" i="7" a="1"/>
  <c r="C41" i="7" s="1"/>
  <c r="D41" i="7" s="1"/>
  <c r="F41" i="7" a="1"/>
  <c r="F41" i="7" s="1"/>
  <c r="G41" i="7" s="1"/>
  <c r="C91" i="7" a="1"/>
  <c r="C91" i="7" s="1"/>
  <c r="D91" i="7" s="1"/>
  <c r="F91" i="7" a="1"/>
  <c r="F91" i="7" s="1"/>
  <c r="G91" i="7" s="1"/>
  <c r="C149" i="7" a="1"/>
  <c r="C149" i="7" s="1"/>
  <c r="D149" i="7" s="1"/>
  <c r="F149" i="7" a="1"/>
  <c r="F149" i="7" s="1"/>
  <c r="G149" i="7" s="1"/>
  <c r="F87" i="7" a="1"/>
  <c r="F87" i="7" s="1"/>
  <c r="G87" i="7" s="1"/>
  <c r="C87" i="7" a="1"/>
  <c r="C87" i="7" s="1"/>
  <c r="D87" i="7" s="1"/>
  <c r="C39" i="7" a="1"/>
  <c r="C39" i="7" s="1"/>
  <c r="D39" i="7" s="1"/>
  <c r="F39" i="7" a="1"/>
  <c r="F39" i="7" s="1"/>
  <c r="G39" i="7" s="1"/>
  <c r="C179" i="7" a="1"/>
  <c r="C179" i="7" s="1"/>
  <c r="D179" i="7" s="1"/>
  <c r="F179" i="7" a="1"/>
  <c r="F179" i="7" s="1"/>
  <c r="G179" i="7" s="1"/>
  <c r="C147" i="7" a="1"/>
  <c r="C147" i="7" s="1"/>
  <c r="D147" i="7" s="1"/>
  <c r="F147" i="7" a="1"/>
  <c r="F147" i="7" s="1"/>
  <c r="G147" i="7" s="1"/>
  <c r="F71" i="7" a="1"/>
  <c r="F71" i="7" s="1"/>
  <c r="G71" i="7" s="1"/>
  <c r="C71" i="7" a="1"/>
  <c r="C71" i="7" s="1"/>
  <c r="D71" i="7" s="1"/>
  <c r="F17" i="7" a="1"/>
  <c r="F17" i="7" s="1"/>
  <c r="G17" i="7" s="1"/>
  <c r="C17" i="7" a="1"/>
  <c r="C17" i="7" s="1"/>
  <c r="D17" i="7" s="1"/>
  <c r="F11" i="7" a="1"/>
  <c r="F11" i="7" s="1"/>
  <c r="G11" i="7" s="1"/>
  <c r="C11" i="7" a="1"/>
  <c r="C11" i="7" s="1"/>
  <c r="D11" i="7" s="1"/>
  <c r="C153" i="7" a="1"/>
  <c r="C153" i="7" s="1"/>
  <c r="D153" i="7" s="1"/>
  <c r="F153" i="7" a="1"/>
  <c r="F153" i="7" s="1"/>
  <c r="G153" i="7" s="1"/>
  <c r="F121" i="7" a="1"/>
  <c r="F121" i="7" s="1"/>
  <c r="G121" i="7" s="1"/>
  <c r="C121" i="7" a="1"/>
  <c r="C121" i="7" s="1"/>
  <c r="D121" i="7" s="1"/>
  <c r="C63" i="7" a="1"/>
  <c r="C63" i="7" s="1"/>
  <c r="D63" i="7" s="1"/>
  <c r="F63" i="7" a="1"/>
  <c r="F63" i="7" s="1"/>
  <c r="G63" i="7" s="1"/>
  <c r="C9" i="7" a="1"/>
  <c r="C9" i="7" s="1"/>
  <c r="D9" i="7" s="1"/>
  <c r="F9" i="7" a="1"/>
  <c r="F9" i="7" s="1"/>
  <c r="G9" i="7" s="1"/>
  <c r="F191" i="7" a="1"/>
  <c r="F191" i="7" s="1"/>
  <c r="G191" i="7" s="1"/>
  <c r="C191" i="7" a="1"/>
  <c r="C191" i="7" s="1"/>
  <c r="D191" i="7" s="1"/>
  <c r="C127" i="7" a="1"/>
  <c r="C127" i="7" s="1"/>
  <c r="D127" i="7" s="1"/>
  <c r="F127" i="7" a="1"/>
  <c r="F127" i="7" s="1"/>
  <c r="G127" i="7" s="1"/>
  <c r="F81" i="7" a="1"/>
  <c r="F81" i="7" s="1"/>
  <c r="G81" i="7" s="1"/>
  <c r="C81" i="7" a="1"/>
  <c r="C81" i="7" s="1"/>
  <c r="D81" i="7" s="1"/>
  <c r="F73" i="7" a="1"/>
  <c r="F73" i="7" s="1"/>
  <c r="G73" i="7" s="1"/>
  <c r="C73" i="7" a="1"/>
  <c r="C73" i="7" s="1"/>
  <c r="D73" i="7" s="1"/>
  <c r="C67" i="7" a="1"/>
  <c r="C67" i="7" s="1"/>
  <c r="D67" i="7" s="1"/>
  <c r="F67" i="7" a="1"/>
  <c r="F67" i="7" s="1"/>
  <c r="G67" i="7" s="1"/>
  <c r="C27" i="7" a="1"/>
  <c r="C27" i="7" s="1"/>
  <c r="D27" i="7" s="1"/>
  <c r="F27" i="7" a="1"/>
  <c r="F27" i="7" s="1"/>
  <c r="G27" i="7" s="1"/>
  <c r="F15" i="7" a="1"/>
  <c r="F15" i="7" s="1"/>
  <c r="G15" i="7" s="1"/>
  <c r="C15" i="7" a="1"/>
  <c r="C15" i="7" s="1"/>
  <c r="D15" i="7" s="1"/>
  <c r="F75" i="7" a="1"/>
  <c r="F75" i="7" s="1"/>
  <c r="G75" i="7" s="1"/>
  <c r="F165" i="7" a="1"/>
  <c r="F165" i="7" s="1"/>
  <c r="G165" i="7" s="1"/>
  <c r="C23" i="7" a="1"/>
  <c r="C23" i="7" s="1"/>
  <c r="D23" i="7" s="1"/>
  <c r="C133" i="7" a="1"/>
  <c r="C133" i="7" s="1"/>
  <c r="D133" i="7" s="1"/>
  <c r="F95" i="7" a="1"/>
  <c r="F95" i="7" s="1"/>
  <c r="G95" i="7" s="1"/>
  <c r="N4" i="18" a="1"/>
  <c r="N4" i="18" s="1"/>
  <c r="P4" i="18" a="1"/>
  <c r="P4" i="18" s="1"/>
  <c r="F49" i="7" a="1"/>
  <c r="F49" i="7" s="1"/>
  <c r="G49" i="7" s="1"/>
  <c r="F101" i="7" a="1"/>
  <c r="F101" i="7" s="1"/>
  <c r="G101" i="7" s="1"/>
  <c r="C47" i="7" a="1"/>
  <c r="C47" i="7" s="1"/>
  <c r="D47" i="7" s="1"/>
  <c r="B10" i="1" a="1"/>
  <c r="B10" i="1" s="1"/>
  <c r="A8" i="10" s="1"/>
  <c r="B7" i="10" s="1"/>
  <c r="AM48" i="5"/>
  <c r="AM75" i="5"/>
  <c r="AM68" i="5"/>
  <c r="AM60" i="5"/>
  <c r="AM53" i="5"/>
  <c r="AM47" i="5"/>
  <c r="AM38" i="5"/>
  <c r="AM30" i="5"/>
  <c r="AF73" i="5"/>
  <c r="AF67" i="5"/>
  <c r="AF59" i="5"/>
  <c r="AF52" i="5"/>
  <c r="AF45" i="5"/>
  <c r="AF36" i="5"/>
  <c r="AF30" i="5"/>
  <c r="AS74" i="5"/>
  <c r="AN74" i="5" s="1"/>
  <c r="AS66" i="5"/>
  <c r="AN66" i="5" s="1"/>
  <c r="AS59" i="5"/>
  <c r="AN59" i="5" s="1"/>
  <c r="AS53" i="5"/>
  <c r="AN53" i="5" s="1"/>
  <c r="AI53" i="5" s="1"/>
  <c r="K39" i="17" s="1" a="1"/>
  <c r="K39" i="17" s="1"/>
  <c r="AS45" i="5"/>
  <c r="AS38" i="5"/>
  <c r="AN38" i="5" s="1"/>
  <c r="AS31" i="5"/>
  <c r="AN31" i="5" s="1"/>
  <c r="AM76" i="5"/>
  <c r="AM69" i="5"/>
  <c r="AM63" i="5"/>
  <c r="AM55" i="5"/>
  <c r="AM41" i="5"/>
  <c r="AM33" i="5"/>
  <c r="AF75" i="5"/>
  <c r="AF68" i="5"/>
  <c r="AF61" i="5"/>
  <c r="AF53" i="5"/>
  <c r="AF47" i="5"/>
  <c r="AF40" i="5"/>
  <c r="AF31" i="5"/>
  <c r="AS75" i="5"/>
  <c r="AN75" i="5" s="1"/>
  <c r="AS69" i="5"/>
  <c r="AN69" i="5" s="1"/>
  <c r="AS61" i="5"/>
  <c r="AN61" i="5" s="1"/>
  <c r="AS54" i="5"/>
  <c r="AN54" i="5" s="1"/>
  <c r="AS47" i="5"/>
  <c r="AN47" i="5" s="1"/>
  <c r="AS40" i="5"/>
  <c r="AS33" i="5"/>
  <c r="AN33" i="5" s="1"/>
  <c r="AM73" i="5"/>
  <c r="AM65" i="5"/>
  <c r="AM59" i="5"/>
  <c r="AM52" i="5"/>
  <c r="AM44" i="5"/>
  <c r="AM35" i="5"/>
  <c r="AF79" i="5"/>
  <c r="AF72" i="5"/>
  <c r="AF64" i="5"/>
  <c r="AF57" i="5"/>
  <c r="AF51" i="5"/>
  <c r="AF43" i="5"/>
  <c r="AF35" i="5"/>
  <c r="AS79" i="5"/>
  <c r="AN79" i="5" s="1"/>
  <c r="AS71" i="5"/>
  <c r="AN71" i="5" s="1"/>
  <c r="AS65" i="5"/>
  <c r="AN65" i="5" s="1"/>
  <c r="AS58" i="5"/>
  <c r="AN58" i="5" s="1"/>
  <c r="AS50" i="5"/>
  <c r="AN50" i="5" s="1"/>
  <c r="AS44" i="5"/>
  <c r="AN44" i="5" s="1"/>
  <c r="AS37" i="5"/>
  <c r="AN37" i="5" s="1"/>
  <c r="T54" i="5"/>
  <c r="C201" i="7" a="1"/>
  <c r="C201" i="7" s="1"/>
  <c r="D201" i="7" s="1"/>
  <c r="F201" i="7" a="1"/>
  <c r="F201" i="7" s="1"/>
  <c r="G201" i="7" s="1"/>
  <c r="F169" i="7" a="1"/>
  <c r="F169" i="7" s="1"/>
  <c r="G169" i="7" s="1"/>
  <c r="C169" i="7" a="1"/>
  <c r="C169" i="7" s="1"/>
  <c r="D169" i="7" s="1"/>
  <c r="F157" i="7" a="1"/>
  <c r="F157" i="7" s="1"/>
  <c r="G157" i="7" s="1"/>
  <c r="C157" i="7" a="1"/>
  <c r="C157" i="7" s="1"/>
  <c r="D157" i="7" s="1"/>
  <c r="C105" i="7" a="1"/>
  <c r="C105" i="7" s="1"/>
  <c r="D105" i="7" s="1"/>
  <c r="F105" i="7" a="1"/>
  <c r="F105" i="7" s="1"/>
  <c r="G105" i="7" s="1"/>
  <c r="F31" i="7" a="1"/>
  <c r="F31" i="7" s="1"/>
  <c r="G31" i="7" s="1"/>
  <c r="C31" i="7" a="1"/>
  <c r="C31" i="7" s="1"/>
  <c r="D31" i="7" s="1"/>
  <c r="C13" i="7" a="1"/>
  <c r="C13" i="7" s="1"/>
  <c r="D13" i="7" s="1"/>
  <c r="F13" i="7" a="1"/>
  <c r="F13" i="7" s="1"/>
  <c r="G13" i="7" s="1"/>
  <c r="C7" i="7" a="1"/>
  <c r="C7" i="7" s="1"/>
  <c r="D7" i="7" s="1"/>
  <c r="F7" i="7" a="1"/>
  <c r="F7" i="7" s="1"/>
  <c r="G7" i="7" s="1"/>
  <c r="AP39" i="5"/>
  <c r="P39" i="5"/>
  <c r="AQ39" i="5"/>
  <c r="AR39" i="5"/>
  <c r="AO39" i="5"/>
  <c r="F173" i="7" a="1"/>
  <c r="F173" i="7" s="1"/>
  <c r="G173" i="7" s="1"/>
  <c r="C173" i="7" a="1"/>
  <c r="C173" i="7" s="1"/>
  <c r="D173" i="7" s="1"/>
  <c r="F53" i="7" a="1"/>
  <c r="F53" i="7" s="1"/>
  <c r="G53" i="7" s="1"/>
  <c r="C53" i="7" a="1"/>
  <c r="C53" i="7" s="1"/>
  <c r="D53" i="7" s="1"/>
  <c r="F163" i="7" a="1"/>
  <c r="F163" i="7" s="1"/>
  <c r="G163" i="7" s="1"/>
  <c r="C99" i="7" a="1"/>
  <c r="C99" i="7" s="1"/>
  <c r="D99" i="7" s="1"/>
  <c r="AQ30" i="5"/>
  <c r="AP30" i="5"/>
  <c r="AR30" i="5"/>
  <c r="AO30" i="5"/>
  <c r="P30" i="5"/>
  <c r="AR35" i="5"/>
  <c r="AO35" i="5"/>
  <c r="P35" i="5"/>
  <c r="AP35" i="5"/>
  <c r="AQ35" i="5"/>
  <c r="AO45" i="5"/>
  <c r="AP45" i="5"/>
  <c r="P45" i="5"/>
  <c r="AQ45" i="5"/>
  <c r="AR45" i="5"/>
  <c r="F137" i="7" a="1"/>
  <c r="F137" i="7" s="1"/>
  <c r="G137" i="7" s="1"/>
  <c r="C57" i="7" a="1"/>
  <c r="C57" i="7" s="1"/>
  <c r="D57" i="7" s="1"/>
  <c r="AM45" i="5"/>
  <c r="J40" i="5"/>
  <c r="L40" i="5" s="1"/>
  <c r="J26" i="17" s="1"/>
  <c r="A8" i="2" a="1"/>
  <c r="A8" i="2" s="1"/>
  <c r="A6" i="2"/>
  <c r="B9" i="2"/>
  <c r="F131" i="7" a="1"/>
  <c r="F131" i="7" s="1"/>
  <c r="G131" i="7" s="1"/>
  <c r="C131" i="7" a="1"/>
  <c r="C131" i="7" s="1"/>
  <c r="D131" i="7" s="1"/>
  <c r="E72" i="5"/>
  <c r="J72" i="5"/>
  <c r="H58" i="17" s="1"/>
  <c r="K72" i="5"/>
  <c r="I58" i="17" s="1"/>
  <c r="G56" i="5"/>
  <c r="L56" i="5"/>
  <c r="J42" i="17" s="1"/>
  <c r="AM39" i="5"/>
  <c r="AS32" i="5"/>
  <c r="AS36" i="5"/>
  <c r="AS41" i="5"/>
  <c r="AN41" i="5" s="1"/>
  <c r="AS48" i="5"/>
  <c r="AN48" i="5" s="1"/>
  <c r="AS52" i="5"/>
  <c r="AN52" i="5" s="1"/>
  <c r="AS56" i="5"/>
  <c r="AN56" i="5" s="1"/>
  <c r="AS60" i="5"/>
  <c r="AN60" i="5" s="1"/>
  <c r="AS64" i="5"/>
  <c r="AN64" i="5" s="1"/>
  <c r="AS68" i="5"/>
  <c r="AN68" i="5" s="1"/>
  <c r="AS72" i="5"/>
  <c r="AN72" i="5" s="1"/>
  <c r="AS76" i="5"/>
  <c r="AN76" i="5" s="1"/>
  <c r="P27" i="5"/>
  <c r="AF33" i="5"/>
  <c r="AF37" i="5"/>
  <c r="AF42" i="5"/>
  <c r="AF46" i="5"/>
  <c r="AF50" i="5"/>
  <c r="AF54" i="5"/>
  <c r="AF58" i="5"/>
  <c r="AF62" i="5"/>
  <c r="AF66" i="5"/>
  <c r="AF70" i="5"/>
  <c r="AF74" i="5"/>
  <c r="AF78" i="5"/>
  <c r="AM32" i="5"/>
  <c r="AM36" i="5"/>
  <c r="AM40" i="5"/>
  <c r="AM43" i="5"/>
  <c r="AM46" i="5"/>
  <c r="AM50" i="5"/>
  <c r="AM54" i="5"/>
  <c r="AM58" i="5"/>
  <c r="AM62" i="5"/>
  <c r="AM66" i="5"/>
  <c r="AM70" i="5"/>
  <c r="AM74" i="5"/>
  <c r="AM78" i="5"/>
  <c r="AS39" i="5"/>
  <c r="E69" i="5"/>
  <c r="K69" i="5"/>
  <c r="I55" i="17" s="1"/>
  <c r="E67" i="5"/>
  <c r="K67" i="5"/>
  <c r="I53" i="17" s="1"/>
  <c r="K60" i="5"/>
  <c r="I46" i="17" s="1"/>
  <c r="E60" i="5"/>
  <c r="E59" i="5"/>
  <c r="K59" i="5"/>
  <c r="I45" i="17" s="1"/>
  <c r="L78" i="5"/>
  <c r="J64" i="17" s="1"/>
  <c r="G78" i="5"/>
  <c r="S78" i="5"/>
  <c r="H78" i="5"/>
  <c r="I78" i="5" s="1"/>
  <c r="G64" i="17" s="1"/>
  <c r="R66" i="5"/>
  <c r="O66" i="5"/>
  <c r="L65" i="5"/>
  <c r="J51" i="17" s="1"/>
  <c r="G65" i="5"/>
  <c r="G64" i="5"/>
  <c r="L64" i="5"/>
  <c r="J50" i="17" s="1"/>
  <c r="J31" i="5"/>
  <c r="H17" i="17" s="1"/>
  <c r="A7" i="6"/>
  <c r="C3" i="1" a="1"/>
  <c r="M3" i="1" s="1"/>
  <c r="AM77" i="5"/>
  <c r="AM72" i="5"/>
  <c r="AM67" i="5"/>
  <c r="AM61" i="5"/>
  <c r="AM56" i="5"/>
  <c r="AM51" i="5"/>
  <c r="AM37" i="5"/>
  <c r="AM31" i="5"/>
  <c r="AF76" i="5"/>
  <c r="AF71" i="5"/>
  <c r="AF65" i="5"/>
  <c r="AF60" i="5"/>
  <c r="AF55" i="5"/>
  <c r="AF49" i="5"/>
  <c r="AF44" i="5"/>
  <c r="AF38" i="5"/>
  <c r="AF32" i="5"/>
  <c r="AS78" i="5"/>
  <c r="AN78" i="5" s="1"/>
  <c r="AS73" i="5"/>
  <c r="AN73" i="5" s="1"/>
  <c r="AS67" i="5"/>
  <c r="AN67" i="5" s="1"/>
  <c r="AS62" i="5"/>
  <c r="AN62" i="5" s="1"/>
  <c r="AS57" i="5"/>
  <c r="AN57" i="5" s="1"/>
  <c r="AS51" i="5"/>
  <c r="AN51" i="5" s="1"/>
  <c r="AI51" i="5" s="1"/>
  <c r="AS46" i="5"/>
  <c r="AS42" i="5"/>
  <c r="AN42" i="5" s="1"/>
  <c r="AS35" i="5"/>
  <c r="AS30" i="5"/>
  <c r="O56" i="5"/>
  <c r="R56" i="5"/>
  <c r="G54" i="5"/>
  <c r="L54" i="5"/>
  <c r="J40" i="17" s="1"/>
  <c r="R71" i="5"/>
  <c r="C29" i="7" a="1"/>
  <c r="C29" i="7" s="1"/>
  <c r="D29" i="7" s="1"/>
  <c r="C25" i="7" a="1"/>
  <c r="C25" i="7" s="1"/>
  <c r="D25" i="7" s="1"/>
  <c r="F25" i="7" a="1"/>
  <c r="F25" i="7" s="1"/>
  <c r="G25" i="7" s="1"/>
  <c r="C61" i="7" a="1"/>
  <c r="C61" i="7" s="1"/>
  <c r="D61" i="7" s="1"/>
  <c r="F61" i="7" a="1"/>
  <c r="F61" i="7" s="1"/>
  <c r="G61" i="7" s="1"/>
  <c r="C59" i="7" a="1"/>
  <c r="C59" i="7" s="1"/>
  <c r="D59" i="7" s="1"/>
  <c r="F59" i="7" a="1"/>
  <c r="F59" i="7" s="1"/>
  <c r="G59" i="7" s="1"/>
  <c r="F83" i="7" a="1"/>
  <c r="F83" i="7" s="1"/>
  <c r="G83" i="7" s="1"/>
  <c r="C83" i="7" a="1"/>
  <c r="C83" i="7" s="1"/>
  <c r="D83" i="7" s="1"/>
  <c r="F195" i="7" a="1"/>
  <c r="F195" i="7" s="1"/>
  <c r="G195" i="7" s="1"/>
  <c r="C195" i="7" a="1"/>
  <c r="C195" i="7" s="1"/>
  <c r="D195" i="7" s="1"/>
  <c r="F35" i="7" a="1"/>
  <c r="F35" i="7" s="1"/>
  <c r="G35" i="7" s="1"/>
  <c r="C35" i="7" a="1"/>
  <c r="C35" i="7" s="1"/>
  <c r="D35" i="7" s="1"/>
  <c r="C69" i="7" a="1"/>
  <c r="C69" i="7" s="1"/>
  <c r="D69" i="7" s="1"/>
  <c r="F69" i="7" a="1"/>
  <c r="F69" i="7" s="1"/>
  <c r="G69" i="7" s="1"/>
  <c r="C197" i="7" a="1"/>
  <c r="C197" i="7" s="1"/>
  <c r="D197" i="7" s="1"/>
  <c r="F197" i="7" a="1"/>
  <c r="F197" i="7" s="1"/>
  <c r="G197" i="7" s="1"/>
  <c r="F185" i="7" a="1"/>
  <c r="F185" i="7" s="1"/>
  <c r="G185" i="7" s="1"/>
  <c r="C185" i="7" a="1"/>
  <c r="C185" i="7" s="1"/>
  <c r="D185" i="7" s="1"/>
  <c r="C109" i="7" a="1"/>
  <c r="C109" i="7" s="1"/>
  <c r="D109" i="7" s="1"/>
  <c r="F109" i="7" a="1"/>
  <c r="F109" i="7" s="1"/>
  <c r="G109" i="7" s="1"/>
  <c r="L44" i="5"/>
  <c r="J30" i="17" s="1"/>
  <c r="K66" i="5"/>
  <c r="I52" i="17" s="1"/>
  <c r="E66" i="5"/>
  <c r="R64" i="5"/>
  <c r="O64" i="5"/>
  <c r="G63" i="5"/>
  <c r="L63" i="5"/>
  <c r="J49" i="17" s="1"/>
  <c r="K56" i="5"/>
  <c r="I42" i="17" s="1"/>
  <c r="E56" i="5"/>
  <c r="G51" i="5"/>
  <c r="G4" i="7"/>
  <c r="D4" i="7"/>
  <c r="H4" i="7"/>
  <c r="E4" i="10"/>
  <c r="E4" i="2"/>
  <c r="Q8" i="2"/>
  <c r="K70" i="5"/>
  <c r="I56" i="17" s="1"/>
  <c r="E70" i="5"/>
  <c r="O68" i="5"/>
  <c r="R68" i="5"/>
  <c r="G67" i="5"/>
  <c r="L67" i="5"/>
  <c r="J53" i="17" s="1"/>
  <c r="O65" i="5"/>
  <c r="R65" i="5"/>
  <c r="K62" i="5"/>
  <c r="I48" i="17" s="1"/>
  <c r="E62" i="5"/>
  <c r="E52" i="5"/>
  <c r="K52" i="5"/>
  <c r="I38" i="17" s="1"/>
  <c r="A5" i="18" a="1"/>
  <c r="E44" i="5"/>
  <c r="E78" i="5"/>
  <c r="K78" i="5"/>
  <c r="I64" i="17" s="1"/>
  <c r="R72" i="5"/>
  <c r="E68" i="5"/>
  <c r="K68" i="5"/>
  <c r="I54" i="17" s="1"/>
  <c r="E58" i="5"/>
  <c r="F4" i="7"/>
  <c r="R79" i="5"/>
  <c r="O53" i="5"/>
  <c r="R53" i="5" s="1"/>
  <c r="AR46" i="5"/>
  <c r="AR40" i="5"/>
  <c r="AP36" i="5"/>
  <c r="AR32" i="5"/>
  <c r="P32" i="5"/>
  <c r="E3" i="5" a="1"/>
  <c r="AP46" i="5"/>
  <c r="AP40" i="5"/>
  <c r="AR36" i="5"/>
  <c r="C4" i="7"/>
  <c r="F4" i="10"/>
  <c r="R70" i="5"/>
  <c r="R67" i="5"/>
  <c r="R58" i="5"/>
  <c r="AQ36" i="5"/>
  <c r="F203" i="7" a="1"/>
  <c r="F203" i="7" s="1"/>
  <c r="G203" i="7" s="1"/>
  <c r="C203" i="7" a="1"/>
  <c r="C203" i="7" s="1"/>
  <c r="D203" i="7" s="1"/>
  <c r="F199" i="7" a="1"/>
  <c r="F199" i="7" s="1"/>
  <c r="G199" i="7" s="1"/>
  <c r="C199" i="7" a="1"/>
  <c r="C199" i="7" s="1"/>
  <c r="D199" i="7" s="1"/>
  <c r="F193" i="7" a="1"/>
  <c r="F193" i="7" s="1"/>
  <c r="G193" i="7" s="1"/>
  <c r="C193" i="7" a="1"/>
  <c r="C193" i="7" s="1"/>
  <c r="D193" i="7" s="1"/>
  <c r="F187" i="7" a="1"/>
  <c r="F187" i="7" s="1"/>
  <c r="G187" i="7" s="1"/>
  <c r="C187" i="7" a="1"/>
  <c r="C187" i="7" s="1"/>
  <c r="D187" i="7" s="1"/>
  <c r="F183" i="7" a="1"/>
  <c r="F183" i="7" s="1"/>
  <c r="G183" i="7" s="1"/>
  <c r="C183" i="7" a="1"/>
  <c r="C183" i="7" s="1"/>
  <c r="D183" i="7" s="1"/>
  <c r="C177" i="7" a="1"/>
  <c r="C177" i="7" s="1"/>
  <c r="D177" i="7" s="1"/>
  <c r="F177" i="7" a="1"/>
  <c r="F177" i="7" s="1"/>
  <c r="G177" i="7" s="1"/>
  <c r="C171" i="7" a="1"/>
  <c r="C171" i="7" s="1"/>
  <c r="D171" i="7" s="1"/>
  <c r="F171" i="7" a="1"/>
  <c r="F171" i="7" s="1"/>
  <c r="G171" i="7" s="1"/>
  <c r="C167" i="7" a="1"/>
  <c r="C167" i="7" s="1"/>
  <c r="D167" i="7" s="1"/>
  <c r="F167" i="7" a="1"/>
  <c r="F167" i="7" s="1"/>
  <c r="G167" i="7" s="1"/>
  <c r="C161" i="7" a="1"/>
  <c r="C161" i="7" s="1"/>
  <c r="D161" i="7" s="1"/>
  <c r="F161" i="7" a="1"/>
  <c r="F161" i="7" s="1"/>
  <c r="G161" i="7" s="1"/>
  <c r="C155" i="7" a="1"/>
  <c r="C155" i="7" s="1"/>
  <c r="D155" i="7" s="1"/>
  <c r="F155" i="7" a="1"/>
  <c r="F155" i="7" s="1"/>
  <c r="G155" i="7" s="1"/>
  <c r="C151" i="7" a="1"/>
  <c r="C151" i="7" s="1"/>
  <c r="D151" i="7" s="1"/>
  <c r="F151" i="7" a="1"/>
  <c r="F151" i="7" s="1"/>
  <c r="G151" i="7" s="1"/>
  <c r="C145" i="7" a="1"/>
  <c r="C145" i="7" s="1"/>
  <c r="D145" i="7" s="1"/>
  <c r="F145" i="7" a="1"/>
  <c r="F145" i="7" s="1"/>
  <c r="G145" i="7" s="1"/>
  <c r="F139" i="7" a="1"/>
  <c r="F139" i="7" s="1"/>
  <c r="G139" i="7" s="1"/>
  <c r="C139" i="7" a="1"/>
  <c r="C139" i="7" s="1"/>
  <c r="D139" i="7" s="1"/>
  <c r="F135" i="7" a="1"/>
  <c r="F135" i="7" s="1"/>
  <c r="G135" i="7" s="1"/>
  <c r="C135" i="7" a="1"/>
  <c r="C135" i="7" s="1"/>
  <c r="D135" i="7" s="1"/>
  <c r="B129" i="7"/>
  <c r="C123" i="7" a="1"/>
  <c r="C123" i="7" s="1"/>
  <c r="D123" i="7" s="1"/>
  <c r="F123" i="7" a="1"/>
  <c r="F123" i="7" s="1"/>
  <c r="G123" i="7" s="1"/>
  <c r="C119" i="7" a="1"/>
  <c r="C119" i="7" s="1"/>
  <c r="D119" i="7" s="1"/>
  <c r="F119" i="7" a="1"/>
  <c r="F119" i="7" s="1"/>
  <c r="G119" i="7" s="1"/>
  <c r="B113" i="7"/>
  <c r="F103" i="7" a="1"/>
  <c r="F103" i="7" s="1"/>
  <c r="G103" i="7" s="1"/>
  <c r="C103" i="7" a="1"/>
  <c r="C103" i="7" s="1"/>
  <c r="D103" i="7" s="1"/>
  <c r="B97" i="7"/>
  <c r="B65" i="7"/>
  <c r="C51" i="7" a="1"/>
  <c r="C51" i="7" s="1"/>
  <c r="D51" i="7" s="1"/>
  <c r="F51" i="7" a="1"/>
  <c r="F51" i="7" s="1"/>
  <c r="G51" i="7" s="1"/>
  <c r="B33" i="7"/>
  <c r="B5" i="10"/>
  <c r="F117" i="7" a="1"/>
  <c r="F117" i="7" s="1"/>
  <c r="G117" i="7" s="1"/>
  <c r="C21" i="7" a="1"/>
  <c r="C21" i="7" s="1"/>
  <c r="D21" i="7" s="1"/>
  <c r="F21" i="7" a="1"/>
  <c r="F21" i="7" s="1"/>
  <c r="G21" i="7" s="1"/>
  <c r="C115" i="7" a="1"/>
  <c r="C115" i="7" s="1"/>
  <c r="D115" i="7" s="1"/>
  <c r="F115" i="7" a="1"/>
  <c r="F115" i="7" s="1"/>
  <c r="G115" i="7" s="1"/>
  <c r="C181" i="7" a="1"/>
  <c r="C181" i="7" s="1"/>
  <c r="D181" i="7" s="1"/>
  <c r="F159" i="7" a="1"/>
  <c r="F159" i="7" s="1"/>
  <c r="G159" i="7" s="1"/>
  <c r="C159" i="7" a="1"/>
  <c r="C159" i="7" s="1"/>
  <c r="D159" i="7" s="1"/>
  <c r="K79" i="5"/>
  <c r="I65" i="17" s="1"/>
  <c r="R59" i="5"/>
  <c r="O59" i="5"/>
  <c r="O69" i="5"/>
  <c r="R69" i="5"/>
  <c r="C3" i="6" a="1"/>
  <c r="R63" i="5"/>
  <c r="AI52" i="5" l="1"/>
  <c r="G52" i="5"/>
  <c r="L52" i="5"/>
  <c r="J38" i="17" s="1"/>
  <c r="L51" i="5"/>
  <c r="J37" i="17" s="1"/>
  <c r="G45" i="5"/>
  <c r="G46" i="5"/>
  <c r="H32" i="17"/>
  <c r="L46" i="5"/>
  <c r="J32" i="17" s="1"/>
  <c r="K46" i="5"/>
  <c r="I32" i="17" s="1"/>
  <c r="K49" i="5"/>
  <c r="I35" i="17" s="1"/>
  <c r="E51" i="5"/>
  <c r="G44" i="5"/>
  <c r="AI43" i="5"/>
  <c r="T53" i="5"/>
  <c r="H53" i="5"/>
  <c r="S53" i="5"/>
  <c r="K53" i="5"/>
  <c r="I39" i="17" s="1"/>
  <c r="G53" i="5"/>
  <c r="K51" i="5"/>
  <c r="I37" i="17" s="1"/>
  <c r="H30" i="17"/>
  <c r="E49" i="5"/>
  <c r="E48" i="5"/>
  <c r="K43" i="5"/>
  <c r="I29" i="17" s="1"/>
  <c r="K48" i="5"/>
  <c r="I34" i="17" s="1"/>
  <c r="I15" i="17"/>
  <c r="L43" i="5"/>
  <c r="J29" i="17" s="1"/>
  <c r="G49" i="5"/>
  <c r="L47" i="5"/>
  <c r="J33" i="17" s="1"/>
  <c r="AI47" i="5"/>
  <c r="G47" i="5"/>
  <c r="AI48" i="5"/>
  <c r="G43" i="5"/>
  <c r="AI49" i="5"/>
  <c r="E50" i="5"/>
  <c r="AI44" i="5"/>
  <c r="AI50" i="5"/>
  <c r="K50" i="5"/>
  <c r="I36" i="17" s="1"/>
  <c r="L50" i="5"/>
  <c r="J36" i="17" s="1"/>
  <c r="G50" i="5"/>
  <c r="L48" i="5"/>
  <c r="J34" i="17" s="1"/>
  <c r="G48" i="5"/>
  <c r="L49" i="5"/>
  <c r="J35" i="17" s="1"/>
  <c r="E47" i="5"/>
  <c r="K47" i="5"/>
  <c r="I33" i="17" s="1"/>
  <c r="L45" i="5"/>
  <c r="J31" i="17" s="1"/>
  <c r="K45" i="5"/>
  <c r="I31" i="17" s="1"/>
  <c r="E45" i="5"/>
  <c r="H75" i="5"/>
  <c r="I75" i="5" s="1"/>
  <c r="G61" i="17" s="1"/>
  <c r="L33" i="5"/>
  <c r="J19" i="17" s="1"/>
  <c r="S60" i="5"/>
  <c r="H29" i="17"/>
  <c r="H60" i="5"/>
  <c r="I60" i="5" s="1"/>
  <c r="G46" i="17" s="1"/>
  <c r="E41" i="5"/>
  <c r="S77" i="5"/>
  <c r="T77" i="5"/>
  <c r="K41" i="5"/>
  <c r="I27" i="17" s="1"/>
  <c r="S75" i="5"/>
  <c r="T62" i="5"/>
  <c r="AI42" i="5"/>
  <c r="E34" i="5"/>
  <c r="H18" i="17"/>
  <c r="G34" i="5"/>
  <c r="H20" i="17"/>
  <c r="AI41" i="5"/>
  <c r="S55" i="5"/>
  <c r="S62" i="5"/>
  <c r="T55" i="5"/>
  <c r="L41" i="5"/>
  <c r="J27" i="17" s="1"/>
  <c r="G41" i="5"/>
  <c r="G36" i="5"/>
  <c r="T57" i="5"/>
  <c r="C7" i="5"/>
  <c r="L42" i="5"/>
  <c r="J28" i="17" s="1"/>
  <c r="G42" i="5"/>
  <c r="E42" i="5"/>
  <c r="L34" i="5"/>
  <c r="J20" i="17" s="1"/>
  <c r="E40" i="5"/>
  <c r="L36" i="5"/>
  <c r="J22" i="17" s="1"/>
  <c r="K36" i="5"/>
  <c r="I22" i="17" s="1"/>
  <c r="AI33" i="5"/>
  <c r="H28" i="17"/>
  <c r="H22" i="17"/>
  <c r="D10" i="5"/>
  <c r="C4" i="5"/>
  <c r="AI34" i="5"/>
  <c r="C9" i="5"/>
  <c r="C5" i="5"/>
  <c r="C8" i="5"/>
  <c r="K32" i="5"/>
  <c r="I18" i="17" s="1"/>
  <c r="H61" i="5"/>
  <c r="I61" i="5" s="1"/>
  <c r="G47" i="17" s="1"/>
  <c r="E35" i="5"/>
  <c r="K35" i="5"/>
  <c r="I21" i="17" s="1"/>
  <c r="C6" i="5"/>
  <c r="L32" i="5"/>
  <c r="J18" i="17" s="1"/>
  <c r="H57" i="5"/>
  <c r="I57" i="5" s="1"/>
  <c r="G43" i="17" s="1"/>
  <c r="L35" i="5"/>
  <c r="J21" i="17" s="1"/>
  <c r="H21" i="17"/>
  <c r="G32" i="5"/>
  <c r="D7" i="5"/>
  <c r="K33" i="5"/>
  <c r="I19" i="17" s="1"/>
  <c r="E38" i="5"/>
  <c r="T61" i="5"/>
  <c r="C10" i="5"/>
  <c r="D4" i="5"/>
  <c r="S76" i="5"/>
  <c r="T76" i="5"/>
  <c r="T73" i="5"/>
  <c r="D9" i="5"/>
  <c r="G33" i="5"/>
  <c r="C3" i="5"/>
  <c r="D3" i="5"/>
  <c r="H73" i="5"/>
  <c r="I73" i="5" s="1"/>
  <c r="G59" i="17" s="1"/>
  <c r="E33" i="5"/>
  <c r="D8" i="5"/>
  <c r="D5" i="5"/>
  <c r="L39" i="5"/>
  <c r="J25" i="17" s="1"/>
  <c r="K39" i="5"/>
  <c r="I25" i="17" s="1"/>
  <c r="AI37" i="5"/>
  <c r="H25" i="17"/>
  <c r="G39" i="5"/>
  <c r="H23" i="17"/>
  <c r="G37" i="5"/>
  <c r="K37" i="5"/>
  <c r="I23" i="17" s="1"/>
  <c r="E37" i="5"/>
  <c r="H24" i="17"/>
  <c r="L38" i="5"/>
  <c r="J24" i="17" s="1"/>
  <c r="G38" i="5"/>
  <c r="L30" i="5"/>
  <c r="J16" i="17" s="1"/>
  <c r="H16" i="17"/>
  <c r="B12" i="1" a="1"/>
  <c r="B12" i="1" s="1"/>
  <c r="A10" i="10" s="1"/>
  <c r="B9" i="10" s="1"/>
  <c r="A15" i="1"/>
  <c r="K30" i="5"/>
  <c r="I16" i="17" s="1"/>
  <c r="E30" i="5"/>
  <c r="E31" i="5"/>
  <c r="G31" i="5"/>
  <c r="L31" i="5"/>
  <c r="J17" i="17" s="1"/>
  <c r="C11" i="10" a="1"/>
  <c r="C11" i="10" s="1"/>
  <c r="D11" i="10" s="1"/>
  <c r="K31" i="5"/>
  <c r="I17" i="17" s="1"/>
  <c r="AI31" i="5"/>
  <c r="AQ3" i="1"/>
  <c r="J3" i="1"/>
  <c r="D3" i="1"/>
  <c r="AL3" i="1"/>
  <c r="K3" i="1"/>
  <c r="AB3" i="1"/>
  <c r="AA3" i="1"/>
  <c r="T3" i="1"/>
  <c r="AS3" i="1"/>
  <c r="AE3" i="1"/>
  <c r="I3" i="1"/>
  <c r="W3" i="1"/>
  <c r="AP3" i="1"/>
  <c r="L3" i="1"/>
  <c r="AD3" i="1"/>
  <c r="U3" i="1"/>
  <c r="Q3" i="1"/>
  <c r="AH3" i="1"/>
  <c r="AR3" i="1"/>
  <c r="AX3" i="1"/>
  <c r="AJ3" i="1"/>
  <c r="T4" i="18" a="1"/>
  <c r="T4" i="18" s="1"/>
  <c r="C6" i="1" a="1"/>
  <c r="S6" i="1" s="1"/>
  <c r="D5" i="18" a="1"/>
  <c r="D21" i="18" s="1"/>
  <c r="C5" i="6" a="1"/>
  <c r="H5" i="6" s="1"/>
  <c r="AN40" i="5"/>
  <c r="AI40" i="5" s="1"/>
  <c r="C7" i="10" a="1"/>
  <c r="C7" i="10" s="1"/>
  <c r="D7" i="10" s="1"/>
  <c r="F7" i="10" a="1"/>
  <c r="F7" i="10" s="1"/>
  <c r="G7" i="10" s="1"/>
  <c r="AI38" i="5"/>
  <c r="AN36" i="5"/>
  <c r="AI36" i="5" s="1"/>
  <c r="S56" i="5"/>
  <c r="T56" i="5"/>
  <c r="H56" i="5"/>
  <c r="I56" i="5" s="1"/>
  <c r="G42" i="17" s="1"/>
  <c r="AN46" i="5"/>
  <c r="AI46" i="5" s="1"/>
  <c r="C3" i="1"/>
  <c r="F3" i="1"/>
  <c r="G3" i="1"/>
  <c r="AF3" i="1"/>
  <c r="O3" i="1"/>
  <c r="AC3" i="1"/>
  <c r="X3" i="1"/>
  <c r="AU3" i="1"/>
  <c r="Y3" i="1"/>
  <c r="AO3" i="1"/>
  <c r="V3" i="1"/>
  <c r="P3" i="1"/>
  <c r="AK3" i="1"/>
  <c r="AW3" i="1"/>
  <c r="N3" i="1"/>
  <c r="R3" i="1"/>
  <c r="E3" i="1"/>
  <c r="AG3" i="1"/>
  <c r="AM3" i="1"/>
  <c r="AN3" i="1"/>
  <c r="Z3" i="1"/>
  <c r="S3" i="1"/>
  <c r="AT3" i="1"/>
  <c r="AV3" i="1"/>
  <c r="AY3" i="1"/>
  <c r="H3" i="1"/>
  <c r="AZ3" i="1"/>
  <c r="AI3" i="1"/>
  <c r="S66" i="5"/>
  <c r="H66" i="5"/>
  <c r="I66" i="5" s="1"/>
  <c r="G52" i="17" s="1"/>
  <c r="T66" i="5"/>
  <c r="A10" i="2" a="1"/>
  <c r="A10" i="2" s="1"/>
  <c r="B11" i="2"/>
  <c r="H26" i="17"/>
  <c r="K40" i="5"/>
  <c r="I26" i="17" s="1"/>
  <c r="AN30" i="5"/>
  <c r="AI30" i="5" s="1"/>
  <c r="A9" i="6"/>
  <c r="B6" i="6"/>
  <c r="M6" i="2"/>
  <c r="J6" i="2"/>
  <c r="G40" i="5"/>
  <c r="AN45" i="5"/>
  <c r="AI45" i="5" s="1"/>
  <c r="AN35" i="5"/>
  <c r="AI35" i="5" s="1"/>
  <c r="AN32" i="5"/>
  <c r="AI32" i="5" s="1"/>
  <c r="S71" i="5"/>
  <c r="H71" i="5"/>
  <c r="I71" i="5" s="1"/>
  <c r="G57" i="17" s="1"/>
  <c r="T71" i="5"/>
  <c r="AN39" i="5"/>
  <c r="AI39" i="5" s="1"/>
  <c r="J8" i="2"/>
  <c r="M8" i="2"/>
  <c r="S58" i="5"/>
  <c r="T58" i="5"/>
  <c r="H58" i="5"/>
  <c r="I58" i="5" s="1"/>
  <c r="G44" i="17" s="1"/>
  <c r="E3" i="5"/>
  <c r="E10" i="5"/>
  <c r="E6" i="5"/>
  <c r="F9" i="5"/>
  <c r="F5" i="5"/>
  <c r="E7" i="5"/>
  <c r="F8" i="5"/>
  <c r="F3" i="5"/>
  <c r="E5" i="5"/>
  <c r="F7" i="5"/>
  <c r="F4" i="5"/>
  <c r="E8" i="5"/>
  <c r="F10" i="5"/>
  <c r="E4" i="5"/>
  <c r="E9" i="5"/>
  <c r="F6" i="5"/>
  <c r="S79" i="5"/>
  <c r="T79" i="5"/>
  <c r="H79" i="5"/>
  <c r="I79" i="5" s="1"/>
  <c r="G65" i="17" s="1"/>
  <c r="S65" i="5"/>
  <c r="T65" i="5"/>
  <c r="H65" i="5"/>
  <c r="I65" i="5" s="1"/>
  <c r="G51" i="17" s="1"/>
  <c r="S68" i="5"/>
  <c r="T68" i="5"/>
  <c r="H68" i="5"/>
  <c r="I68" i="5" s="1"/>
  <c r="G54" i="17" s="1"/>
  <c r="S67" i="5"/>
  <c r="H67" i="5"/>
  <c r="I67" i="5" s="1"/>
  <c r="G53" i="17" s="1"/>
  <c r="T67" i="5"/>
  <c r="S72" i="5"/>
  <c r="H72" i="5"/>
  <c r="I72" i="5" s="1"/>
  <c r="G58" i="17" s="1"/>
  <c r="T72" i="5"/>
  <c r="S70" i="5"/>
  <c r="H70" i="5"/>
  <c r="I70" i="5" s="1"/>
  <c r="G56" i="17" s="1"/>
  <c r="T70" i="5"/>
  <c r="T64" i="5"/>
  <c r="H64" i="5"/>
  <c r="I64" i="5" s="1"/>
  <c r="G50" i="17" s="1"/>
  <c r="S64" i="5"/>
  <c r="A6" i="18"/>
  <c r="A43" i="18"/>
  <c r="A27" i="18"/>
  <c r="A11" i="18"/>
  <c r="A40" i="18"/>
  <c r="A24" i="18"/>
  <c r="A7" i="18"/>
  <c r="A41" i="18"/>
  <c r="A25" i="18"/>
  <c r="A9" i="18"/>
  <c r="A42" i="18"/>
  <c r="A26" i="18"/>
  <c r="A10" i="18"/>
  <c r="A51" i="18"/>
  <c r="A31" i="18"/>
  <c r="A52" i="18"/>
  <c r="A32" i="18"/>
  <c r="A12" i="18"/>
  <c r="A37" i="18"/>
  <c r="A17" i="18"/>
  <c r="A46" i="18"/>
  <c r="A22" i="18"/>
  <c r="A8" i="18"/>
  <c r="A39" i="18"/>
  <c r="A20" i="18"/>
  <c r="A34" i="18"/>
  <c r="A47" i="18"/>
  <c r="A23" i="18"/>
  <c r="A48" i="18"/>
  <c r="A28" i="18"/>
  <c r="A53" i="18"/>
  <c r="A33" i="18"/>
  <c r="A13" i="18"/>
  <c r="A38" i="18"/>
  <c r="A18" i="18"/>
  <c r="A5" i="18"/>
  <c r="A44" i="18"/>
  <c r="A29" i="18"/>
  <c r="A35" i="18"/>
  <c r="A15" i="18"/>
  <c r="A36" i="18"/>
  <c r="A16" i="18"/>
  <c r="A45" i="18"/>
  <c r="A21" i="18"/>
  <c r="A50" i="18"/>
  <c r="A30" i="18"/>
  <c r="A19" i="18"/>
  <c r="A49" i="18"/>
  <c r="A54" i="18"/>
  <c r="A14" i="18"/>
  <c r="B5" i="3"/>
  <c r="B4" i="10"/>
  <c r="D4" i="18"/>
  <c r="A4" i="2"/>
  <c r="G5" i="3"/>
  <c r="B6" i="1"/>
  <c r="C4" i="2"/>
  <c r="D5" i="3"/>
  <c r="B4" i="7"/>
  <c r="L5" i="3"/>
  <c r="Q4" i="2"/>
  <c r="A21" i="16"/>
  <c r="B5" i="6"/>
  <c r="Q5" i="2"/>
  <c r="I5" i="3"/>
  <c r="F5" i="10" a="1"/>
  <c r="F5" i="10" s="1"/>
  <c r="G5" i="10" s="1"/>
  <c r="C5" i="10" a="1"/>
  <c r="C5" i="10" s="1"/>
  <c r="D5" i="10" s="1"/>
  <c r="C65" i="7" a="1"/>
  <c r="C65" i="7" s="1"/>
  <c r="D65" i="7" s="1"/>
  <c r="F65" i="7" a="1"/>
  <c r="F65" i="7" s="1"/>
  <c r="G65" i="7" s="1"/>
  <c r="C113" i="7" a="1"/>
  <c r="C113" i="7" s="1"/>
  <c r="D113" i="7" s="1"/>
  <c r="F113" i="7" a="1"/>
  <c r="F113" i="7" s="1"/>
  <c r="G113" i="7" s="1"/>
  <c r="H69" i="5"/>
  <c r="I69" i="5" s="1"/>
  <c r="G55" i="17" s="1"/>
  <c r="T69" i="5"/>
  <c r="S69" i="5"/>
  <c r="S59" i="5"/>
  <c r="T59" i="5"/>
  <c r="H59" i="5"/>
  <c r="I59" i="5" s="1"/>
  <c r="G45" i="17" s="1"/>
  <c r="AO3" i="6"/>
  <c r="Y3" i="6"/>
  <c r="I3" i="6"/>
  <c r="AL3" i="6"/>
  <c r="V3" i="6"/>
  <c r="F3" i="6"/>
  <c r="AQ3" i="6"/>
  <c r="AA3" i="6"/>
  <c r="K3" i="6"/>
  <c r="AR3" i="6"/>
  <c r="AB3" i="6"/>
  <c r="L3" i="6"/>
  <c r="D3" i="6"/>
  <c r="AS3" i="6"/>
  <c r="U3" i="6"/>
  <c r="AT3" i="6"/>
  <c r="Z3" i="6"/>
  <c r="C3" i="6"/>
  <c r="AI3" i="6"/>
  <c r="O3" i="6"/>
  <c r="AN3" i="6"/>
  <c r="T3" i="6"/>
  <c r="AK3" i="6"/>
  <c r="Q3" i="6"/>
  <c r="AP3" i="6"/>
  <c r="R3" i="6"/>
  <c r="AY3" i="6"/>
  <c r="AE3" i="6"/>
  <c r="G3" i="6"/>
  <c r="AJ3" i="6"/>
  <c r="P3" i="6"/>
  <c r="AG3" i="6"/>
  <c r="M3" i="6"/>
  <c r="AH3" i="6"/>
  <c r="N3" i="6"/>
  <c r="AU3" i="6"/>
  <c r="W3" i="6"/>
  <c r="AZ3" i="6"/>
  <c r="AF3" i="6"/>
  <c r="H3" i="6"/>
  <c r="AC3" i="6"/>
  <c r="AM3" i="6"/>
  <c r="E3" i="6"/>
  <c r="AX3" i="6"/>
  <c r="S3" i="6"/>
  <c r="AD3" i="6"/>
  <c r="AV3" i="6"/>
  <c r="AW3" i="6"/>
  <c r="J3" i="6"/>
  <c r="X3" i="6"/>
  <c r="S63" i="5"/>
  <c r="T63" i="5"/>
  <c r="H63" i="5"/>
  <c r="I63" i="5" s="1"/>
  <c r="G49" i="17" s="1"/>
  <c r="W2" i="18"/>
  <c r="V4" i="18" a="1"/>
  <c r="V4" i="18" s="1"/>
  <c r="C33" i="7" a="1"/>
  <c r="C33" i="7" s="1"/>
  <c r="D33" i="7" s="1"/>
  <c r="F33" i="7" a="1"/>
  <c r="F33" i="7" s="1"/>
  <c r="G33" i="7" s="1"/>
  <c r="F97" i="7" a="1"/>
  <c r="F97" i="7" s="1"/>
  <c r="G97" i="7" s="1"/>
  <c r="C97" i="7" a="1"/>
  <c r="C97" i="7" s="1"/>
  <c r="D97" i="7" s="1"/>
  <c r="C129" i="7" a="1"/>
  <c r="C129" i="7" s="1"/>
  <c r="D129" i="7" s="1"/>
  <c r="F129" i="7" a="1"/>
  <c r="F129" i="7" s="1"/>
  <c r="G129" i="7" s="1"/>
  <c r="O52" i="5" l="1"/>
  <c r="R52" i="5" s="1"/>
  <c r="S52" i="5" s="1"/>
  <c r="O51" i="5"/>
  <c r="R51" i="5" s="1"/>
  <c r="S51" i="5" s="1"/>
  <c r="I53" i="5"/>
  <c r="G39" i="17" s="1"/>
  <c r="O49" i="5"/>
  <c r="R49" i="5" s="1"/>
  <c r="O46" i="5"/>
  <c r="O50" i="5"/>
  <c r="R50" i="5" s="1"/>
  <c r="O44" i="5"/>
  <c r="O48" i="5"/>
  <c r="R48" i="5" s="1"/>
  <c r="O47" i="5"/>
  <c r="R47" i="5" s="1"/>
  <c r="O43" i="5"/>
  <c r="O45" i="5"/>
  <c r="O34" i="5"/>
  <c r="O40" i="5"/>
  <c r="O42" i="5"/>
  <c r="O41" i="5"/>
  <c r="O35" i="5"/>
  <c r="O30" i="5"/>
  <c r="O38" i="5"/>
  <c r="O37" i="5"/>
  <c r="O39" i="5"/>
  <c r="O31" i="5"/>
  <c r="O36" i="5"/>
  <c r="O32" i="5"/>
  <c r="O33" i="5"/>
  <c r="F2" i="18"/>
  <c r="H2" i="18" s="1"/>
  <c r="AS6" i="1"/>
  <c r="B6" i="2"/>
  <c r="B8" i="2" s="1"/>
  <c r="A17" i="1"/>
  <c r="B16" i="1" a="1"/>
  <c r="B16" i="1" s="1"/>
  <c r="A14" i="10" s="1"/>
  <c r="B13" i="10" s="1"/>
  <c r="C13" i="10" s="1" a="1"/>
  <c r="C13" i="10" s="1"/>
  <c r="D13" i="10" s="1"/>
  <c r="C9" i="10" a="1"/>
  <c r="C9" i="10" s="1"/>
  <c r="D9" i="10" s="1"/>
  <c r="F9" i="10" a="1"/>
  <c r="F9" i="10" s="1"/>
  <c r="G9" i="10" s="1"/>
  <c r="V6" i="1"/>
  <c r="AY6" i="1"/>
  <c r="AV6" i="1"/>
  <c r="K6" i="1"/>
  <c r="T6" i="1"/>
  <c r="AP6" i="1"/>
  <c r="D46" i="18"/>
  <c r="D26" i="18"/>
  <c r="D18" i="18"/>
  <c r="D24" i="18"/>
  <c r="D41" i="18"/>
  <c r="D14" i="18"/>
  <c r="D5" i="18"/>
  <c r="D49" i="18"/>
  <c r="D10" i="18"/>
  <c r="D7" i="18"/>
  <c r="D8" i="18"/>
  <c r="D25" i="18"/>
  <c r="D52" i="18"/>
  <c r="D36" i="18"/>
  <c r="D43" i="18"/>
  <c r="D28" i="18"/>
  <c r="D29" i="18"/>
  <c r="D13" i="18"/>
  <c r="D6" i="18"/>
  <c r="D38" i="18"/>
  <c r="D31" i="18"/>
  <c r="AL6" i="1"/>
  <c r="M6" i="1"/>
  <c r="D20" i="18"/>
  <c r="D33" i="18"/>
  <c r="D34" i="18"/>
  <c r="D40" i="18"/>
  <c r="D19" i="18"/>
  <c r="D30" i="18"/>
  <c r="D15" i="18"/>
  <c r="AR6" i="1"/>
  <c r="AI6" i="1"/>
  <c r="AB6" i="1"/>
  <c r="I6" i="1"/>
  <c r="R6" i="1"/>
  <c r="AW6" i="1"/>
  <c r="AT6" i="1"/>
  <c r="D6" i="1"/>
  <c r="AC6" i="1"/>
  <c r="AF6" i="1"/>
  <c r="J6" i="1"/>
  <c r="W6" i="1"/>
  <c r="Z6" i="1"/>
  <c r="X6" i="1"/>
  <c r="AN6" i="1"/>
  <c r="AA6" i="1"/>
  <c r="Y6" i="1"/>
  <c r="O6" i="1"/>
  <c r="G6" i="1"/>
  <c r="P6" i="1"/>
  <c r="D12" i="18"/>
  <c r="D48" i="18"/>
  <c r="D44" i="18"/>
  <c r="D39" i="18"/>
  <c r="D32" i="18"/>
  <c r="D51" i="18"/>
  <c r="D50" i="18"/>
  <c r="D53" i="18"/>
  <c r="D37" i="18"/>
  <c r="N6" i="1"/>
  <c r="L6" i="1"/>
  <c r="AG6" i="1"/>
  <c r="E6" i="1"/>
  <c r="H6" i="1"/>
  <c r="F6" i="1"/>
  <c r="AJ6" i="1"/>
  <c r="AQ6" i="1"/>
  <c r="AO6" i="1"/>
  <c r="Y5" i="6"/>
  <c r="AE5" i="6"/>
  <c r="AS5" i="6"/>
  <c r="U5" i="6"/>
  <c r="AR5" i="6"/>
  <c r="R5" i="6"/>
  <c r="AO5" i="6"/>
  <c r="N5" i="6"/>
  <c r="S5" i="6"/>
  <c r="F5" i="6"/>
  <c r="AG5" i="6"/>
  <c r="G5" i="6"/>
  <c r="O5" i="6"/>
  <c r="P5" i="6"/>
  <c r="M5" i="6"/>
  <c r="E5" i="6"/>
  <c r="AB5" i="6"/>
  <c r="C5" i="6"/>
  <c r="J5" i="6"/>
  <c r="AI5" i="6"/>
  <c r="AJ5" i="6"/>
  <c r="AQ5" i="6"/>
  <c r="Q5" i="6"/>
  <c r="D27" i="18"/>
  <c r="D11" i="18"/>
  <c r="D17" i="18"/>
  <c r="D42" i="18"/>
  <c r="D23" i="18"/>
  <c r="D45" i="18"/>
  <c r="D54" i="18"/>
  <c r="D16" i="18"/>
  <c r="D35" i="18"/>
  <c r="D9" i="18"/>
  <c r="D22" i="18"/>
  <c r="D47" i="18"/>
  <c r="Q6" i="1"/>
  <c r="AE6" i="1"/>
  <c r="C6" i="1"/>
  <c r="AM6" i="1"/>
  <c r="AU6" i="1"/>
  <c r="AD6" i="1"/>
  <c r="U6" i="1"/>
  <c r="AH6" i="1"/>
  <c r="AZ6" i="1"/>
  <c r="AK6" i="1"/>
  <c r="AX6" i="1"/>
  <c r="AN5" i="6"/>
  <c r="A8" i="1"/>
  <c r="A10" i="1" s="1"/>
  <c r="AF5" i="6"/>
  <c r="AZ5" i="6"/>
  <c r="AL5" i="6"/>
  <c r="AM5" i="6"/>
  <c r="Z5" i="6"/>
  <c r="I5" i="6"/>
  <c r="AC5" i="6"/>
  <c r="AD5" i="6"/>
  <c r="D5" i="6"/>
  <c r="AA5" i="6"/>
  <c r="L5" i="6"/>
  <c r="AX5" i="6"/>
  <c r="X5" i="6"/>
  <c r="AU5" i="6"/>
  <c r="AV5" i="6"/>
  <c r="AP5" i="6"/>
  <c r="AT5" i="6"/>
  <c r="T5" i="6"/>
  <c r="AY5" i="6"/>
  <c r="AK5" i="6"/>
  <c r="V5" i="6"/>
  <c r="K5" i="6"/>
  <c r="AW5" i="6"/>
  <c r="AH5" i="6"/>
  <c r="W5" i="6"/>
  <c r="A11" i="6"/>
  <c r="B13" i="2"/>
  <c r="A12" i="2" a="1"/>
  <c r="A12" i="2" s="1"/>
  <c r="M10" i="2"/>
  <c r="J10" i="2"/>
  <c r="A5" i="7"/>
  <c r="B8" i="6" a="1"/>
  <c r="B8" i="6" s="1"/>
  <c r="A7" i="7" s="1"/>
  <c r="Q30" i="5"/>
  <c r="Q31" i="5"/>
  <c r="Q33" i="5"/>
  <c r="Q35" i="5"/>
  <c r="Q36" i="5"/>
  <c r="Q34" i="5"/>
  <c r="Q44" i="5"/>
  <c r="Q32" i="5"/>
  <c r="Q45" i="5"/>
  <c r="Q40" i="5"/>
  <c r="Q42" i="5"/>
  <c r="Q46" i="5"/>
  <c r="Q43" i="5"/>
  <c r="Q41" i="5"/>
  <c r="Q39" i="5"/>
  <c r="Q37" i="5"/>
  <c r="Q38" i="5"/>
  <c r="AG53" i="5"/>
  <c r="AG38" i="5"/>
  <c r="K24" i="17" s="1" a="1"/>
  <c r="K24" i="17" s="1"/>
  <c r="AG67" i="5"/>
  <c r="AG73" i="5"/>
  <c r="AG70" i="5"/>
  <c r="AG69" i="5"/>
  <c r="AG55" i="5"/>
  <c r="AG60" i="5"/>
  <c r="AG59" i="5"/>
  <c r="AG66" i="5"/>
  <c r="AG65" i="5"/>
  <c r="AG72" i="5"/>
  <c r="AG79" i="5"/>
  <c r="AG54" i="5"/>
  <c r="AG61" i="5"/>
  <c r="AG71" i="5"/>
  <c r="AG76" i="5"/>
  <c r="AG45" i="5"/>
  <c r="K31" i="17" s="1" a="1"/>
  <c r="K31" i="17" s="1"/>
  <c r="AG42" i="5"/>
  <c r="K28" i="17" s="1" a="1"/>
  <c r="K28" i="17" s="1"/>
  <c r="AG46" i="5"/>
  <c r="K32" i="17" s="1" a="1"/>
  <c r="K32" i="17" s="1"/>
  <c r="AG30" i="5"/>
  <c r="K16" i="17" s="1" a="1"/>
  <c r="K16" i="17" s="1"/>
  <c r="AG41" i="5"/>
  <c r="K27" i="17" s="1" a="1"/>
  <c r="K27" i="17" s="1"/>
  <c r="AG51" i="5"/>
  <c r="K37" i="17" s="1" a="1"/>
  <c r="K37" i="17" s="1"/>
  <c r="AG58" i="5"/>
  <c r="AG57" i="5"/>
  <c r="AG64" i="5"/>
  <c r="AG63" i="5"/>
  <c r="AG32" i="5"/>
  <c r="K18" i="17" s="1" a="1"/>
  <c r="K18" i="17" s="1"/>
  <c r="AG35" i="5"/>
  <c r="K21" i="17" s="1" a="1"/>
  <c r="K21" i="17" s="1"/>
  <c r="AG78" i="5"/>
  <c r="AG34" i="5"/>
  <c r="K20" i="17" s="1" a="1"/>
  <c r="K20" i="17" s="1"/>
  <c r="AG37" i="5"/>
  <c r="K23" i="17" s="1" a="1"/>
  <c r="K23" i="17" s="1"/>
  <c r="AG39" i="5"/>
  <c r="K25" i="17" s="1" a="1"/>
  <c r="K25" i="17" s="1"/>
  <c r="AG44" i="5"/>
  <c r="K30" i="17" s="1" a="1"/>
  <c r="K30" i="17" s="1"/>
  <c r="AG40" i="5"/>
  <c r="K26" i="17" s="1" a="1"/>
  <c r="K26" i="17" s="1"/>
  <c r="AG74" i="5"/>
  <c r="AG48" i="5"/>
  <c r="K34" i="17" s="1" a="1"/>
  <c r="K34" i="17" s="1"/>
  <c r="AG77" i="5"/>
  <c r="AG62" i="5"/>
  <c r="AG75" i="5"/>
  <c r="AG33" i="5"/>
  <c r="K19" i="17" s="1" a="1"/>
  <c r="K19" i="17" s="1"/>
  <c r="AG50" i="5"/>
  <c r="K36" i="17" s="1" a="1"/>
  <c r="K36" i="17" s="1"/>
  <c r="AG49" i="5"/>
  <c r="K35" i="17" s="1" a="1"/>
  <c r="K35" i="17" s="1"/>
  <c r="AG56" i="5"/>
  <c r="AG47" i="5"/>
  <c r="K33" i="17" s="1" a="1"/>
  <c r="K33" i="17" s="1"/>
  <c r="AG43" i="5"/>
  <c r="K29" i="17" s="1" a="1"/>
  <c r="K29" i="17" s="1"/>
  <c r="AG68" i="5"/>
  <c r="AG36" i="5"/>
  <c r="K22" i="17" s="1" a="1"/>
  <c r="K22" i="17" s="1"/>
  <c r="AG31" i="5"/>
  <c r="K17" i="17" s="1" a="1"/>
  <c r="K17" i="17" s="1"/>
  <c r="AG52" i="5"/>
  <c r="K38" i="17" s="1" a="1"/>
  <c r="K38" i="17" s="1"/>
  <c r="C9" i="16"/>
  <c r="B21" i="16"/>
  <c r="C21" i="16" s="1"/>
  <c r="C10" i="16"/>
  <c r="Y2" i="18"/>
  <c r="X4" i="18" a="1"/>
  <c r="X4" i="18" s="1"/>
  <c r="T52" i="5" l="1"/>
  <c r="H52" i="5"/>
  <c r="I52" i="5" s="1"/>
  <c r="G38" i="17" s="1"/>
  <c r="H51" i="5"/>
  <c r="I51" i="5" s="1"/>
  <c r="G37" i="17" s="1"/>
  <c r="T51" i="5"/>
  <c r="R46" i="5"/>
  <c r="S46" i="5" s="1"/>
  <c r="R44" i="5"/>
  <c r="H44" i="5" s="1"/>
  <c r="I44" i="5" s="1"/>
  <c r="G30" i="17" s="1"/>
  <c r="R43" i="5"/>
  <c r="S43" i="5" s="1"/>
  <c r="S47" i="5"/>
  <c r="T47" i="5"/>
  <c r="H47" i="5"/>
  <c r="I47" i="5" s="1"/>
  <c r="G33" i="17" s="1"/>
  <c r="S48" i="5"/>
  <c r="H48" i="5"/>
  <c r="I48" i="5" s="1"/>
  <c r="G34" i="17" s="1"/>
  <c r="T48" i="5"/>
  <c r="S50" i="5"/>
  <c r="T50" i="5"/>
  <c r="H50" i="5"/>
  <c r="I50" i="5" s="1"/>
  <c r="G36" i="17" s="1"/>
  <c r="R45" i="5"/>
  <c r="S45" i="5" s="1"/>
  <c r="S49" i="5"/>
  <c r="T49" i="5"/>
  <c r="H49" i="5"/>
  <c r="I49" i="5" s="1"/>
  <c r="G35" i="17" s="1"/>
  <c r="R40" i="5"/>
  <c r="T40" i="5" s="1"/>
  <c r="R41" i="5"/>
  <c r="S41" i="5" s="1"/>
  <c r="R38" i="5"/>
  <c r="H38" i="5" s="1"/>
  <c r="I38" i="5" s="1"/>
  <c r="G24" i="17" s="1"/>
  <c r="R34" i="5"/>
  <c r="H34" i="5" s="1"/>
  <c r="I34" i="5" s="1"/>
  <c r="G20" i="17" s="1"/>
  <c r="R33" i="5"/>
  <c r="H33" i="5" s="1"/>
  <c r="I33" i="5" s="1"/>
  <c r="G19" i="17" s="1"/>
  <c r="R42" i="5"/>
  <c r="S42" i="5" s="1"/>
  <c r="R37" i="5"/>
  <c r="S37" i="5" s="1"/>
  <c r="R36" i="5"/>
  <c r="H36" i="5" s="1"/>
  <c r="I36" i="5" s="1"/>
  <c r="G22" i="17" s="1"/>
  <c r="R30" i="5"/>
  <c r="T30" i="5" s="1"/>
  <c r="R31" i="5"/>
  <c r="H31" i="5" s="1"/>
  <c r="I31" i="5" s="1"/>
  <c r="G17" i="17" s="1"/>
  <c r="R39" i="5"/>
  <c r="T39" i="5" s="1"/>
  <c r="R35" i="5"/>
  <c r="H35" i="5" s="1"/>
  <c r="I35" i="5" s="1"/>
  <c r="G21" i="17" s="1"/>
  <c r="R32" i="5"/>
  <c r="H32" i="5" s="1"/>
  <c r="I32" i="5" s="1"/>
  <c r="G18" i="17" s="1"/>
  <c r="B6" i="7"/>
  <c r="E4" i="18" a="1"/>
  <c r="E4" i="18" s="1"/>
  <c r="G4" i="18" s="1" a="1"/>
  <c r="G4" i="18" s="1"/>
  <c r="I4" i="18" s="1" a="1"/>
  <c r="I4" i="18" s="1"/>
  <c r="F13" i="10" a="1"/>
  <c r="F13" i="10" s="1"/>
  <c r="G13" i="10" s="1"/>
  <c r="A5" i="2"/>
  <c r="L6" i="3" s="1"/>
  <c r="B18" i="1" a="1"/>
  <c r="B18" i="1" s="1"/>
  <c r="A16" i="10" s="1"/>
  <c r="B15" i="10" s="1"/>
  <c r="C15" i="10" s="1" a="1"/>
  <c r="C15" i="10" s="1"/>
  <c r="D15" i="10" s="1"/>
  <c r="A19" i="1"/>
  <c r="C6" i="6" a="1"/>
  <c r="K6" i="6" s="1"/>
  <c r="B7" i="1"/>
  <c r="B9" i="1" s="1" a="1"/>
  <c r="B9" i="1" s="1"/>
  <c r="A7" i="10" s="1"/>
  <c r="B15" i="2"/>
  <c r="A14" i="2" a="1"/>
  <c r="A14" i="2" s="1"/>
  <c r="M12" i="2"/>
  <c r="J12" i="2"/>
  <c r="B10" i="6" a="1"/>
  <c r="B10" i="6" s="1"/>
  <c r="A9" i="7" s="1"/>
  <c r="B8" i="7" s="1"/>
  <c r="A13" i="6"/>
  <c r="K14" i="17" a="1"/>
  <c r="K14" i="17" s="1"/>
  <c r="B10" i="2"/>
  <c r="A12" i="1"/>
  <c r="J2" i="18"/>
  <c r="AA2" i="18"/>
  <c r="Z4" i="18" a="1"/>
  <c r="Z4" i="18" s="1"/>
  <c r="H46" i="5" l="1"/>
  <c r="I46" i="5" s="1"/>
  <c r="G32" i="17" s="1"/>
  <c r="T46" i="5"/>
  <c r="S44" i="5"/>
  <c r="T45" i="5"/>
  <c r="T43" i="5"/>
  <c r="H43" i="5"/>
  <c r="I43" i="5" s="1"/>
  <c r="G29" i="17" s="1"/>
  <c r="H45" i="5"/>
  <c r="I45" i="5" s="1"/>
  <c r="G31" i="17" s="1"/>
  <c r="T44" i="5"/>
  <c r="S40" i="5"/>
  <c r="H40" i="5"/>
  <c r="I40" i="5" s="1"/>
  <c r="G26" i="17" s="1"/>
  <c r="S38" i="5"/>
  <c r="T41" i="5"/>
  <c r="H37" i="5"/>
  <c r="I37" i="5" s="1"/>
  <c r="G23" i="17" s="1"/>
  <c r="H41" i="5"/>
  <c r="I41" i="5" s="1"/>
  <c r="G27" i="17" s="1"/>
  <c r="T38" i="5"/>
  <c r="T33" i="5"/>
  <c r="S34" i="5"/>
  <c r="T34" i="5"/>
  <c r="S33" i="5"/>
  <c r="H42" i="5"/>
  <c r="I42" i="5" s="1"/>
  <c r="G28" i="17" s="1"/>
  <c r="H39" i="5"/>
  <c r="I39" i="5" s="1"/>
  <c r="G25" i="17" s="1"/>
  <c r="S39" i="5"/>
  <c r="S36" i="5"/>
  <c r="T36" i="5"/>
  <c r="T42" i="5"/>
  <c r="T37" i="5"/>
  <c r="S32" i="5"/>
  <c r="S31" i="5"/>
  <c r="T31" i="5"/>
  <c r="T32" i="5"/>
  <c r="H30" i="5"/>
  <c r="S30" i="5"/>
  <c r="T35" i="5"/>
  <c r="S35" i="5"/>
  <c r="A7" i="2" a="1"/>
  <c r="A7" i="2" s="1"/>
  <c r="A9" i="2" s="1" a="1"/>
  <c r="A9" i="2" s="1"/>
  <c r="L8" i="3" s="1"/>
  <c r="E5" i="18" a="1"/>
  <c r="E12" i="18" s="1"/>
  <c r="I5" i="2"/>
  <c r="J5" i="2"/>
  <c r="F15" i="10" a="1"/>
  <c r="F15" i="10" s="1"/>
  <c r="G15" i="10" s="1"/>
  <c r="A21" i="1"/>
  <c r="B20" i="1" a="1"/>
  <c r="B20" i="1" s="1"/>
  <c r="A18" i="10" s="1"/>
  <c r="B17" i="10" s="1"/>
  <c r="C17" i="10" s="1" a="1"/>
  <c r="C17" i="10" s="1"/>
  <c r="D17" i="10" s="1"/>
  <c r="Q6" i="6"/>
  <c r="Z6" i="6"/>
  <c r="AI6" i="6"/>
  <c r="C6" i="6"/>
  <c r="M6" i="6"/>
  <c r="AE6" i="6"/>
  <c r="AS6" i="6"/>
  <c r="J6" i="6"/>
  <c r="X6" i="6"/>
  <c r="E6" i="6"/>
  <c r="AQ6" i="6"/>
  <c r="AB6" i="6"/>
  <c r="AU6" i="6"/>
  <c r="H6" i="6"/>
  <c r="AZ6" i="6"/>
  <c r="AF6" i="6"/>
  <c r="O6" i="6"/>
  <c r="AP6" i="6"/>
  <c r="G6" i="6"/>
  <c r="Y6" i="6"/>
  <c r="AM6" i="6"/>
  <c r="D6" i="6"/>
  <c r="AL6" i="6"/>
  <c r="AA6" i="6"/>
  <c r="L6" i="6"/>
  <c r="AN6" i="6"/>
  <c r="W6" i="6"/>
  <c r="AH6" i="6"/>
  <c r="AT6" i="6"/>
  <c r="AG6" i="6"/>
  <c r="AY6" i="6"/>
  <c r="P6" i="6"/>
  <c r="AD6" i="6"/>
  <c r="AV6" i="6"/>
  <c r="U6" i="6"/>
  <c r="F6" i="6"/>
  <c r="AR6" i="6"/>
  <c r="N6" i="6"/>
  <c r="AC6" i="6"/>
  <c r="I6" i="6"/>
  <c r="AW6" i="6"/>
  <c r="AO6" i="6"/>
  <c r="T6" i="6"/>
  <c r="R6" i="6"/>
  <c r="AJ6" i="6"/>
  <c r="AX6" i="6"/>
  <c r="S6" i="6"/>
  <c r="AK6" i="6"/>
  <c r="V6" i="6"/>
  <c r="A5" i="10"/>
  <c r="B6" i="10" s="1"/>
  <c r="C7" i="1" a="1"/>
  <c r="B11" i="1" a="1"/>
  <c r="B11" i="1" s="1"/>
  <c r="A9" i="10" s="1"/>
  <c r="M14" i="2"/>
  <c r="J14" i="2"/>
  <c r="A15" i="6"/>
  <c r="A16" i="2" a="1"/>
  <c r="A16" i="2" s="1"/>
  <c r="B17" i="2"/>
  <c r="B12" i="6" a="1"/>
  <c r="B12" i="6" s="1"/>
  <c r="A11" i="7" s="1"/>
  <c r="B10" i="7" s="1"/>
  <c r="A14" i="1"/>
  <c r="AC2" i="18"/>
  <c r="AB4" i="18" a="1"/>
  <c r="AB4" i="18" s="1"/>
  <c r="L2" i="18"/>
  <c r="K4" i="18" a="1"/>
  <c r="K4" i="18" s="1"/>
  <c r="B12" i="2"/>
  <c r="C5" i="18" l="1" a="1"/>
  <c r="C15" i="18" s="1"/>
  <c r="C4" i="1" a="1"/>
  <c r="M4" i="1" s="1"/>
  <c r="C4" i="6" a="1"/>
  <c r="R4" i="6" s="1"/>
  <c r="I30" i="5"/>
  <c r="G16" i="17" s="1"/>
  <c r="I7" i="2"/>
  <c r="I9" i="2"/>
  <c r="L7" i="3"/>
  <c r="A11" i="2" a="1"/>
  <c r="A11" i="2" s="1"/>
  <c r="A13" i="2" s="1" a="1"/>
  <c r="A13" i="2" s="1"/>
  <c r="E6" i="18"/>
  <c r="E25" i="18"/>
  <c r="E31" i="18"/>
  <c r="E45" i="18"/>
  <c r="E54" i="18"/>
  <c r="E49" i="18"/>
  <c r="E5" i="18"/>
  <c r="E17" i="18"/>
  <c r="E46" i="18"/>
  <c r="E16" i="18"/>
  <c r="E32" i="18"/>
  <c r="E51" i="18"/>
  <c r="E36" i="18"/>
  <c r="E33" i="18"/>
  <c r="E18" i="18"/>
  <c r="E40" i="18"/>
  <c r="E22" i="18"/>
  <c r="E50" i="18"/>
  <c r="E20" i="18"/>
  <c r="E38" i="18"/>
  <c r="E11" i="18"/>
  <c r="E39" i="18"/>
  <c r="E37" i="18"/>
  <c r="E26" i="18"/>
  <c r="E9" i="18"/>
  <c r="E44" i="18"/>
  <c r="E19" i="18"/>
  <c r="E15" i="18"/>
  <c r="E30" i="18"/>
  <c r="E48" i="18"/>
  <c r="E41" i="18"/>
  <c r="E34" i="18"/>
  <c r="E27" i="18"/>
  <c r="E8" i="18"/>
  <c r="E23" i="18"/>
  <c r="E29" i="18"/>
  <c r="E10" i="18"/>
  <c r="E7" i="18"/>
  <c r="E14" i="18"/>
  <c r="E47" i="18"/>
  <c r="E52" i="18"/>
  <c r="E21" i="18"/>
  <c r="E43" i="18"/>
  <c r="E28" i="18"/>
  <c r="E53" i="18"/>
  <c r="E35" i="18"/>
  <c r="E24" i="18"/>
  <c r="E13" i="18"/>
  <c r="E42" i="18"/>
  <c r="F17" i="10" a="1"/>
  <c r="F17" i="10" s="1"/>
  <c r="G17" i="10" s="1"/>
  <c r="B22" i="1" a="1"/>
  <c r="B22" i="1" s="1"/>
  <c r="A20" i="10" s="1"/>
  <c r="B19" i="10" s="1"/>
  <c r="F19" i="10" s="1" a="1"/>
  <c r="F19" i="10" s="1"/>
  <c r="G19" i="10" s="1"/>
  <c r="A23" i="1"/>
  <c r="B13" i="1" a="1"/>
  <c r="B13" i="1" s="1"/>
  <c r="A11" i="10" s="1"/>
  <c r="C7" i="6" a="1"/>
  <c r="K7" i="6" s="1"/>
  <c r="AT7" i="1"/>
  <c r="AL7" i="1"/>
  <c r="AA7" i="1"/>
  <c r="M7" i="1"/>
  <c r="AX7" i="1"/>
  <c r="AQ7" i="1"/>
  <c r="AC7" i="1"/>
  <c r="AY7" i="1"/>
  <c r="AJ7" i="1"/>
  <c r="AI7" i="1"/>
  <c r="AG7" i="1"/>
  <c r="AW7" i="1"/>
  <c r="N7" i="1"/>
  <c r="AB7" i="1"/>
  <c r="AF7" i="1"/>
  <c r="AO7" i="1"/>
  <c r="E7" i="1"/>
  <c r="AN7" i="1"/>
  <c r="C7" i="1"/>
  <c r="AU7" i="1"/>
  <c r="S7" i="1"/>
  <c r="AH7" i="1"/>
  <c r="D7" i="1"/>
  <c r="L7" i="1"/>
  <c r="G7" i="1"/>
  <c r="I7" i="1"/>
  <c r="AS7" i="1"/>
  <c r="T7" i="1"/>
  <c r="Y7" i="1"/>
  <c r="J7" i="1"/>
  <c r="O7" i="1"/>
  <c r="Q7" i="1"/>
  <c r="U7" i="1"/>
  <c r="AZ7" i="1"/>
  <c r="AP7" i="1"/>
  <c r="F7" i="1"/>
  <c r="AK7" i="1"/>
  <c r="H7" i="1"/>
  <c r="AE7" i="1"/>
  <c r="AD7" i="1"/>
  <c r="R7" i="1"/>
  <c r="AV7" i="1"/>
  <c r="W7" i="1"/>
  <c r="Z7" i="1"/>
  <c r="K7" i="1"/>
  <c r="AM7" i="1"/>
  <c r="AR7" i="1"/>
  <c r="P7" i="1"/>
  <c r="X7" i="1"/>
  <c r="V7" i="1"/>
  <c r="B14" i="6" a="1"/>
  <c r="B14" i="6" s="1"/>
  <c r="A13" i="7" s="1"/>
  <c r="B12" i="7" s="1"/>
  <c r="A17" i="6"/>
  <c r="B19" i="2"/>
  <c r="A18" i="2" a="1"/>
  <c r="A18" i="2" s="1"/>
  <c r="J16" i="2"/>
  <c r="M16" i="2"/>
  <c r="B8" i="10"/>
  <c r="A16" i="1"/>
  <c r="M4" i="18" a="1"/>
  <c r="M4" i="18" s="1"/>
  <c r="N2" i="18"/>
  <c r="B14" i="2"/>
  <c r="AE2" i="18"/>
  <c r="AD4" i="18" a="1"/>
  <c r="AD4" i="18" s="1"/>
  <c r="C12" i="18" l="1"/>
  <c r="C26" i="18"/>
  <c r="C22" i="18"/>
  <c r="C49" i="18"/>
  <c r="C35" i="18"/>
  <c r="C6" i="18"/>
  <c r="C48" i="18"/>
  <c r="C23" i="18"/>
  <c r="C29" i="18"/>
  <c r="C20" i="18"/>
  <c r="C28" i="18"/>
  <c r="C46" i="18"/>
  <c r="C19" i="18"/>
  <c r="C33" i="18"/>
  <c r="C8" i="18"/>
  <c r="C54" i="18"/>
  <c r="C50" i="18"/>
  <c r="C34" i="18"/>
  <c r="C42" i="18"/>
  <c r="C36" i="18"/>
  <c r="C40" i="18"/>
  <c r="C52" i="18"/>
  <c r="C13" i="18"/>
  <c r="C11" i="18"/>
  <c r="C53" i="18"/>
  <c r="C43" i="18"/>
  <c r="C38" i="18"/>
  <c r="C10" i="18"/>
  <c r="C9" i="18"/>
  <c r="C39" i="18"/>
  <c r="C27" i="18"/>
  <c r="C21" i="18"/>
  <c r="C37" i="18"/>
  <c r="C32" i="18"/>
  <c r="C47" i="18"/>
  <c r="C17" i="18"/>
  <c r="C31" i="18"/>
  <c r="C45" i="18"/>
  <c r="C44" i="18"/>
  <c r="C41" i="18"/>
  <c r="C25" i="18"/>
  <c r="C16" i="18"/>
  <c r="C7" i="18"/>
  <c r="C14" i="18"/>
  <c r="C18" i="18"/>
  <c r="C51" i="18"/>
  <c r="C30" i="18"/>
  <c r="C24" i="18"/>
  <c r="C5" i="18"/>
  <c r="C5" i="1" a="1"/>
  <c r="P5" i="1" s="1"/>
  <c r="AH4" i="1"/>
  <c r="T4" i="1"/>
  <c r="P4" i="1"/>
  <c r="AI4" i="1"/>
  <c r="AT4" i="1"/>
  <c r="AX4" i="1"/>
  <c r="AW4" i="1"/>
  <c r="AA4" i="1"/>
  <c r="AG4" i="1"/>
  <c r="V4" i="1"/>
  <c r="J4" i="1"/>
  <c r="W4" i="1"/>
  <c r="Z4" i="1"/>
  <c r="AB4" i="1"/>
  <c r="AD4" i="1"/>
  <c r="AZ4" i="1"/>
  <c r="L4" i="1"/>
  <c r="D4" i="1"/>
  <c r="AU4" i="1"/>
  <c r="I4" i="1"/>
  <c r="N4" i="1"/>
  <c r="AS4" i="1"/>
  <c r="AJ4" i="1"/>
  <c r="F4" i="1"/>
  <c r="Y4" i="1"/>
  <c r="C4" i="1"/>
  <c r="K4" i="1"/>
  <c r="X4" i="1"/>
  <c r="H4" i="1"/>
  <c r="AN4" i="1"/>
  <c r="AE4" i="1"/>
  <c r="AC4" i="1"/>
  <c r="AL4" i="1"/>
  <c r="AY4" i="1"/>
  <c r="Q4" i="1"/>
  <c r="AV4" i="1"/>
  <c r="AO4" i="1"/>
  <c r="AR4" i="1"/>
  <c r="R4" i="1"/>
  <c r="O4" i="1"/>
  <c r="S4" i="1"/>
  <c r="G4" i="1"/>
  <c r="E4" i="1"/>
  <c r="AQ4" i="1"/>
  <c r="U4" i="1"/>
  <c r="AK4" i="1"/>
  <c r="AM4" i="1"/>
  <c r="AP4" i="1"/>
  <c r="AF4" i="1"/>
  <c r="B5" i="18" a="1"/>
  <c r="B43" i="18" s="1"/>
  <c r="Q4" i="6"/>
  <c r="AH4" i="6"/>
  <c r="O4" i="6"/>
  <c r="E4" i="6"/>
  <c r="G4" i="6"/>
  <c r="W4" i="6"/>
  <c r="I4" i="6"/>
  <c r="AD4" i="6"/>
  <c r="AA4" i="6"/>
  <c r="Z4" i="6"/>
  <c r="T4" i="6"/>
  <c r="AT4" i="6"/>
  <c r="C4" i="6"/>
  <c r="M4" i="6"/>
  <c r="F4" i="6"/>
  <c r="AP4" i="6"/>
  <c r="AK4" i="6"/>
  <c r="AM4" i="6"/>
  <c r="L4" i="6"/>
  <c r="AY4" i="6"/>
  <c r="AZ4" i="6"/>
  <c r="AQ4" i="6"/>
  <c r="S4" i="6"/>
  <c r="AN4" i="6"/>
  <c r="AE4" i="6"/>
  <c r="AR4" i="6"/>
  <c r="AO4" i="6"/>
  <c r="X4" i="6"/>
  <c r="H4" i="6"/>
  <c r="AC4" i="6"/>
  <c r="AW4" i="6"/>
  <c r="AJ4" i="6"/>
  <c r="U4" i="6"/>
  <c r="AX4" i="6"/>
  <c r="AU4" i="6"/>
  <c r="K4" i="6"/>
  <c r="D4" i="6"/>
  <c r="J4" i="6"/>
  <c r="AF4" i="6"/>
  <c r="AG4" i="6"/>
  <c r="AV4" i="6"/>
  <c r="AL4" i="6"/>
  <c r="P4" i="6"/>
  <c r="Y4" i="6"/>
  <c r="AI4" i="6"/>
  <c r="V4" i="6"/>
  <c r="AS4" i="6"/>
  <c r="AB4" i="6"/>
  <c r="N4" i="6"/>
  <c r="I11" i="2"/>
  <c r="L9" i="3"/>
  <c r="F5" i="18" a="1"/>
  <c r="F50" i="18" s="1"/>
  <c r="C19" i="10" a="1"/>
  <c r="C19" i="10" s="1"/>
  <c r="D19" i="10" s="1"/>
  <c r="B15" i="1" a="1"/>
  <c r="B15" i="1" s="1"/>
  <c r="A13" i="10" s="1"/>
  <c r="B24" i="1" a="1"/>
  <c r="B24" i="1" s="1"/>
  <c r="A22" i="10" s="1"/>
  <c r="B21" i="10" s="1"/>
  <c r="C21" i="10" s="1" a="1"/>
  <c r="C21" i="10" s="1"/>
  <c r="D21" i="10" s="1"/>
  <c r="A25" i="1"/>
  <c r="AM7" i="6"/>
  <c r="AG7" i="6"/>
  <c r="Y7" i="6"/>
  <c r="H7" i="6"/>
  <c r="AF7" i="6"/>
  <c r="C7" i="6"/>
  <c r="L7" i="6"/>
  <c r="AT7" i="6"/>
  <c r="AI7" i="6"/>
  <c r="T7" i="6"/>
  <c r="E7" i="6"/>
  <c r="AQ7" i="6"/>
  <c r="AO7" i="6"/>
  <c r="AN7" i="6"/>
  <c r="X7" i="6"/>
  <c r="AV7" i="6"/>
  <c r="AE7" i="6"/>
  <c r="AH7" i="6"/>
  <c r="AB7" i="6"/>
  <c r="M7" i="6"/>
  <c r="AY7" i="6"/>
  <c r="AJ7" i="6"/>
  <c r="U7" i="6"/>
  <c r="F7" i="6"/>
  <c r="P7" i="6"/>
  <c r="AX7" i="6"/>
  <c r="Z7" i="6"/>
  <c r="J7" i="6"/>
  <c r="I7" i="6"/>
  <c r="AW7" i="6"/>
  <c r="W7" i="6"/>
  <c r="AS7" i="6"/>
  <c r="AD7" i="6"/>
  <c r="S7" i="6"/>
  <c r="D7" i="6"/>
  <c r="AL7" i="6"/>
  <c r="AA7" i="6"/>
  <c r="AU7" i="6"/>
  <c r="AP7" i="6"/>
  <c r="O7" i="6"/>
  <c r="G7" i="6"/>
  <c r="R7" i="6"/>
  <c r="Q7" i="6"/>
  <c r="AR7" i="6"/>
  <c r="AC7" i="6"/>
  <c r="N7" i="6"/>
  <c r="AZ7" i="6"/>
  <c r="AK7" i="6"/>
  <c r="V7" i="6"/>
  <c r="C8" i="1" a="1"/>
  <c r="B21" i="2"/>
  <c r="A20" i="2" a="1"/>
  <c r="A20" i="2" s="1"/>
  <c r="B16" i="6" a="1"/>
  <c r="B16" i="6" s="1"/>
  <c r="A15" i="7" s="1"/>
  <c r="B14" i="7" s="1"/>
  <c r="A19" i="6"/>
  <c r="M18" i="2"/>
  <c r="J18" i="2"/>
  <c r="B10" i="10"/>
  <c r="P2" i="18"/>
  <c r="O4" i="18" a="1"/>
  <c r="O4" i="18" s="1"/>
  <c r="I13" i="2"/>
  <c r="L10" i="3"/>
  <c r="A18" i="1"/>
  <c r="AG2" i="18"/>
  <c r="AF4" i="18" a="1"/>
  <c r="AF4" i="18" s="1"/>
  <c r="B16" i="2"/>
  <c r="A15" i="2" a="1"/>
  <c r="A15" i="2" s="1"/>
  <c r="AB5" i="1" l="1"/>
  <c r="K5" i="1"/>
  <c r="AW5" i="1"/>
  <c r="F5" i="1"/>
  <c r="AQ5" i="1"/>
  <c r="H5" i="1"/>
  <c r="I5" i="1"/>
  <c r="C5" i="1"/>
  <c r="V5" i="1"/>
  <c r="AL5" i="1"/>
  <c r="Q5" i="1"/>
  <c r="AR5" i="1"/>
  <c r="AH5" i="1"/>
  <c r="G5" i="1"/>
  <c r="AP5" i="1"/>
  <c r="AM5" i="1"/>
  <c r="AD5" i="1"/>
  <c r="AY5" i="1"/>
  <c r="O5" i="1"/>
  <c r="R5" i="1"/>
  <c r="J5" i="1"/>
  <c r="U5" i="1"/>
  <c r="D5" i="1"/>
  <c r="AV5" i="1"/>
  <c r="AS5" i="1"/>
  <c r="T5" i="1"/>
  <c r="AK5" i="1"/>
  <c r="AI5" i="1"/>
  <c r="AN5" i="1"/>
  <c r="AE5" i="1"/>
  <c r="X5" i="1"/>
  <c r="E5" i="1"/>
  <c r="N5" i="1"/>
  <c r="AJ5" i="1"/>
  <c r="AX5" i="1"/>
  <c r="S5" i="1"/>
  <c r="AU5" i="1"/>
  <c r="Y5" i="1"/>
  <c r="AF5" i="1"/>
  <c r="AA5" i="1"/>
  <c r="L5" i="1"/>
  <c r="AO5" i="1"/>
  <c r="AG5" i="1"/>
  <c r="AC5" i="1"/>
  <c r="AT5" i="1"/>
  <c r="AZ5" i="1"/>
  <c r="Z5" i="1"/>
  <c r="M5" i="1"/>
  <c r="W5" i="1"/>
  <c r="B37" i="18"/>
  <c r="B14" i="18"/>
  <c r="B8" i="18"/>
  <c r="B54" i="18"/>
  <c r="B11" i="18"/>
  <c r="B6" i="18"/>
  <c r="B13" i="18"/>
  <c r="B48" i="18"/>
  <c r="B44" i="18"/>
  <c r="B45" i="18"/>
  <c r="B12" i="18"/>
  <c r="B20" i="18"/>
  <c r="B21" i="18"/>
  <c r="B47" i="18"/>
  <c r="B34" i="18"/>
  <c r="B30" i="18"/>
  <c r="B36" i="18"/>
  <c r="B17" i="18"/>
  <c r="B19" i="18"/>
  <c r="B35" i="18"/>
  <c r="B27" i="18"/>
  <c r="B24" i="18"/>
  <c r="B46" i="18"/>
  <c r="B7" i="18"/>
  <c r="B5" i="18"/>
  <c r="B25" i="18"/>
  <c r="B41" i="18"/>
  <c r="B18" i="18"/>
  <c r="B9" i="18"/>
  <c r="B40" i="18"/>
  <c r="B16" i="18"/>
  <c r="B23" i="18"/>
  <c r="B15" i="18"/>
  <c r="B31" i="18"/>
  <c r="B42" i="18"/>
  <c r="B10" i="18"/>
  <c r="B28" i="18"/>
  <c r="B52" i="18"/>
  <c r="B32" i="18"/>
  <c r="B50" i="18"/>
  <c r="B53" i="18"/>
  <c r="B51" i="18"/>
  <c r="B39" i="18"/>
  <c r="B33" i="18"/>
  <c r="B38" i="18"/>
  <c r="B29" i="18"/>
  <c r="B22" i="18"/>
  <c r="B26" i="18"/>
  <c r="B49" i="18"/>
  <c r="B17" i="1" a="1"/>
  <c r="B17" i="1" s="1"/>
  <c r="A15" i="10" s="1"/>
  <c r="F22" i="18"/>
  <c r="F46" i="18"/>
  <c r="F41" i="18"/>
  <c r="F29" i="18"/>
  <c r="F17" i="18"/>
  <c r="F37" i="18"/>
  <c r="F9" i="18"/>
  <c r="F52" i="18"/>
  <c r="F43" i="18"/>
  <c r="F7" i="18"/>
  <c r="F31" i="18"/>
  <c r="F5" i="18"/>
  <c r="F53" i="18"/>
  <c r="F15" i="18"/>
  <c r="F18" i="18"/>
  <c r="F35" i="18"/>
  <c r="F27" i="18"/>
  <c r="F38" i="18"/>
  <c r="F40" i="18"/>
  <c r="F23" i="18"/>
  <c r="F13" i="18"/>
  <c r="F32" i="18"/>
  <c r="F12" i="18"/>
  <c r="F51" i="18"/>
  <c r="F14" i="18"/>
  <c r="F36" i="18"/>
  <c r="F10" i="18"/>
  <c r="F20" i="18"/>
  <c r="F26" i="18"/>
  <c r="F49" i="18"/>
  <c r="F48" i="18"/>
  <c r="F45" i="18"/>
  <c r="F33" i="18"/>
  <c r="F42" i="18"/>
  <c r="F6" i="18"/>
  <c r="F44" i="18"/>
  <c r="F25" i="18"/>
  <c r="F21" i="18"/>
  <c r="F16" i="18"/>
  <c r="F28" i="18"/>
  <c r="F30" i="18"/>
  <c r="F34" i="18"/>
  <c r="F39" i="18"/>
  <c r="F24" i="18"/>
  <c r="F54" i="18"/>
  <c r="F11" i="18"/>
  <c r="F8" i="18"/>
  <c r="F47" i="18"/>
  <c r="F19" i="18"/>
  <c r="F21" i="10" a="1"/>
  <c r="F21" i="10" s="1"/>
  <c r="G21" i="10" s="1"/>
  <c r="B26" i="1" a="1"/>
  <c r="B26" i="1" s="1"/>
  <c r="A24" i="10" s="1"/>
  <c r="B23" i="10" s="1"/>
  <c r="C23" i="10" s="1" a="1"/>
  <c r="C23" i="10" s="1"/>
  <c r="D23" i="10" s="1"/>
  <c r="A27" i="1"/>
  <c r="C6" i="7" a="1"/>
  <c r="C6" i="7" s="1"/>
  <c r="D6" i="7" s="1"/>
  <c r="E6" i="7" a="1"/>
  <c r="E6" i="7" s="1"/>
  <c r="C8" i="6" a="1"/>
  <c r="I8" i="6" s="1"/>
  <c r="H6" i="7" a="1"/>
  <c r="H6" i="7" s="1"/>
  <c r="F6" i="7" a="1"/>
  <c r="F6" i="7" s="1"/>
  <c r="G6" i="7" s="1"/>
  <c r="AK8" i="1"/>
  <c r="P8" i="1"/>
  <c r="AZ8" i="1"/>
  <c r="AC8" i="1"/>
  <c r="D8" i="1"/>
  <c r="AP8" i="1"/>
  <c r="R8" i="1"/>
  <c r="AN8" i="1"/>
  <c r="H8" i="1"/>
  <c r="I8" i="1"/>
  <c r="AB8" i="1"/>
  <c r="Q8" i="1"/>
  <c r="AL8" i="1"/>
  <c r="X8" i="1"/>
  <c r="AS8" i="1"/>
  <c r="AA8" i="1"/>
  <c r="N8" i="1"/>
  <c r="K8" i="1"/>
  <c r="AO8" i="1"/>
  <c r="AW8" i="1"/>
  <c r="F8" i="1"/>
  <c r="AD8" i="1"/>
  <c r="O8" i="1"/>
  <c r="U8" i="1"/>
  <c r="AE8" i="1"/>
  <c r="M8" i="1"/>
  <c r="AH8" i="1"/>
  <c r="T8" i="1"/>
  <c r="AU8" i="1"/>
  <c r="AQ8" i="1"/>
  <c r="S8" i="1"/>
  <c r="Y8" i="1"/>
  <c r="G8" i="1"/>
  <c r="E8" i="1"/>
  <c r="W8" i="1"/>
  <c r="J8" i="1"/>
  <c r="AT8" i="1"/>
  <c r="L8" i="1"/>
  <c r="AV8" i="1"/>
  <c r="AI8" i="1"/>
  <c r="C8" i="1"/>
  <c r="AM8" i="1"/>
  <c r="V8" i="1"/>
  <c r="AF8" i="1"/>
  <c r="AX8" i="1"/>
  <c r="Z8" i="1"/>
  <c r="AR8" i="1"/>
  <c r="AG8" i="1"/>
  <c r="AJ8" i="1"/>
  <c r="AY8" i="1"/>
  <c r="B18" i="6" a="1"/>
  <c r="B18" i="6" s="1"/>
  <c r="A17" i="7" s="1"/>
  <c r="B16" i="7" s="1"/>
  <c r="J20" i="2"/>
  <c r="M20" i="2"/>
  <c r="A21" i="6"/>
  <c r="A22" i="2" a="1"/>
  <c r="A22" i="2" s="1"/>
  <c r="B23" i="2"/>
  <c r="A17" i="2" a="1"/>
  <c r="A17" i="2" s="1"/>
  <c r="B18" i="2"/>
  <c r="R2" i="18"/>
  <c r="Q4" i="18" a="1"/>
  <c r="Q4" i="18" s="1"/>
  <c r="B12" i="10"/>
  <c r="A20" i="1"/>
  <c r="L11" i="3"/>
  <c r="I15" i="2"/>
  <c r="AI2" i="18"/>
  <c r="AH4" i="18" a="1"/>
  <c r="AH4" i="18" s="1"/>
  <c r="B19" i="1" l="1" a="1"/>
  <c r="B19" i="1" s="1"/>
  <c r="A17" i="10" s="1"/>
  <c r="F23" i="10" a="1"/>
  <c r="F23" i="10" s="1"/>
  <c r="G23" i="10" s="1"/>
  <c r="G5" i="18" a="1"/>
  <c r="G16" i="18" s="1"/>
  <c r="A29" i="1"/>
  <c r="B28" i="1" a="1"/>
  <c r="B28" i="1" s="1"/>
  <c r="A26" i="10" s="1"/>
  <c r="B25" i="10" s="1"/>
  <c r="F25" i="10" s="1" a="1"/>
  <c r="F25" i="10" s="1"/>
  <c r="G25" i="10" s="1"/>
  <c r="AB8" i="6"/>
  <c r="R8" i="6"/>
  <c r="AQ8" i="6"/>
  <c r="AL8" i="6"/>
  <c r="Q8" i="6"/>
  <c r="AV8" i="6"/>
  <c r="AD8" i="6"/>
  <c r="AR8" i="6"/>
  <c r="E8" i="6"/>
  <c r="W8" i="6"/>
  <c r="H8" i="6"/>
  <c r="AP8" i="6"/>
  <c r="F6" i="10" a="1"/>
  <c r="F6" i="10" s="1"/>
  <c r="G6" i="10" s="1"/>
  <c r="C6" i="10" a="1"/>
  <c r="C6" i="10" s="1"/>
  <c r="D6" i="10" s="1"/>
  <c r="AF8" i="6"/>
  <c r="AT8" i="6"/>
  <c r="K8" i="6"/>
  <c r="AZ8" i="6"/>
  <c r="AE8" i="6"/>
  <c r="V8" i="6"/>
  <c r="P8" i="6"/>
  <c r="C8" i="6"/>
  <c r="T8" i="6"/>
  <c r="AH8" i="6"/>
  <c r="G8" i="6"/>
  <c r="AO8" i="6"/>
  <c r="Z8" i="6"/>
  <c r="AX8" i="6"/>
  <c r="S8" i="6"/>
  <c r="AG8" i="6"/>
  <c r="L8" i="6"/>
  <c r="AJ8" i="6"/>
  <c r="AY8" i="6"/>
  <c r="AK8" i="6"/>
  <c r="AI8" i="6"/>
  <c r="AW8" i="6"/>
  <c r="N8" i="6"/>
  <c r="AN8" i="6"/>
  <c r="Y8" i="6"/>
  <c r="J8" i="6"/>
  <c r="AU8" i="6"/>
  <c r="AS8" i="6"/>
  <c r="F8" i="6"/>
  <c r="U8" i="6"/>
  <c r="D8" i="6"/>
  <c r="AA8" i="6"/>
  <c r="M8" i="6"/>
  <c r="O8" i="6"/>
  <c r="AC8" i="6"/>
  <c r="AM8" i="6"/>
  <c r="X8" i="6"/>
  <c r="H6" i="10" a="1"/>
  <c r="H6" i="10" s="1"/>
  <c r="E6" i="10" a="1"/>
  <c r="E6" i="10" s="1"/>
  <c r="C9" i="1" a="1"/>
  <c r="A23" i="6"/>
  <c r="B25" i="2"/>
  <c r="A24" i="2" a="1"/>
  <c r="A24" i="2" s="1"/>
  <c r="B20" i="6" a="1"/>
  <c r="B20" i="6" s="1"/>
  <c r="A19" i="7" s="1"/>
  <c r="B18" i="7" s="1"/>
  <c r="M22" i="2"/>
  <c r="J22" i="2"/>
  <c r="AK2" i="18"/>
  <c r="AJ4" i="18" a="1"/>
  <c r="AJ4" i="18" s="1"/>
  <c r="T2" i="18"/>
  <c r="S4" i="18" a="1"/>
  <c r="S4" i="18" s="1"/>
  <c r="A19" i="2" a="1"/>
  <c r="A19" i="2" s="1"/>
  <c r="B20" i="2"/>
  <c r="A22" i="1"/>
  <c r="B14" i="10"/>
  <c r="L12" i="3"/>
  <c r="I17" i="2"/>
  <c r="B21" i="1" l="1" a="1"/>
  <c r="B21" i="1" s="1"/>
  <c r="B23" i="1" s="1" a="1"/>
  <c r="B23" i="1" s="1"/>
  <c r="G31" i="18"/>
  <c r="G50" i="18"/>
  <c r="G53" i="18"/>
  <c r="G45" i="18"/>
  <c r="G10" i="18"/>
  <c r="G46" i="18"/>
  <c r="G41" i="18"/>
  <c r="G24" i="18"/>
  <c r="G14" i="18"/>
  <c r="G28" i="18"/>
  <c r="G11" i="18"/>
  <c r="G5" i="18"/>
  <c r="G38" i="18"/>
  <c r="G27" i="18"/>
  <c r="G26" i="18"/>
  <c r="G43" i="18"/>
  <c r="G25" i="18"/>
  <c r="G17" i="18"/>
  <c r="G47" i="18"/>
  <c r="G39" i="18"/>
  <c r="G29" i="18"/>
  <c r="G40" i="18"/>
  <c r="G19" i="18"/>
  <c r="G49" i="18"/>
  <c r="G23" i="18"/>
  <c r="G8" i="18"/>
  <c r="G12" i="18"/>
  <c r="G18" i="18"/>
  <c r="G34" i="18"/>
  <c r="G21" i="18"/>
  <c r="G35" i="18"/>
  <c r="G13" i="18"/>
  <c r="G20" i="18"/>
  <c r="G22" i="18"/>
  <c r="G33" i="18"/>
  <c r="G36" i="18"/>
  <c r="G37" i="18"/>
  <c r="G44" i="18"/>
  <c r="G6" i="18"/>
  <c r="G7" i="18"/>
  <c r="G32" i="18"/>
  <c r="G48" i="18"/>
  <c r="G52" i="18"/>
  <c r="G9" i="18"/>
  <c r="G51" i="18"/>
  <c r="G30" i="18"/>
  <c r="G15" i="18"/>
  <c r="G42" i="18"/>
  <c r="G54" i="18"/>
  <c r="C25" i="10" a="1"/>
  <c r="C25" i="10" s="1"/>
  <c r="D25" i="10" s="1"/>
  <c r="A31" i="1"/>
  <c r="B30" i="1" a="1"/>
  <c r="B30" i="1" s="1"/>
  <c r="A28" i="10" s="1"/>
  <c r="B27" i="10" s="1"/>
  <c r="C27" i="10" s="1" a="1"/>
  <c r="C27" i="10" s="1"/>
  <c r="D27" i="10" s="1"/>
  <c r="C9" i="6" a="1"/>
  <c r="H9" i="6" s="1"/>
  <c r="U9" i="1"/>
  <c r="C9" i="1"/>
  <c r="AL9" i="1"/>
  <c r="Z9" i="1"/>
  <c r="AH9" i="1"/>
  <c r="J9" i="1"/>
  <c r="F9" i="1"/>
  <c r="I9" i="1"/>
  <c r="P9" i="1"/>
  <c r="AM9" i="1"/>
  <c r="AT9" i="1"/>
  <c r="AN9" i="1"/>
  <c r="Y9" i="1"/>
  <c r="AI9" i="1"/>
  <c r="N9" i="1"/>
  <c r="AS9" i="1"/>
  <c r="AA9" i="1"/>
  <c r="AD9" i="1"/>
  <c r="AR9" i="1"/>
  <c r="AO9" i="1"/>
  <c r="O9" i="1"/>
  <c r="AX9" i="1"/>
  <c r="AB9" i="1"/>
  <c r="AF9" i="1"/>
  <c r="AY9" i="1"/>
  <c r="AJ9" i="1"/>
  <c r="AU9" i="1"/>
  <c r="H9" i="1"/>
  <c r="R9" i="1"/>
  <c r="W9" i="1"/>
  <c r="AQ9" i="1"/>
  <c r="AC9" i="1"/>
  <c r="S9" i="1"/>
  <c r="AP9" i="1"/>
  <c r="X9" i="1"/>
  <c r="G9" i="1"/>
  <c r="D9" i="1"/>
  <c r="L9" i="1"/>
  <c r="AV9" i="1"/>
  <c r="AW9" i="1"/>
  <c r="AZ9" i="1"/>
  <c r="T9" i="1"/>
  <c r="AG9" i="1"/>
  <c r="K9" i="1"/>
  <c r="M9" i="1"/>
  <c r="AK9" i="1"/>
  <c r="Q9" i="1"/>
  <c r="AE9" i="1"/>
  <c r="E9" i="1"/>
  <c r="V9" i="1"/>
  <c r="M24" i="2"/>
  <c r="J24" i="2"/>
  <c r="B27" i="2"/>
  <c r="A26" i="2" a="1"/>
  <c r="A26" i="2" s="1"/>
  <c r="B22" i="6" a="1"/>
  <c r="B22" i="6" s="1"/>
  <c r="A21" i="7" s="1"/>
  <c r="B20" i="7" s="1"/>
  <c r="A25" i="6"/>
  <c r="U4" i="18" a="1"/>
  <c r="U4" i="18" s="1"/>
  <c r="V2" i="18"/>
  <c r="A24" i="1"/>
  <c r="A21" i="2" a="1"/>
  <c r="A21" i="2" s="1"/>
  <c r="B22" i="2"/>
  <c r="AM2" i="18"/>
  <c r="AL4" i="18" a="1"/>
  <c r="AL4" i="18" s="1"/>
  <c r="B16" i="10"/>
  <c r="I19" i="2"/>
  <c r="L13" i="3"/>
  <c r="A19" i="10" l="1"/>
  <c r="B18" i="10" s="1"/>
  <c r="H5" i="18" a="1"/>
  <c r="H37" i="18" s="1"/>
  <c r="F27" i="10" a="1"/>
  <c r="F27" i="10" s="1"/>
  <c r="G27" i="10" s="1"/>
  <c r="B32" i="1" a="1"/>
  <c r="B32" i="1" s="1"/>
  <c r="A30" i="10" s="1"/>
  <c r="B29" i="10" s="1"/>
  <c r="F29" i="10" s="1" a="1"/>
  <c r="F29" i="10" s="1"/>
  <c r="G29" i="10" s="1"/>
  <c r="A33" i="1"/>
  <c r="Y9" i="6"/>
  <c r="AP9" i="6"/>
  <c r="AS9" i="6"/>
  <c r="AR9" i="6"/>
  <c r="J9" i="6"/>
  <c r="M9" i="6"/>
  <c r="AV9" i="6"/>
  <c r="AL9" i="6"/>
  <c r="AZ9" i="6"/>
  <c r="AG9" i="6"/>
  <c r="R9" i="6"/>
  <c r="G9" i="6"/>
  <c r="O9" i="6"/>
  <c r="D9" i="6"/>
  <c r="T9" i="6"/>
  <c r="AQ9" i="6"/>
  <c r="Z9" i="6"/>
  <c r="AK9" i="6"/>
  <c r="F9" i="6"/>
  <c r="AC9" i="6"/>
  <c r="AU9" i="6"/>
  <c r="L9" i="6"/>
  <c r="AX9" i="6"/>
  <c r="AM9" i="6"/>
  <c r="X9" i="6"/>
  <c r="U9" i="6"/>
  <c r="E9" i="6"/>
  <c r="S9" i="6"/>
  <c r="AD9" i="6"/>
  <c r="N9" i="6"/>
  <c r="AF9" i="6"/>
  <c r="Q9" i="6"/>
  <c r="C9" i="6"/>
  <c r="AN9" i="6"/>
  <c r="AY9" i="6"/>
  <c r="V9" i="6"/>
  <c r="AJ9" i="6"/>
  <c r="AB9" i="6"/>
  <c r="P9" i="6"/>
  <c r="K9" i="6"/>
  <c r="AI9" i="6"/>
  <c r="AT9" i="6"/>
  <c r="AO9" i="6"/>
  <c r="AE9" i="6"/>
  <c r="I9" i="6"/>
  <c r="AA9" i="6"/>
  <c r="AW9" i="6"/>
  <c r="AH9" i="6"/>
  <c r="W9" i="6"/>
  <c r="C10" i="1" a="1"/>
  <c r="M26" i="2"/>
  <c r="J26" i="2"/>
  <c r="A27" i="6"/>
  <c r="A28" i="2" a="1"/>
  <c r="A28" i="2" s="1"/>
  <c r="B29" i="2"/>
  <c r="B24" i="6" a="1"/>
  <c r="B24" i="6" s="1"/>
  <c r="A23" i="7" s="1"/>
  <c r="B22" i="7" s="1"/>
  <c r="AO2" i="18"/>
  <c r="AN4" i="18" a="1"/>
  <c r="AN4" i="18" s="1"/>
  <c r="B24" i="2"/>
  <c r="A23" i="2" a="1"/>
  <c r="A23" i="2" s="1"/>
  <c r="A21" i="10"/>
  <c r="X2" i="18"/>
  <c r="W4" i="18" a="1"/>
  <c r="W4" i="18" s="1"/>
  <c r="L14" i="3"/>
  <c r="I21" i="2"/>
  <c r="B25" i="1" a="1"/>
  <c r="B25" i="1" s="1"/>
  <c r="A26" i="1"/>
  <c r="H19" i="18" l="1"/>
  <c r="H27" i="18"/>
  <c r="H40" i="18"/>
  <c r="H53" i="18"/>
  <c r="H34" i="18"/>
  <c r="H42" i="18"/>
  <c r="H29" i="18"/>
  <c r="H36" i="18"/>
  <c r="H5" i="18"/>
  <c r="H28" i="18"/>
  <c r="H25" i="18"/>
  <c r="H39" i="18"/>
  <c r="H10" i="18"/>
  <c r="H45" i="18"/>
  <c r="H41" i="18"/>
  <c r="H31" i="18"/>
  <c r="H12" i="18"/>
  <c r="H14" i="18"/>
  <c r="H6" i="18"/>
  <c r="H44" i="18"/>
  <c r="H11" i="18"/>
  <c r="H38" i="18"/>
  <c r="H26" i="18"/>
  <c r="H16" i="18"/>
  <c r="H46" i="18"/>
  <c r="H13" i="18"/>
  <c r="H18" i="18"/>
  <c r="H33" i="18"/>
  <c r="H52" i="18"/>
  <c r="H21" i="18"/>
  <c r="H48" i="18"/>
  <c r="H22" i="18"/>
  <c r="H49" i="18"/>
  <c r="H20" i="18"/>
  <c r="H35" i="18"/>
  <c r="H43" i="18"/>
  <c r="H30" i="18"/>
  <c r="H7" i="18"/>
  <c r="H32" i="18"/>
  <c r="H51" i="18"/>
  <c r="H50" i="18"/>
  <c r="H54" i="18"/>
  <c r="H8" i="18"/>
  <c r="H24" i="18"/>
  <c r="H15" i="18"/>
  <c r="H23" i="18"/>
  <c r="H47" i="18"/>
  <c r="H9" i="18"/>
  <c r="H17" i="18"/>
  <c r="C10" i="6" a="1"/>
  <c r="AA10" i="6" s="1"/>
  <c r="C29" i="10" a="1"/>
  <c r="C29" i="10" s="1"/>
  <c r="D29" i="10" s="1"/>
  <c r="A35" i="1"/>
  <c r="B34" i="1" a="1"/>
  <c r="B34" i="1" s="1"/>
  <c r="A32" i="10" s="1"/>
  <c r="B31" i="10" s="1"/>
  <c r="C31" i="10" s="1" a="1"/>
  <c r="C31" i="10" s="1"/>
  <c r="D31" i="10" s="1"/>
  <c r="F8" i="7" a="1"/>
  <c r="F8" i="7" s="1"/>
  <c r="G8" i="7" s="1"/>
  <c r="C8" i="7" a="1"/>
  <c r="C8" i="7" s="1"/>
  <c r="D8" i="7" s="1"/>
  <c r="E8" i="7" a="1"/>
  <c r="E8" i="7" s="1"/>
  <c r="H8" i="7" a="1"/>
  <c r="H8" i="7" s="1"/>
  <c r="O10" i="1"/>
  <c r="Z10" i="1"/>
  <c r="AO10" i="1"/>
  <c r="K10" i="1"/>
  <c r="AT10" i="1"/>
  <c r="AF10" i="1"/>
  <c r="N10" i="1"/>
  <c r="AB10" i="1"/>
  <c r="AG10" i="1"/>
  <c r="E10" i="1"/>
  <c r="M10" i="1"/>
  <c r="AV10" i="1"/>
  <c r="P10" i="1"/>
  <c r="AE10" i="1"/>
  <c r="AP10" i="1"/>
  <c r="H10" i="1"/>
  <c r="AI10" i="1"/>
  <c r="Q10" i="1"/>
  <c r="AZ10" i="1"/>
  <c r="AL10" i="1"/>
  <c r="W10" i="1"/>
  <c r="T10" i="1"/>
  <c r="AS10" i="1"/>
  <c r="AR10" i="1"/>
  <c r="AD10" i="1"/>
  <c r="S10" i="1"/>
  <c r="AU10" i="1"/>
  <c r="I10" i="1"/>
  <c r="X10" i="1"/>
  <c r="C10" i="1"/>
  <c r="AK10" i="1"/>
  <c r="G10" i="1"/>
  <c r="U10" i="1"/>
  <c r="F10" i="1"/>
  <c r="AA10" i="1"/>
  <c r="AJ10" i="1"/>
  <c r="AY10" i="1"/>
  <c r="D10" i="1"/>
  <c r="J10" i="1"/>
  <c r="Y10" i="1"/>
  <c r="AN10" i="1"/>
  <c r="V10" i="1"/>
  <c r="L10" i="1"/>
  <c r="AM10" i="1"/>
  <c r="AW10" i="1"/>
  <c r="AX10" i="1"/>
  <c r="R10" i="1"/>
  <c r="AQ10" i="1"/>
  <c r="AC10" i="1"/>
  <c r="AH10" i="1"/>
  <c r="A29" i="6"/>
  <c r="B26" i="6" a="1"/>
  <c r="B26" i="6" s="1"/>
  <c r="A25" i="7" s="1"/>
  <c r="B24" i="7" s="1"/>
  <c r="A30" i="2" a="1"/>
  <c r="A30" i="2" s="1"/>
  <c r="B31" i="2"/>
  <c r="J28" i="2"/>
  <c r="M28" i="2"/>
  <c r="L15" i="3"/>
  <c r="I23" i="2"/>
  <c r="Z2" i="18"/>
  <c r="Y4" i="18" a="1"/>
  <c r="Y4" i="18" s="1"/>
  <c r="B26" i="2"/>
  <c r="A25" i="2" a="1"/>
  <c r="A25" i="2" s="1"/>
  <c r="B27" i="1" a="1"/>
  <c r="B27" i="1" s="1"/>
  <c r="A28" i="1"/>
  <c r="AP4" i="18" a="1"/>
  <c r="AP4" i="18" s="1"/>
  <c r="AQ2" i="18"/>
  <c r="A23" i="10"/>
  <c r="B20" i="10"/>
  <c r="I5" i="18" l="1" a="1"/>
  <c r="I30" i="18" s="1"/>
  <c r="F31" i="10" a="1"/>
  <c r="F31" i="10" s="1"/>
  <c r="G31" i="10" s="1"/>
  <c r="I10" i="6"/>
  <c r="X10" i="6"/>
  <c r="W10" i="6"/>
  <c r="C10" i="6"/>
  <c r="Q10" i="6"/>
  <c r="L10" i="6"/>
  <c r="AU10" i="6"/>
  <c r="H10" i="6"/>
  <c r="R10" i="6"/>
  <c r="AZ10" i="6"/>
  <c r="AK10" i="6"/>
  <c r="V10" i="6"/>
  <c r="K10" i="6"/>
  <c r="AF10" i="6"/>
  <c r="AT10" i="6"/>
  <c r="Y10" i="6"/>
  <c r="AR10" i="6"/>
  <c r="AM10" i="6"/>
  <c r="AX10" i="6"/>
  <c r="AV10" i="6"/>
  <c r="M10" i="6"/>
  <c r="AE10" i="6"/>
  <c r="T10" i="6"/>
  <c r="E10" i="6"/>
  <c r="AQ10" i="6"/>
  <c r="N10" i="6"/>
  <c r="AO10" i="6"/>
  <c r="P10" i="6"/>
  <c r="O10" i="6"/>
  <c r="AD10" i="6"/>
  <c r="AC10" i="6"/>
  <c r="S10" i="6"/>
  <c r="AG10" i="6"/>
  <c r="AY10" i="6"/>
  <c r="AJ10" i="6"/>
  <c r="U10" i="6"/>
  <c r="F10" i="6"/>
  <c r="AS10" i="6"/>
  <c r="AI10" i="6"/>
  <c r="J10" i="6"/>
  <c r="AH10" i="6"/>
  <c r="AW10" i="6"/>
  <c r="AN10" i="6"/>
  <c r="Z10" i="6"/>
  <c r="AB10" i="6"/>
  <c r="AP10" i="6"/>
  <c r="G10" i="6"/>
  <c r="D10" i="6"/>
  <c r="AL10" i="6"/>
  <c r="B36" i="1" a="1"/>
  <c r="B36" i="1" s="1"/>
  <c r="A34" i="10" s="1"/>
  <c r="B33" i="10" s="1"/>
  <c r="F33" i="10" s="1" a="1"/>
  <c r="F33" i="10" s="1"/>
  <c r="G33" i="10" s="1"/>
  <c r="A37" i="1"/>
  <c r="F8" i="10" a="1"/>
  <c r="F8" i="10" s="1"/>
  <c r="G8" i="10" s="1"/>
  <c r="C8" i="10" a="1"/>
  <c r="C8" i="10" s="1"/>
  <c r="D8" i="10" s="1"/>
  <c r="C11" i="1" a="1"/>
  <c r="H8" i="10" a="1"/>
  <c r="H8" i="10" s="1"/>
  <c r="E8" i="10" a="1"/>
  <c r="E8" i="10" s="1"/>
  <c r="M30" i="2"/>
  <c r="J30" i="2"/>
  <c r="B28" i="6" a="1"/>
  <c r="B28" i="6" s="1"/>
  <c r="A27" i="7" s="1"/>
  <c r="B26" i="7" s="1"/>
  <c r="B33" i="2"/>
  <c r="A32" i="2" a="1"/>
  <c r="A32" i="2" s="1"/>
  <c r="A31" i="6"/>
  <c r="B28" i="2"/>
  <c r="A27" i="2" a="1"/>
  <c r="A27" i="2" s="1"/>
  <c r="B29" i="1" a="1"/>
  <c r="B29" i="1" s="1"/>
  <c r="A30" i="1"/>
  <c r="B22" i="10"/>
  <c r="A25" i="10"/>
  <c r="AA4" i="18" a="1"/>
  <c r="AA4" i="18" s="1"/>
  <c r="AB2" i="18"/>
  <c r="AS2" i="18"/>
  <c r="AR4" i="18" a="1"/>
  <c r="AR4" i="18" s="1"/>
  <c r="L16" i="3"/>
  <c r="I25" i="2"/>
  <c r="I11" i="18" l="1"/>
  <c r="I54" i="18"/>
  <c r="I35" i="18"/>
  <c r="I15" i="18"/>
  <c r="I18" i="18"/>
  <c r="I9" i="18"/>
  <c r="I53" i="18"/>
  <c r="I13" i="18"/>
  <c r="I45" i="18"/>
  <c r="I19" i="18"/>
  <c r="I32" i="18"/>
  <c r="I17" i="18"/>
  <c r="I31" i="18"/>
  <c r="I50" i="18"/>
  <c r="I22" i="18"/>
  <c r="I8" i="18"/>
  <c r="I39" i="18"/>
  <c r="I12" i="18"/>
  <c r="I34" i="18"/>
  <c r="I5" i="18"/>
  <c r="I51" i="18"/>
  <c r="I7" i="18"/>
  <c r="I23" i="18"/>
  <c r="I38" i="18"/>
  <c r="I21" i="18"/>
  <c r="I49" i="18"/>
  <c r="I48" i="18"/>
  <c r="I43" i="18"/>
  <c r="I41" i="18"/>
  <c r="I10" i="18"/>
  <c r="I52" i="18"/>
  <c r="I26" i="18"/>
  <c r="I27" i="18"/>
  <c r="I33" i="18"/>
  <c r="I28" i="18"/>
  <c r="I24" i="18"/>
  <c r="I6" i="18"/>
  <c r="I47" i="18"/>
  <c r="I42" i="18"/>
  <c r="I20" i="18"/>
  <c r="I14" i="18"/>
  <c r="I25" i="18"/>
  <c r="I29" i="18"/>
  <c r="I46" i="18"/>
  <c r="I40" i="18"/>
  <c r="I16" i="18"/>
  <c r="I44" i="18"/>
  <c r="I36" i="18"/>
  <c r="I37" i="18"/>
  <c r="C33" i="10" a="1"/>
  <c r="C33" i="10" s="1"/>
  <c r="D33" i="10" s="1"/>
  <c r="C11" i="6" a="1"/>
  <c r="AG11" i="6" s="1"/>
  <c r="A39" i="1"/>
  <c r="B38" i="1" a="1"/>
  <c r="B38" i="1" s="1"/>
  <c r="A36" i="10" s="1"/>
  <c r="B35" i="10" s="1"/>
  <c r="F35" i="10" s="1" a="1"/>
  <c r="F35" i="10" s="1"/>
  <c r="G35" i="10" s="1"/>
  <c r="AG11" i="1"/>
  <c r="AV11" i="1"/>
  <c r="J11" i="1"/>
  <c r="AO11" i="1"/>
  <c r="AA11" i="1"/>
  <c r="M11" i="1"/>
  <c r="AI11" i="1"/>
  <c r="T11" i="1"/>
  <c r="E11" i="1"/>
  <c r="C11" i="1"/>
  <c r="AN11" i="1"/>
  <c r="AM11" i="1"/>
  <c r="AR11" i="1"/>
  <c r="AY11" i="1"/>
  <c r="F11" i="1"/>
  <c r="AK11" i="1"/>
  <c r="W11" i="1"/>
  <c r="Y11" i="1"/>
  <c r="I11" i="1"/>
  <c r="V11" i="1"/>
  <c r="AU11" i="1"/>
  <c r="G11" i="1"/>
  <c r="AZ11" i="1"/>
  <c r="AD11" i="1"/>
  <c r="D11" i="1"/>
  <c r="AW11" i="1"/>
  <c r="O11" i="1"/>
  <c r="Z11" i="1"/>
  <c r="L11" i="1"/>
  <c r="AS11" i="1"/>
  <c r="K11" i="1"/>
  <c r="AT11" i="1"/>
  <c r="Q11" i="1"/>
  <c r="AX11" i="1"/>
  <c r="P11" i="1"/>
  <c r="AE11" i="1"/>
  <c r="AP11" i="1"/>
  <c r="AJ11" i="1"/>
  <c r="R11" i="1"/>
  <c r="X11" i="1"/>
  <c r="AH11" i="1"/>
  <c r="AQ11" i="1"/>
  <c r="AB11" i="1"/>
  <c r="N11" i="1"/>
  <c r="AF11" i="1"/>
  <c r="U11" i="1"/>
  <c r="AL11" i="1"/>
  <c r="AC11" i="1"/>
  <c r="S11" i="1"/>
  <c r="H11" i="1"/>
  <c r="A34" i="2" a="1"/>
  <c r="A34" i="2" s="1"/>
  <c r="B35" i="2"/>
  <c r="A33" i="6"/>
  <c r="B30" i="6" a="1"/>
  <c r="B30" i="6" s="1"/>
  <c r="A29" i="7" s="1"/>
  <c r="B28" i="7" s="1"/>
  <c r="J32" i="2"/>
  <c r="M32" i="2"/>
  <c r="AU2" i="18"/>
  <c r="AT4" i="18" a="1"/>
  <c r="AT4" i="18" s="1"/>
  <c r="AD2" i="18"/>
  <c r="AC4" i="18" a="1"/>
  <c r="AC4" i="18" s="1"/>
  <c r="L17" i="3"/>
  <c r="I27" i="2"/>
  <c r="B24" i="10"/>
  <c r="B31" i="1" a="1"/>
  <c r="B31" i="1" s="1"/>
  <c r="A32" i="1"/>
  <c r="B30" i="2"/>
  <c r="A29" i="2" a="1"/>
  <c r="A29" i="2" s="1"/>
  <c r="A27" i="10"/>
  <c r="J5" i="18" l="1" a="1"/>
  <c r="J9" i="18" s="1"/>
  <c r="V11" i="6"/>
  <c r="AU11" i="6"/>
  <c r="H11" i="6"/>
  <c r="AJ11" i="6"/>
  <c r="AZ11" i="6"/>
  <c r="D11" i="6"/>
  <c r="E11" i="6"/>
  <c r="AR11" i="6"/>
  <c r="AS11" i="6"/>
  <c r="O11" i="6"/>
  <c r="R11" i="6"/>
  <c r="AD11" i="6"/>
  <c r="L11" i="6"/>
  <c r="U11" i="6"/>
  <c r="AK11" i="6"/>
  <c r="AV11" i="6"/>
  <c r="M11" i="6"/>
  <c r="AQ11" i="6"/>
  <c r="AN11" i="6"/>
  <c r="G11" i="6"/>
  <c r="Q11" i="6"/>
  <c r="AX11" i="6"/>
  <c r="AO11" i="6"/>
  <c r="AM11" i="6"/>
  <c r="X11" i="6"/>
  <c r="AB11" i="6"/>
  <c r="AE11" i="6"/>
  <c r="I11" i="6"/>
  <c r="AY11" i="6"/>
  <c r="Y11" i="6"/>
  <c r="AH11" i="6"/>
  <c r="AF11" i="6"/>
  <c r="AT11" i="6"/>
  <c r="K11" i="6"/>
  <c r="AL11" i="6"/>
  <c r="N11" i="6"/>
  <c r="AP11" i="6"/>
  <c r="P11" i="6"/>
  <c r="C11" i="6"/>
  <c r="T11" i="6"/>
  <c r="F11" i="6"/>
  <c r="Z11" i="6"/>
  <c r="AW11" i="6"/>
  <c r="AA11" i="6"/>
  <c r="S11" i="6"/>
  <c r="AC11" i="6"/>
  <c r="AI11" i="6"/>
  <c r="W11" i="6"/>
  <c r="J11" i="6"/>
  <c r="C35" i="10" a="1"/>
  <c r="C35" i="10" s="1"/>
  <c r="D35" i="10" s="1"/>
  <c r="A41" i="1"/>
  <c r="B40" i="1" a="1"/>
  <c r="B40" i="1" s="1"/>
  <c r="A38" i="10" s="1"/>
  <c r="B37" i="10" s="1"/>
  <c r="F37" i="10" s="1" a="1"/>
  <c r="F37" i="10" s="1"/>
  <c r="G37" i="10" s="1"/>
  <c r="C12" i="1" a="1"/>
  <c r="B32" i="6" a="1"/>
  <c r="B32" i="6" s="1"/>
  <c r="A31" i="7" s="1"/>
  <c r="B30" i="7" s="1"/>
  <c r="A35" i="6"/>
  <c r="B37" i="2"/>
  <c r="A36" i="2" a="1"/>
  <c r="A36" i="2" s="1"/>
  <c r="M34" i="2"/>
  <c r="J34" i="2"/>
  <c r="A29" i="10"/>
  <c r="AE4" i="18" a="1"/>
  <c r="AE4" i="18" s="1"/>
  <c r="AF2" i="18"/>
  <c r="B32" i="2"/>
  <c r="A31" i="2" a="1"/>
  <c r="A31" i="2" s="1"/>
  <c r="B33" i="1" a="1"/>
  <c r="B33" i="1" s="1"/>
  <c r="A34" i="1"/>
  <c r="B26" i="10"/>
  <c r="L18" i="3"/>
  <c r="I29" i="2"/>
  <c r="AW2" i="18"/>
  <c r="AV4" i="18" a="1"/>
  <c r="AV4" i="18" s="1"/>
  <c r="J35" i="18" l="1"/>
  <c r="J37" i="18"/>
  <c r="J44" i="18"/>
  <c r="J32" i="18"/>
  <c r="J53" i="18"/>
  <c r="J16" i="18"/>
  <c r="J50" i="18"/>
  <c r="J17" i="18"/>
  <c r="J40" i="18"/>
  <c r="J25" i="18"/>
  <c r="J27" i="18"/>
  <c r="J48" i="18"/>
  <c r="J19" i="18"/>
  <c r="J22" i="18"/>
  <c r="J21" i="18"/>
  <c r="J6" i="18"/>
  <c r="J20" i="18"/>
  <c r="J14" i="18"/>
  <c r="J29" i="18"/>
  <c r="J30" i="18"/>
  <c r="J8" i="18"/>
  <c r="J36" i="18"/>
  <c r="J33" i="18"/>
  <c r="J7" i="18"/>
  <c r="J23" i="18"/>
  <c r="J38" i="18"/>
  <c r="J5" i="18"/>
  <c r="J34" i="18"/>
  <c r="J49" i="18"/>
  <c r="J47" i="18"/>
  <c r="J45" i="18"/>
  <c r="J39" i="18"/>
  <c r="J11" i="18"/>
  <c r="J28" i="18"/>
  <c r="J24" i="18"/>
  <c r="J43" i="18"/>
  <c r="J42" i="18"/>
  <c r="J12" i="18"/>
  <c r="J31" i="18"/>
  <c r="J51" i="18"/>
  <c r="J13" i="18"/>
  <c r="J26" i="18"/>
  <c r="J54" i="18"/>
  <c r="J46" i="18"/>
  <c r="J41" i="18"/>
  <c r="J52" i="18"/>
  <c r="J15" i="18"/>
  <c r="J18" i="18"/>
  <c r="J10" i="18"/>
  <c r="E10" i="7" a="1"/>
  <c r="E10" i="7" s="1"/>
  <c r="C12" i="6" a="1"/>
  <c r="P12" i="6" s="1"/>
  <c r="H10" i="7" a="1"/>
  <c r="H10" i="7" s="1"/>
  <c r="F10" i="7" a="1"/>
  <c r="F10" i="7" s="1"/>
  <c r="G10" i="7" s="1"/>
  <c r="C10" i="7" a="1"/>
  <c r="C10" i="7" s="1"/>
  <c r="D10" i="7" s="1"/>
  <c r="C37" i="10" a="1"/>
  <c r="C37" i="10" s="1"/>
  <c r="D37" i="10" s="1"/>
  <c r="A43" i="1"/>
  <c r="B42" i="1" a="1"/>
  <c r="B42" i="1" s="1"/>
  <c r="A40" i="10" s="1"/>
  <c r="B39" i="10" s="1"/>
  <c r="F39" i="10" s="1" a="1"/>
  <c r="F39" i="10" s="1"/>
  <c r="G39" i="10" s="1"/>
  <c r="AU12" i="1"/>
  <c r="I12" i="1"/>
  <c r="X12" i="1"/>
  <c r="F12" i="1"/>
  <c r="AS12" i="1"/>
  <c r="C12" i="1"/>
  <c r="T12" i="1"/>
  <c r="E12" i="1"/>
  <c r="AQ12" i="1"/>
  <c r="AR12" i="1"/>
  <c r="AC12" i="1"/>
  <c r="AG12" i="1"/>
  <c r="J12" i="1"/>
  <c r="Y12" i="1"/>
  <c r="AN12" i="1"/>
  <c r="AD12" i="1"/>
  <c r="P12" i="1"/>
  <c r="AH12" i="1"/>
  <c r="AV12" i="1"/>
  <c r="AW12" i="1"/>
  <c r="V12" i="1"/>
  <c r="K12" i="1"/>
  <c r="L12" i="1"/>
  <c r="W12" i="1"/>
  <c r="O12" i="1"/>
  <c r="Z12" i="1"/>
  <c r="AO12" i="1"/>
  <c r="S12" i="1"/>
  <c r="AX12" i="1"/>
  <c r="AJ12" i="1"/>
  <c r="M12" i="1"/>
  <c r="AI12" i="1"/>
  <c r="AF12" i="1"/>
  <c r="Q12" i="1"/>
  <c r="AY12" i="1"/>
  <c r="AZ12" i="1"/>
  <c r="AB12" i="1"/>
  <c r="AE12" i="1"/>
  <c r="AP12" i="1"/>
  <c r="H12" i="1"/>
  <c r="AM12" i="1"/>
  <c r="U12" i="1"/>
  <c r="AA12" i="1"/>
  <c r="AK12" i="1"/>
  <c r="R12" i="1"/>
  <c r="G12" i="1"/>
  <c r="D12" i="1"/>
  <c r="AL12" i="1"/>
  <c r="AT12" i="1"/>
  <c r="N12" i="1"/>
  <c r="B34" i="6" a="1"/>
  <c r="B34" i="6" s="1"/>
  <c r="A33" i="7" s="1"/>
  <c r="B32" i="7" s="1"/>
  <c r="J36" i="2"/>
  <c r="M36" i="2"/>
  <c r="B39" i="2"/>
  <c r="A38" i="2" a="1"/>
  <c r="A38" i="2" s="1"/>
  <c r="A37" i="6"/>
  <c r="B34" i="2"/>
  <c r="A33" i="2" a="1"/>
  <c r="A33" i="2" s="1"/>
  <c r="AY2" i="18"/>
  <c r="AX4" i="18" a="1"/>
  <c r="AX4" i="18" s="1"/>
  <c r="B35" i="1" a="1"/>
  <c r="B35" i="1" s="1"/>
  <c r="A36" i="1"/>
  <c r="A31" i="10"/>
  <c r="L19" i="3"/>
  <c r="I31" i="2"/>
  <c r="AG4" i="18" a="1"/>
  <c r="AG4" i="18" s="1"/>
  <c r="AH2" i="18"/>
  <c r="B28" i="10"/>
  <c r="K5" i="18" l="1" a="1"/>
  <c r="K7" i="18" s="1"/>
  <c r="J12" i="6"/>
  <c r="E12" i="6"/>
  <c r="AQ12" i="6"/>
  <c r="AM12" i="6"/>
  <c r="N12" i="6"/>
  <c r="AZ12" i="6"/>
  <c r="AK12" i="6"/>
  <c r="V12" i="6"/>
  <c r="AV12" i="6"/>
  <c r="G12" i="6"/>
  <c r="AY12" i="6"/>
  <c r="AJ12" i="6"/>
  <c r="W12" i="6"/>
  <c r="Y12" i="6"/>
  <c r="AX12" i="6"/>
  <c r="M12" i="6"/>
  <c r="AL12" i="6"/>
  <c r="AF12" i="6"/>
  <c r="AP12" i="6"/>
  <c r="Z12" i="6"/>
  <c r="AT12" i="6"/>
  <c r="AI12" i="6"/>
  <c r="H12" i="6"/>
  <c r="AG12" i="6"/>
  <c r="R12" i="6"/>
  <c r="F12" i="6"/>
  <c r="AD12" i="6"/>
  <c r="S12" i="6"/>
  <c r="AW12" i="6"/>
  <c r="I12" i="6"/>
  <c r="AU12" i="6"/>
  <c r="L12" i="6"/>
  <c r="AB12" i="6"/>
  <c r="AE12" i="6"/>
  <c r="T12" i="6"/>
  <c r="AA12" i="6"/>
  <c r="AH12" i="6"/>
  <c r="O12" i="6"/>
  <c r="AO12" i="6"/>
  <c r="AS12" i="6"/>
  <c r="K12" i="6"/>
  <c r="D12" i="6"/>
  <c r="Q12" i="6"/>
  <c r="C12" i="6"/>
  <c r="X12" i="6"/>
  <c r="U12" i="6"/>
  <c r="AC12" i="6"/>
  <c r="AN12" i="6"/>
  <c r="AR12" i="6"/>
  <c r="C39" i="10" a="1"/>
  <c r="C39" i="10" s="1"/>
  <c r="D39" i="10" s="1"/>
  <c r="B44" i="1" a="1"/>
  <c r="B44" i="1" s="1"/>
  <c r="A42" i="10" s="1"/>
  <c r="B41" i="10" s="1"/>
  <c r="F41" i="10" s="1" a="1"/>
  <c r="F41" i="10" s="1"/>
  <c r="G41" i="10" s="1"/>
  <c r="A45" i="1"/>
  <c r="C10" i="10" a="1"/>
  <c r="C10" i="10" s="1"/>
  <c r="D10" i="10" s="1"/>
  <c r="F10" i="10" a="1"/>
  <c r="F10" i="10" s="1"/>
  <c r="G10" i="10" s="1"/>
  <c r="E10" i="10" a="1"/>
  <c r="E10" i="10" s="1"/>
  <c r="H10" i="10" a="1"/>
  <c r="H10" i="10" s="1"/>
  <c r="C13" i="1" a="1"/>
  <c r="B36" i="6" a="1"/>
  <c r="B36" i="6" s="1"/>
  <c r="A35" i="7" s="1"/>
  <c r="B34" i="7" s="1"/>
  <c r="J38" i="2"/>
  <c r="M38" i="2"/>
  <c r="B41" i="2"/>
  <c r="A40" i="2" a="1"/>
  <c r="A40" i="2" s="1"/>
  <c r="A39" i="6"/>
  <c r="A35" i="2" a="1"/>
  <c r="A35" i="2" s="1"/>
  <c r="B36" i="2"/>
  <c r="B30" i="10"/>
  <c r="AZ4" i="18" a="1"/>
  <c r="AZ4" i="18" s="1"/>
  <c r="BA2" i="18"/>
  <c r="A33" i="10"/>
  <c r="AJ2" i="18"/>
  <c r="AI4" i="18" a="1"/>
  <c r="AI4" i="18" s="1"/>
  <c r="A38" i="1"/>
  <c r="B37" i="1" a="1"/>
  <c r="B37" i="1" s="1"/>
  <c r="I33" i="2"/>
  <c r="L20" i="3"/>
  <c r="K30" i="18" l="1"/>
  <c r="K16" i="18"/>
  <c r="K25" i="18"/>
  <c r="K36" i="18"/>
  <c r="K41" i="18"/>
  <c r="K31" i="18"/>
  <c r="K29" i="18"/>
  <c r="K17" i="18"/>
  <c r="K47" i="18"/>
  <c r="K33" i="18"/>
  <c r="K27" i="18"/>
  <c r="K42" i="18"/>
  <c r="K19" i="18"/>
  <c r="K46" i="18"/>
  <c r="K51" i="18"/>
  <c r="K15" i="18"/>
  <c r="K35" i="18"/>
  <c r="K24" i="18"/>
  <c r="K10" i="18"/>
  <c r="K9" i="18"/>
  <c r="K38" i="18"/>
  <c r="K44" i="18"/>
  <c r="K21" i="18"/>
  <c r="K40" i="18"/>
  <c r="K52" i="18"/>
  <c r="K22" i="18"/>
  <c r="K23" i="18"/>
  <c r="K6" i="18"/>
  <c r="K8" i="18"/>
  <c r="K13" i="18"/>
  <c r="K32" i="18"/>
  <c r="K14" i="18"/>
  <c r="K12" i="18"/>
  <c r="K18" i="18"/>
  <c r="K50" i="18"/>
  <c r="K26" i="18"/>
  <c r="K11" i="18"/>
  <c r="K28" i="18"/>
  <c r="K48" i="18"/>
  <c r="K20" i="18"/>
  <c r="K49" i="18"/>
  <c r="K34" i="18"/>
  <c r="K5" i="18"/>
  <c r="K43" i="18"/>
  <c r="K39" i="18"/>
  <c r="K45" i="18"/>
  <c r="K54" i="18"/>
  <c r="K37" i="18"/>
  <c r="K53" i="18"/>
  <c r="C41" i="10" a="1"/>
  <c r="C41" i="10" s="1"/>
  <c r="D41" i="10" s="1"/>
  <c r="C13" i="6" a="1"/>
  <c r="P13" i="6" s="1"/>
  <c r="A47" i="1"/>
  <c r="B46" i="1" a="1"/>
  <c r="B46" i="1" s="1"/>
  <c r="A44" i="10" s="1"/>
  <c r="B43" i="10" s="1"/>
  <c r="C43" i="10" s="1" a="1"/>
  <c r="C43" i="10" s="1"/>
  <c r="D43" i="10" s="1"/>
  <c r="AO13" i="1"/>
  <c r="G13" i="1"/>
  <c r="R13" i="1"/>
  <c r="AC13" i="1"/>
  <c r="O13" i="1"/>
  <c r="AT13" i="1"/>
  <c r="AZ13" i="1"/>
  <c r="AG13" i="1"/>
  <c r="AD13" i="1"/>
  <c r="AY13" i="1"/>
  <c r="AJ13" i="1"/>
  <c r="AV13" i="1"/>
  <c r="Y13" i="1"/>
  <c r="E13" i="1"/>
  <c r="Z13" i="1"/>
  <c r="AU13" i="1"/>
  <c r="D13" i="1"/>
  <c r="H13" i="1"/>
  <c r="W13" i="1"/>
  <c r="AH13" i="1"/>
  <c r="AW13" i="1"/>
  <c r="AI13" i="1"/>
  <c r="Q13" i="1"/>
  <c r="AE13" i="1"/>
  <c r="P13" i="1"/>
  <c r="AK13" i="1"/>
  <c r="AP13" i="1"/>
  <c r="AA13" i="1"/>
  <c r="AQ13" i="1"/>
  <c r="I13" i="1"/>
  <c r="X13" i="1"/>
  <c r="AX13" i="1"/>
  <c r="T13" i="1"/>
  <c r="F13" i="1"/>
  <c r="J13" i="1"/>
  <c r="AF13" i="1"/>
  <c r="N13" i="1"/>
  <c r="AN13" i="1"/>
  <c r="C13" i="1"/>
  <c r="AR13" i="1"/>
  <c r="AB13" i="1"/>
  <c r="AL13" i="1"/>
  <c r="S13" i="1"/>
  <c r="L13" i="1"/>
  <c r="AM13" i="1"/>
  <c r="AS13" i="1"/>
  <c r="K13" i="1"/>
  <c r="M13" i="1"/>
  <c r="U13" i="1"/>
  <c r="V13" i="1"/>
  <c r="B38" i="6" a="1"/>
  <c r="B38" i="6" s="1"/>
  <c r="A37" i="7" s="1"/>
  <c r="B36" i="7" s="1"/>
  <c r="J40" i="2"/>
  <c r="M40" i="2"/>
  <c r="A42" i="2" a="1"/>
  <c r="A42" i="2" s="1"/>
  <c r="B43" i="2"/>
  <c r="A41" i="6"/>
  <c r="AL2" i="18"/>
  <c r="AK4" i="18" a="1"/>
  <c r="AK4" i="18" s="1"/>
  <c r="B32" i="10"/>
  <c r="A37" i="2" a="1"/>
  <c r="A37" i="2" s="1"/>
  <c r="B38" i="2"/>
  <c r="A35" i="10"/>
  <c r="BC2" i="18"/>
  <c r="BB4" i="18" a="1"/>
  <c r="BB4" i="18" s="1"/>
  <c r="I35" i="2"/>
  <c r="L21" i="3"/>
  <c r="A40" i="1"/>
  <c r="B39" i="1" a="1"/>
  <c r="B39" i="1" s="1"/>
  <c r="L5" i="18" l="1" a="1"/>
  <c r="L49" i="18" s="1"/>
  <c r="F43" i="10" a="1"/>
  <c r="F43" i="10" s="1"/>
  <c r="G43" i="10" s="1"/>
  <c r="AZ13" i="6"/>
  <c r="AT13" i="6"/>
  <c r="AW13" i="6"/>
  <c r="AG13" i="6"/>
  <c r="AL13" i="6"/>
  <c r="J13" i="6"/>
  <c r="K13" i="6"/>
  <c r="AQ13" i="6"/>
  <c r="AN13" i="6"/>
  <c r="AX13" i="6"/>
  <c r="AY13" i="6"/>
  <c r="S13" i="6"/>
  <c r="AB13" i="6"/>
  <c r="T13" i="6"/>
  <c r="O13" i="6"/>
  <c r="AH13" i="6"/>
  <c r="V13" i="6"/>
  <c r="Z13" i="6"/>
  <c r="AU13" i="6"/>
  <c r="F13" i="6"/>
  <c r="G13" i="6"/>
  <c r="AE13" i="6"/>
  <c r="AS13" i="6"/>
  <c r="AK13" i="6"/>
  <c r="N13" i="6"/>
  <c r="AD13" i="6"/>
  <c r="AI13" i="6"/>
  <c r="X13" i="6"/>
  <c r="Q13" i="6"/>
  <c r="I13" i="6"/>
  <c r="AM13" i="6"/>
  <c r="AO13" i="6"/>
  <c r="W13" i="6"/>
  <c r="AJ13" i="6"/>
  <c r="D13" i="6"/>
  <c r="AV13" i="6"/>
  <c r="R13" i="6"/>
  <c r="AA13" i="6"/>
  <c r="AR13" i="6"/>
  <c r="H13" i="6"/>
  <c r="U13" i="6"/>
  <c r="Y13" i="6"/>
  <c r="AF13" i="6"/>
  <c r="C13" i="6"/>
  <c r="M13" i="6"/>
  <c r="L13" i="6"/>
  <c r="AC13" i="6"/>
  <c r="AP13" i="6"/>
  <c r="E13" i="6"/>
  <c r="A49" i="1"/>
  <c r="B48" i="1" a="1"/>
  <c r="B48" i="1" s="1"/>
  <c r="A46" i="10" s="1"/>
  <c r="B45" i="10" s="1"/>
  <c r="C45" i="10" s="1" a="1"/>
  <c r="C45" i="10" s="1"/>
  <c r="D45" i="10" s="1"/>
  <c r="C14" i="1" a="1"/>
  <c r="B40" i="6" a="1"/>
  <c r="B40" i="6" s="1"/>
  <c r="A39" i="7" s="1"/>
  <c r="B38" i="7" s="1"/>
  <c r="B45" i="2"/>
  <c r="A44" i="2" a="1"/>
  <c r="A44" i="2" s="1"/>
  <c r="M42" i="2"/>
  <c r="J42" i="2"/>
  <c r="A43" i="6"/>
  <c r="A37" i="10"/>
  <c r="A39" i="2" a="1"/>
  <c r="A39" i="2" s="1"/>
  <c r="B40" i="2"/>
  <c r="AM4" i="18" a="1"/>
  <c r="AM4" i="18" s="1"/>
  <c r="AN2" i="18"/>
  <c r="B34" i="10"/>
  <c r="A42" i="1"/>
  <c r="B41" i="1" a="1"/>
  <c r="B41" i="1" s="1"/>
  <c r="I37" i="2"/>
  <c r="L22" i="3"/>
  <c r="BE2" i="18"/>
  <c r="BD4" i="18"/>
  <c r="L27" i="18" l="1"/>
  <c r="L13" i="18"/>
  <c r="L12" i="18"/>
  <c r="L30" i="18"/>
  <c r="L33" i="18"/>
  <c r="L21" i="18"/>
  <c r="L39" i="18"/>
  <c r="L17" i="18"/>
  <c r="L15" i="18"/>
  <c r="L31" i="18"/>
  <c r="L25" i="18"/>
  <c r="L20" i="18"/>
  <c r="L8" i="18"/>
  <c r="L24" i="18"/>
  <c r="L23" i="18"/>
  <c r="L51" i="18"/>
  <c r="L46" i="18"/>
  <c r="L7" i="18"/>
  <c r="L11" i="18"/>
  <c r="L40" i="18"/>
  <c r="L47" i="18"/>
  <c r="L38" i="18"/>
  <c r="L18" i="18"/>
  <c r="L19" i="18"/>
  <c r="L6" i="18"/>
  <c r="L22" i="18"/>
  <c r="L52" i="18"/>
  <c r="L10" i="18"/>
  <c r="L42" i="18"/>
  <c r="L34" i="18"/>
  <c r="L35" i="18"/>
  <c r="L54" i="18"/>
  <c r="L37" i="18"/>
  <c r="L14" i="18"/>
  <c r="L50" i="18"/>
  <c r="L43" i="18"/>
  <c r="L45" i="18"/>
  <c r="L9" i="18"/>
  <c r="L32" i="18"/>
  <c r="L53" i="18"/>
  <c r="L5" i="18"/>
  <c r="L36" i="18"/>
  <c r="L28" i="18"/>
  <c r="L41" i="18"/>
  <c r="L16" i="18"/>
  <c r="L48" i="18"/>
  <c r="L44" i="18"/>
  <c r="L26" i="18"/>
  <c r="L29" i="18"/>
  <c r="F12" i="7" a="1"/>
  <c r="F12" i="7" s="1"/>
  <c r="G12" i="7" s="1"/>
  <c r="C12" i="7" a="1"/>
  <c r="C12" i="7" s="1"/>
  <c r="D12" i="7" s="1"/>
  <c r="E12" i="7" a="1"/>
  <c r="E12" i="7" s="1"/>
  <c r="H12" i="7" a="1"/>
  <c r="H12" i="7" s="1"/>
  <c r="C14" i="6" a="1"/>
  <c r="AS14" i="6" s="1"/>
  <c r="F45" i="10" a="1"/>
  <c r="F45" i="10" s="1"/>
  <c r="G45" i="10" s="1"/>
  <c r="A51" i="1"/>
  <c r="B50" i="1" a="1"/>
  <c r="B50" i="1" s="1"/>
  <c r="A48" i="10" s="1"/>
  <c r="B47" i="10" s="1"/>
  <c r="F47" i="10" s="1" a="1"/>
  <c r="F47" i="10" s="1"/>
  <c r="G47" i="10" s="1"/>
  <c r="G14" i="1"/>
  <c r="R14" i="1"/>
  <c r="AG14" i="1"/>
  <c r="AV14" i="1"/>
  <c r="V14" i="1"/>
  <c r="H14" i="1"/>
  <c r="J14" i="1"/>
  <c r="X14" i="1"/>
  <c r="AT14" i="1"/>
  <c r="S14" i="1"/>
  <c r="AC14" i="1"/>
  <c r="AA14" i="1"/>
  <c r="AD14" i="1"/>
  <c r="C14" i="1"/>
  <c r="AF14" i="1"/>
  <c r="AK14" i="1"/>
  <c r="AS14" i="1"/>
  <c r="AJ14" i="1"/>
  <c r="T14" i="1"/>
  <c r="W14" i="1"/>
  <c r="AH14" i="1"/>
  <c r="AW14" i="1"/>
  <c r="K14" i="1"/>
  <c r="AP14" i="1"/>
  <c r="AB14" i="1"/>
  <c r="AL14" i="1"/>
  <c r="O14" i="1"/>
  <c r="Y14" i="1"/>
  <c r="AU14" i="1"/>
  <c r="L14" i="1"/>
  <c r="AO14" i="1"/>
  <c r="AR14" i="1"/>
  <c r="AY14" i="1"/>
  <c r="E14" i="1"/>
  <c r="AM14" i="1"/>
  <c r="AX14" i="1"/>
  <c r="P14" i="1"/>
  <c r="AE14" i="1"/>
  <c r="M14" i="1"/>
  <c r="AZ14" i="1"/>
  <c r="U14" i="1"/>
  <c r="AQ14" i="1"/>
  <c r="D14" i="1"/>
  <c r="Z14" i="1"/>
  <c r="AN14" i="1"/>
  <c r="F14" i="1"/>
  <c r="Q14" i="1"/>
  <c r="AI14" i="1"/>
  <c r="N14" i="1"/>
  <c r="I14" i="1"/>
  <c r="B42" i="6" a="1"/>
  <c r="B42" i="6" s="1"/>
  <c r="A41" i="7" s="1"/>
  <c r="B40" i="7" s="1"/>
  <c r="M44" i="2"/>
  <c r="J44" i="2"/>
  <c r="A45" i="6"/>
  <c r="A46" i="2" a="1"/>
  <c r="A46" i="2" s="1"/>
  <c r="B47" i="2"/>
  <c r="AP2" i="18"/>
  <c r="AO4" i="18" a="1"/>
  <c r="AO4" i="18" s="1"/>
  <c r="BG2" i="18"/>
  <c r="BF4" i="18"/>
  <c r="B43" i="1" a="1"/>
  <c r="B43" i="1" s="1"/>
  <c r="A44" i="1"/>
  <c r="A41" i="2" a="1"/>
  <c r="A41" i="2" s="1"/>
  <c r="B42" i="2"/>
  <c r="A39" i="10"/>
  <c r="I39" i="2"/>
  <c r="L23" i="3"/>
  <c r="B36" i="10"/>
  <c r="M5" i="18" l="1" a="1"/>
  <c r="M16" i="18" s="1"/>
  <c r="V14" i="6"/>
  <c r="AJ14" i="6"/>
  <c r="AH14" i="6"/>
  <c r="AY14" i="6"/>
  <c r="C14" i="6"/>
  <c r="AP14" i="6"/>
  <c r="P14" i="6"/>
  <c r="AL14" i="6"/>
  <c r="F14" i="6"/>
  <c r="W14" i="6"/>
  <c r="AI14" i="6"/>
  <c r="Z14" i="6"/>
  <c r="AW14" i="6"/>
  <c r="AB14" i="6"/>
  <c r="I14" i="6"/>
  <c r="O14" i="6"/>
  <c r="S14" i="6"/>
  <c r="D14" i="6"/>
  <c r="M14" i="6"/>
  <c r="AT14" i="6"/>
  <c r="Y14" i="6"/>
  <c r="AV14" i="6"/>
  <c r="AX14" i="6"/>
  <c r="U14" i="6"/>
  <c r="AD14" i="6"/>
  <c r="E14" i="6"/>
  <c r="AF14" i="6"/>
  <c r="R14" i="6"/>
  <c r="N14" i="6"/>
  <c r="AA14" i="6"/>
  <c r="AR14" i="6"/>
  <c r="K14" i="6"/>
  <c r="J14" i="6"/>
  <c r="AG14" i="6"/>
  <c r="H14" i="6"/>
  <c r="AM14" i="6"/>
  <c r="AZ14" i="6"/>
  <c r="L14" i="6"/>
  <c r="AN14" i="6"/>
  <c r="AU14" i="6"/>
  <c r="Q14" i="6"/>
  <c r="AQ14" i="6"/>
  <c r="G14" i="6"/>
  <c r="X14" i="6"/>
  <c r="AK14" i="6"/>
  <c r="T14" i="6"/>
  <c r="AE14" i="6"/>
  <c r="AC14" i="6"/>
  <c r="AO14" i="6"/>
  <c r="F12" i="10" a="1"/>
  <c r="F12" i="10" s="1"/>
  <c r="G12" i="10" s="1"/>
  <c r="C12" i="10" a="1"/>
  <c r="C12" i="10" s="1"/>
  <c r="D12" i="10" s="1"/>
  <c r="C47" i="10" a="1"/>
  <c r="C47" i="10" s="1"/>
  <c r="D47" i="10" s="1"/>
  <c r="B52" i="1" a="1"/>
  <c r="B52" i="1" s="1"/>
  <c r="A50" i="10" s="1"/>
  <c r="B49" i="10" s="1"/>
  <c r="C49" i="10" s="1" a="1"/>
  <c r="C49" i="10" s="1"/>
  <c r="D49" i="10" s="1"/>
  <c r="A53" i="1"/>
  <c r="C15" i="1" a="1"/>
  <c r="H12" i="10" a="1"/>
  <c r="H12" i="10" s="1"/>
  <c r="E12" i="10" a="1"/>
  <c r="E12" i="10" s="1"/>
  <c r="B44" i="6" a="1"/>
  <c r="B44" i="6" s="1"/>
  <c r="A43" i="7" s="1"/>
  <c r="B42" i="7" s="1"/>
  <c r="A47" i="6"/>
  <c r="B49" i="2"/>
  <c r="A48" i="2" a="1"/>
  <c r="A48" i="2" s="1"/>
  <c r="J46" i="2"/>
  <c r="M46" i="2"/>
  <c r="A41" i="10"/>
  <c r="BI2" i="18"/>
  <c r="BH4" i="18"/>
  <c r="A43" i="2" a="1"/>
  <c r="A43" i="2" s="1"/>
  <c r="B44" i="2"/>
  <c r="B38" i="10"/>
  <c r="I41" i="2"/>
  <c r="L24" i="3"/>
  <c r="B45" i="1" a="1"/>
  <c r="B45" i="1" s="1"/>
  <c r="A46" i="1"/>
  <c r="AQ4" i="18" a="1"/>
  <c r="AQ4" i="18" s="1"/>
  <c r="AR2" i="18"/>
  <c r="M26" i="18" l="1"/>
  <c r="M54" i="18"/>
  <c r="M53" i="18"/>
  <c r="M23" i="18"/>
  <c r="M11" i="18"/>
  <c r="M33" i="18"/>
  <c r="M50" i="18"/>
  <c r="M42" i="18"/>
  <c r="M43" i="18"/>
  <c r="M38" i="18"/>
  <c r="M30" i="18"/>
  <c r="M28" i="18"/>
  <c r="M8" i="18"/>
  <c r="M36" i="18"/>
  <c r="M31" i="18"/>
  <c r="M5" i="18"/>
  <c r="M35" i="18"/>
  <c r="M32" i="18"/>
  <c r="M25" i="18"/>
  <c r="M10" i="18"/>
  <c r="M40" i="18"/>
  <c r="M20" i="18"/>
  <c r="M34" i="18"/>
  <c r="M17" i="18"/>
  <c r="M45" i="18"/>
  <c r="M21" i="18"/>
  <c r="M44" i="18"/>
  <c r="M41" i="18"/>
  <c r="M46" i="18"/>
  <c r="M19" i="18"/>
  <c r="M22" i="18"/>
  <c r="M9" i="18"/>
  <c r="M37" i="18"/>
  <c r="M47" i="18"/>
  <c r="M51" i="18"/>
  <c r="M15" i="18"/>
  <c r="M7" i="18"/>
  <c r="M12" i="18"/>
  <c r="M13" i="18"/>
  <c r="M29" i="18"/>
  <c r="M52" i="18"/>
  <c r="M6" i="18"/>
  <c r="M48" i="18"/>
  <c r="M14" i="18"/>
  <c r="M18" i="18"/>
  <c r="M39" i="18"/>
  <c r="M27" i="18"/>
  <c r="M49" i="18"/>
  <c r="M24" i="18"/>
  <c r="C15" i="6" a="1"/>
  <c r="F15" i="6" s="1"/>
  <c r="F49" i="10" a="1"/>
  <c r="F49" i="10" s="1"/>
  <c r="G49" i="10" s="1"/>
  <c r="A55" i="1"/>
  <c r="B54" i="1" a="1"/>
  <c r="B54" i="1" s="1"/>
  <c r="A52" i="10" s="1"/>
  <c r="B51" i="10" s="1"/>
  <c r="F51" i="10" s="1" a="1"/>
  <c r="F51" i="10" s="1"/>
  <c r="G51" i="10" s="1"/>
  <c r="H15" i="1"/>
  <c r="W15" i="1"/>
  <c r="AH15" i="1"/>
  <c r="L15" i="1"/>
  <c r="AU15" i="1"/>
  <c r="D15" i="1"/>
  <c r="V15" i="1"/>
  <c r="P15" i="1"/>
  <c r="Z15" i="1"/>
  <c r="AV15" i="1"/>
  <c r="AW15" i="1"/>
  <c r="K15" i="1"/>
  <c r="AO15" i="1"/>
  <c r="AA15" i="1"/>
  <c r="AY15" i="1"/>
  <c r="AP15" i="1"/>
  <c r="I15" i="1"/>
  <c r="X15" i="1"/>
  <c r="AM15" i="1"/>
  <c r="AX15" i="1"/>
  <c r="AF15" i="1"/>
  <c r="N15" i="1"/>
  <c r="AJ15" i="1"/>
  <c r="AT15" i="1"/>
  <c r="AR15" i="1"/>
  <c r="M15" i="1"/>
  <c r="AE15" i="1"/>
  <c r="J15" i="1"/>
  <c r="U15" i="1"/>
  <c r="G15" i="1"/>
  <c r="R15" i="1"/>
  <c r="AK15" i="1"/>
  <c r="AC15" i="1"/>
  <c r="AQ15" i="1"/>
  <c r="AG15" i="1"/>
  <c r="AD15" i="1"/>
  <c r="Y15" i="1"/>
  <c r="AN15" i="1"/>
  <c r="C15" i="1"/>
  <c r="Q15" i="1"/>
  <c r="AZ15" i="1"/>
  <c r="AL15" i="1"/>
  <c r="O15" i="1"/>
  <c r="E15" i="1"/>
  <c r="S15" i="1"/>
  <c r="AS15" i="1"/>
  <c r="F15" i="1"/>
  <c r="AB15" i="1"/>
  <c r="AI15" i="1"/>
  <c r="T15" i="1"/>
  <c r="B46" i="6" a="1"/>
  <c r="B46" i="6" s="1"/>
  <c r="A45" i="7" s="1"/>
  <c r="B44" i="7" s="1"/>
  <c r="A50" i="2" a="1"/>
  <c r="A50" i="2" s="1"/>
  <c r="B51" i="2"/>
  <c r="A49" i="6"/>
  <c r="M48" i="2"/>
  <c r="J48" i="2"/>
  <c r="A45" i="2" a="1"/>
  <c r="A45" i="2" s="1"/>
  <c r="B46" i="2"/>
  <c r="B40" i="10"/>
  <c r="I43" i="2"/>
  <c r="L25" i="3"/>
  <c r="AT2" i="18"/>
  <c r="AS4" i="18" a="1"/>
  <c r="AS4" i="18" s="1"/>
  <c r="B47" i="1" a="1"/>
  <c r="B47" i="1" s="1"/>
  <c r="A48" i="1"/>
  <c r="BK2" i="18"/>
  <c r="BJ4" i="18"/>
  <c r="A43" i="10"/>
  <c r="N5" i="18" l="1" a="1"/>
  <c r="N31" i="18" s="1"/>
  <c r="AW15" i="6"/>
  <c r="X15" i="6"/>
  <c r="AG15" i="6"/>
  <c r="AT15" i="6"/>
  <c r="AX15" i="6"/>
  <c r="D15" i="6"/>
  <c r="AA15" i="6"/>
  <c r="T15" i="6"/>
  <c r="AV15" i="6"/>
  <c r="Y15" i="6"/>
  <c r="AK15" i="6"/>
  <c r="Q15" i="6"/>
  <c r="M15" i="6"/>
  <c r="Z15" i="6"/>
  <c r="AU15" i="6"/>
  <c r="J15" i="6"/>
  <c r="U15" i="6"/>
  <c r="G15" i="6"/>
  <c r="AH15" i="6"/>
  <c r="AY15" i="6"/>
  <c r="O15" i="6"/>
  <c r="AM15" i="6"/>
  <c r="E15" i="6"/>
  <c r="L15" i="6"/>
  <c r="AC15" i="6"/>
  <c r="AQ15" i="6"/>
  <c r="AI15" i="6"/>
  <c r="AD15" i="6"/>
  <c r="C15" i="6"/>
  <c r="S15" i="6"/>
  <c r="AB15" i="6"/>
  <c r="AE15" i="6"/>
  <c r="AF15" i="6"/>
  <c r="P15" i="6"/>
  <c r="AZ15" i="6"/>
  <c r="V15" i="6"/>
  <c r="AO15" i="6"/>
  <c r="I15" i="6"/>
  <c r="R15" i="6"/>
  <c r="K15" i="6"/>
  <c r="AP15" i="6"/>
  <c r="W15" i="6"/>
  <c r="AN15" i="6"/>
  <c r="AL15" i="6"/>
  <c r="N15" i="6"/>
  <c r="AR15" i="6"/>
  <c r="H15" i="6"/>
  <c r="AS15" i="6"/>
  <c r="AJ15" i="6"/>
  <c r="C51" i="10" a="1"/>
  <c r="C51" i="10" s="1"/>
  <c r="D51" i="10" s="1"/>
  <c r="B56" i="1" a="1"/>
  <c r="B56" i="1" s="1"/>
  <c r="A54" i="10" s="1"/>
  <c r="B53" i="10" s="1"/>
  <c r="F53" i="10" s="1" a="1"/>
  <c r="F53" i="10" s="1"/>
  <c r="G53" i="10" s="1"/>
  <c r="A57" i="1"/>
  <c r="C16" i="1" a="1"/>
  <c r="B48" i="6" a="1"/>
  <c r="B48" i="6" s="1"/>
  <c r="A47" i="7" s="1"/>
  <c r="B46" i="7" s="1"/>
  <c r="A51" i="6"/>
  <c r="A52" i="2" a="1"/>
  <c r="A52" i="2" s="1"/>
  <c r="B53" i="2"/>
  <c r="J50" i="2"/>
  <c r="M50" i="2"/>
  <c r="L26" i="3"/>
  <c r="I45" i="2"/>
  <c r="AV2" i="18"/>
  <c r="AU4" i="18" a="1"/>
  <c r="AU4" i="18" s="1"/>
  <c r="B42" i="10"/>
  <c r="B49" i="1" a="1"/>
  <c r="B49" i="1" s="1"/>
  <c r="A50" i="1"/>
  <c r="BM2" i="18"/>
  <c r="BL4" i="18"/>
  <c r="A45" i="10"/>
  <c r="B48" i="2"/>
  <c r="A47" i="2" a="1"/>
  <c r="A47" i="2" s="1"/>
  <c r="N10" i="18" l="1"/>
  <c r="N54" i="18"/>
  <c r="N40" i="18"/>
  <c r="N41" i="18"/>
  <c r="N13" i="18"/>
  <c r="N21" i="18"/>
  <c r="N26" i="18"/>
  <c r="N51" i="18"/>
  <c r="N19" i="18"/>
  <c r="N45" i="18"/>
  <c r="N29" i="18"/>
  <c r="N16" i="18"/>
  <c r="N15" i="18"/>
  <c r="N48" i="18"/>
  <c r="N34" i="18"/>
  <c r="N5" i="18"/>
  <c r="N44" i="18"/>
  <c r="N53" i="18"/>
  <c r="N9" i="18"/>
  <c r="N46" i="18"/>
  <c r="N33" i="18"/>
  <c r="N27" i="18"/>
  <c r="N39" i="18"/>
  <c r="N35" i="18"/>
  <c r="N7" i="18"/>
  <c r="N28" i="18"/>
  <c r="N18" i="18"/>
  <c r="N43" i="18"/>
  <c r="N42" i="18"/>
  <c r="N30" i="18"/>
  <c r="N52" i="18"/>
  <c r="N22" i="18"/>
  <c r="N36" i="18"/>
  <c r="N50" i="18"/>
  <c r="N11" i="18"/>
  <c r="N32" i="18"/>
  <c r="N38" i="18"/>
  <c r="N37" i="18"/>
  <c r="N14" i="18"/>
  <c r="N23" i="18"/>
  <c r="N8" i="18"/>
  <c r="N49" i="18"/>
  <c r="N25" i="18"/>
  <c r="N6" i="18"/>
  <c r="N24" i="18"/>
  <c r="N17" i="18"/>
  <c r="N47" i="18"/>
  <c r="N20" i="18"/>
  <c r="N12" i="18"/>
  <c r="C16" i="6" a="1"/>
  <c r="AW16" i="6" s="1"/>
  <c r="F14" i="7" a="1"/>
  <c r="F14" i="7" s="1"/>
  <c r="G14" i="7" s="1"/>
  <c r="C14" i="7" a="1"/>
  <c r="C14" i="7" s="1"/>
  <c r="D14" i="7" s="1"/>
  <c r="E14" i="7" a="1"/>
  <c r="E14" i="7" s="1"/>
  <c r="H14" i="7" a="1"/>
  <c r="H14" i="7" s="1"/>
  <c r="C53" i="10" a="1"/>
  <c r="C53" i="10" s="1"/>
  <c r="D53" i="10" s="1"/>
  <c r="B58" i="1" a="1"/>
  <c r="B58" i="1" s="1"/>
  <c r="A56" i="10" s="1"/>
  <c r="B55" i="10" s="1"/>
  <c r="C55" i="10" s="1" a="1"/>
  <c r="C55" i="10" s="1"/>
  <c r="D55" i="10" s="1"/>
  <c r="A59" i="1"/>
  <c r="N16" i="1"/>
  <c r="AC16" i="1"/>
  <c r="AR16" i="1"/>
  <c r="R16" i="1"/>
  <c r="D16" i="1"/>
  <c r="AQ16" i="1"/>
  <c r="H16" i="1"/>
  <c r="Z16" i="1"/>
  <c r="AN16" i="1"/>
  <c r="Q16" i="1"/>
  <c r="AM16" i="1"/>
  <c r="AP16" i="1"/>
  <c r="AE16" i="1"/>
  <c r="K16" i="1"/>
  <c r="S16" i="1"/>
  <c r="AD16" i="1"/>
  <c r="AS16" i="1"/>
  <c r="G16" i="1"/>
  <c r="AL16" i="1"/>
  <c r="X16" i="1"/>
  <c r="V16" i="1"/>
  <c r="AJ16" i="1"/>
  <c r="E16" i="1"/>
  <c r="AO16" i="1"/>
  <c r="AW16" i="1"/>
  <c r="AI16" i="1"/>
  <c r="AT16" i="1"/>
  <c r="L16" i="1"/>
  <c r="AA16" i="1"/>
  <c r="I16" i="1"/>
  <c r="AV16" i="1"/>
  <c r="AX16" i="1"/>
  <c r="W16" i="1"/>
  <c r="AK16" i="1"/>
  <c r="F16" i="1"/>
  <c r="T16" i="1"/>
  <c r="J16" i="1"/>
  <c r="U16" i="1"/>
  <c r="AY16" i="1"/>
  <c r="M16" i="1"/>
  <c r="AB16" i="1"/>
  <c r="AU16" i="1"/>
  <c r="AG16" i="1"/>
  <c r="O16" i="1"/>
  <c r="Y16" i="1"/>
  <c r="C16" i="1"/>
  <c r="P16" i="1"/>
  <c r="AH16" i="1"/>
  <c r="AZ16" i="1"/>
  <c r="AF16" i="1"/>
  <c r="B50" i="6" a="1"/>
  <c r="B50" i="6" s="1"/>
  <c r="A49" i="7" s="1"/>
  <c r="B48" i="7" s="1"/>
  <c r="A54" i="2" a="1"/>
  <c r="A54" i="2" s="1"/>
  <c r="B55" i="2"/>
  <c r="M52" i="2"/>
  <c r="J52" i="2"/>
  <c r="A53" i="6"/>
  <c r="L27" i="3"/>
  <c r="I47" i="2"/>
  <c r="BO2" i="18"/>
  <c r="BN4" i="18"/>
  <c r="A49" i="2" a="1"/>
  <c r="A49" i="2" s="1"/>
  <c r="B50" i="2"/>
  <c r="A52" i="1"/>
  <c r="B51" i="1" a="1"/>
  <c r="B51" i="1" s="1"/>
  <c r="AX2" i="18"/>
  <c r="AW4" i="18" a="1"/>
  <c r="AW4" i="18" s="1"/>
  <c r="B44" i="10"/>
  <c r="A47" i="10"/>
  <c r="O5" i="18" l="1" a="1"/>
  <c r="O17" i="18" s="1"/>
  <c r="AT16" i="6"/>
  <c r="AM16" i="6"/>
  <c r="AG16" i="6"/>
  <c r="AK16" i="6"/>
  <c r="J16" i="6"/>
  <c r="N16" i="6"/>
  <c r="W16" i="6"/>
  <c r="V16" i="6"/>
  <c r="AA16" i="6"/>
  <c r="S16" i="6"/>
  <c r="AU16" i="6"/>
  <c r="Q16" i="6"/>
  <c r="AN16" i="6"/>
  <c r="K16" i="6"/>
  <c r="AB16" i="6"/>
  <c r="AO16" i="6"/>
  <c r="D16" i="6"/>
  <c r="AV16" i="6"/>
  <c r="R16" i="6"/>
  <c r="Z16" i="6"/>
  <c r="AJ16" i="6"/>
  <c r="AS16" i="6"/>
  <c r="M16" i="6"/>
  <c r="AC16" i="6"/>
  <c r="AF16" i="6"/>
  <c r="C16" i="6"/>
  <c r="L16" i="6"/>
  <c r="H16" i="6"/>
  <c r="U16" i="6"/>
  <c r="AD16" i="6"/>
  <c r="I16" i="6"/>
  <c r="P16" i="6"/>
  <c r="E16" i="6"/>
  <c r="AI16" i="6"/>
  <c r="AZ16" i="6"/>
  <c r="AR16" i="6"/>
  <c r="AE16" i="6"/>
  <c r="AX16" i="6"/>
  <c r="AQ16" i="6"/>
  <c r="G16" i="6"/>
  <c r="T16" i="6"/>
  <c r="X16" i="6"/>
  <c r="O16" i="6"/>
  <c r="AH16" i="6"/>
  <c r="AY16" i="6"/>
  <c r="Y16" i="6"/>
  <c r="AP16" i="6"/>
  <c r="F16" i="6"/>
  <c r="AL16" i="6"/>
  <c r="F14" i="10" a="1"/>
  <c r="F14" i="10" s="1"/>
  <c r="G14" i="10" s="1"/>
  <c r="C14" i="10" a="1"/>
  <c r="C14" i="10" s="1"/>
  <c r="D14" i="10" s="1"/>
  <c r="F55" i="10" a="1"/>
  <c r="F55" i="10" s="1"/>
  <c r="G55" i="10" s="1"/>
  <c r="A61" i="1"/>
  <c r="B60" i="1" a="1"/>
  <c r="B60" i="1" s="1"/>
  <c r="A58" i="10" s="1"/>
  <c r="B57" i="10" s="1"/>
  <c r="C57" i="10" s="1" a="1"/>
  <c r="C57" i="10" s="1"/>
  <c r="D57" i="10" s="1"/>
  <c r="C17" i="1" a="1"/>
  <c r="H14" i="10" a="1"/>
  <c r="H14" i="10" s="1"/>
  <c r="E14" i="10" a="1"/>
  <c r="E14" i="10" s="1"/>
  <c r="B52" i="6" a="1"/>
  <c r="B52" i="6" s="1"/>
  <c r="A51" i="7" s="1"/>
  <c r="B50" i="7" s="1"/>
  <c r="A56" i="2" a="1"/>
  <c r="A56" i="2" s="1"/>
  <c r="B57" i="2"/>
  <c r="A55" i="6"/>
  <c r="J54" i="2"/>
  <c r="M54" i="2"/>
  <c r="B46" i="10"/>
  <c r="BQ2" i="18"/>
  <c r="BP4" i="18"/>
  <c r="A49" i="10"/>
  <c r="B52" i="2"/>
  <c r="A51" i="2" a="1"/>
  <c r="A51" i="2" s="1"/>
  <c r="AZ2" i="18"/>
  <c r="AY4" i="18" a="1"/>
  <c r="AY4" i="18" s="1"/>
  <c r="A54" i="1"/>
  <c r="B53" i="1" a="1"/>
  <c r="B53" i="1" s="1"/>
  <c r="L28" i="3"/>
  <c r="I49" i="2"/>
  <c r="O41" i="18" l="1"/>
  <c r="O43" i="18"/>
  <c r="O28" i="18"/>
  <c r="O7" i="18"/>
  <c r="O38" i="18"/>
  <c r="O34" i="18"/>
  <c r="O31" i="18"/>
  <c r="O47" i="18"/>
  <c r="O36" i="18"/>
  <c r="O13" i="18"/>
  <c r="O14" i="18"/>
  <c r="O35" i="18"/>
  <c r="O25" i="18"/>
  <c r="O26" i="18"/>
  <c r="O20" i="18"/>
  <c r="O18" i="18"/>
  <c r="O45" i="18"/>
  <c r="O32" i="18"/>
  <c r="O6" i="18"/>
  <c r="O23" i="18"/>
  <c r="O46" i="18"/>
  <c r="O40" i="18"/>
  <c r="O8" i="18"/>
  <c r="O19" i="18"/>
  <c r="O51" i="18"/>
  <c r="O42" i="18"/>
  <c r="O49" i="18"/>
  <c r="O10" i="18"/>
  <c r="O29" i="18"/>
  <c r="O12" i="18"/>
  <c r="O33" i="18"/>
  <c r="O5" i="18"/>
  <c r="O37" i="18"/>
  <c r="O52" i="18"/>
  <c r="O11" i="18"/>
  <c r="O15" i="18"/>
  <c r="O39" i="18"/>
  <c r="O54" i="18"/>
  <c r="O30" i="18"/>
  <c r="O24" i="18"/>
  <c r="O9" i="18"/>
  <c r="O21" i="18"/>
  <c r="O27" i="18"/>
  <c r="O22" i="18"/>
  <c r="O50" i="18"/>
  <c r="O53" i="18"/>
  <c r="O48" i="18"/>
  <c r="O44" i="18"/>
  <c r="O16" i="18"/>
  <c r="C17" i="6" a="1"/>
  <c r="L17" i="6" s="1"/>
  <c r="F57" i="10" a="1"/>
  <c r="F57" i="10" s="1"/>
  <c r="G57" i="10" s="1"/>
  <c r="A63" i="1"/>
  <c r="B62" i="1" a="1"/>
  <c r="B62" i="1" s="1"/>
  <c r="A60" i="10" s="1"/>
  <c r="B59" i="10" s="1"/>
  <c r="C59" i="10" s="1" a="1"/>
  <c r="C59" i="10" s="1"/>
  <c r="D59" i="10" s="1"/>
  <c r="AK17" i="1"/>
  <c r="AZ17" i="1"/>
  <c r="N17" i="1"/>
  <c r="AC17" i="1"/>
  <c r="O17" i="1"/>
  <c r="AX17" i="1"/>
  <c r="W17" i="1"/>
  <c r="AO17" i="1"/>
  <c r="C17" i="1"/>
  <c r="AB17" i="1"/>
  <c r="AL17" i="1"/>
  <c r="AP17" i="1"/>
  <c r="AR17" i="1"/>
  <c r="AA17" i="1"/>
  <c r="J17" i="1"/>
  <c r="D17" i="1"/>
  <c r="S17" i="1"/>
  <c r="AD17" i="1"/>
  <c r="AW17" i="1"/>
  <c r="AM17" i="1"/>
  <c r="AG17" i="1"/>
  <c r="AU17" i="1"/>
  <c r="P17" i="1"/>
  <c r="AH17" i="1"/>
  <c r="G17" i="1"/>
  <c r="H17" i="1"/>
  <c r="K17" i="1"/>
  <c r="U17" i="1"/>
  <c r="AY17" i="1"/>
  <c r="Z17" i="1"/>
  <c r="M17" i="1"/>
  <c r="AF17" i="1"/>
  <c r="E17" i="1"/>
  <c r="T17" i="1"/>
  <c r="AI17" i="1"/>
  <c r="AT17" i="1"/>
  <c r="X17" i="1"/>
  <c r="F17" i="1"/>
  <c r="L17" i="1"/>
  <c r="V17" i="1"/>
  <c r="AV17" i="1"/>
  <c r="Q17" i="1"/>
  <c r="AE17" i="1"/>
  <c r="R17" i="1"/>
  <c r="Y17" i="1"/>
  <c r="AJ17" i="1"/>
  <c r="I17" i="1"/>
  <c r="AN17" i="1"/>
  <c r="AS17" i="1"/>
  <c r="AQ17" i="1"/>
  <c r="B54" i="6" a="1"/>
  <c r="B54" i="6" s="1"/>
  <c r="A53" i="7" s="1"/>
  <c r="B52" i="7" s="1"/>
  <c r="A57" i="6"/>
  <c r="B59" i="2"/>
  <c r="A58" i="2" a="1"/>
  <c r="A58" i="2" s="1"/>
  <c r="M56" i="2"/>
  <c r="J56" i="2"/>
  <c r="BA4" i="18" a="1"/>
  <c r="BA4" i="18" s="1"/>
  <c r="BB2" i="18"/>
  <c r="A51" i="10"/>
  <c r="L29" i="3"/>
  <c r="I51" i="2"/>
  <c r="B48" i="10"/>
  <c r="A56" i="1"/>
  <c r="B55" i="1" a="1"/>
  <c r="B55" i="1" s="1"/>
  <c r="B54" i="2"/>
  <c r="A53" i="2" a="1"/>
  <c r="A53" i="2" s="1"/>
  <c r="BS2" i="18"/>
  <c r="BR4" i="18"/>
  <c r="P5" i="18" l="1" a="1"/>
  <c r="P7" i="18" s="1"/>
  <c r="AU17" i="6"/>
  <c r="V17" i="6"/>
  <c r="S17" i="6"/>
  <c r="G17" i="6"/>
  <c r="H17" i="6"/>
  <c r="AG17" i="6"/>
  <c r="AA17" i="6"/>
  <c r="W17" i="6"/>
  <c r="AW17" i="6"/>
  <c r="AS17" i="6"/>
  <c r="M17" i="6"/>
  <c r="AK17" i="6"/>
  <c r="K17" i="6"/>
  <c r="AD17" i="6"/>
  <c r="AM17" i="6"/>
  <c r="AI17" i="6"/>
  <c r="AE17" i="6"/>
  <c r="AO17" i="6"/>
  <c r="D17" i="6"/>
  <c r="P17" i="6"/>
  <c r="AC17" i="6"/>
  <c r="Y17" i="6"/>
  <c r="Q17" i="6"/>
  <c r="AP17" i="6"/>
  <c r="U17" i="6"/>
  <c r="AR17" i="6"/>
  <c r="T17" i="6"/>
  <c r="O17" i="6"/>
  <c r="AZ17" i="6"/>
  <c r="F17" i="6"/>
  <c r="C17" i="6"/>
  <c r="AN17" i="6"/>
  <c r="AF17" i="6"/>
  <c r="X17" i="6"/>
  <c r="AJ17" i="6"/>
  <c r="AQ17" i="6"/>
  <c r="I17" i="6"/>
  <c r="AX17" i="6"/>
  <c r="AT17" i="6"/>
  <c r="AH17" i="6"/>
  <c r="R17" i="6"/>
  <c r="E17" i="6"/>
  <c r="AB17" i="6"/>
  <c r="AV17" i="6"/>
  <c r="Z17" i="6"/>
  <c r="N17" i="6"/>
  <c r="J17" i="6"/>
  <c r="AY17" i="6"/>
  <c r="AL17" i="6"/>
  <c r="F59" i="10" a="1"/>
  <c r="F59" i="10" s="1"/>
  <c r="G59" i="10" s="1"/>
  <c r="B64" i="1" a="1"/>
  <c r="B64" i="1" s="1"/>
  <c r="A62" i="10" s="1"/>
  <c r="B61" i="10" s="1"/>
  <c r="C61" i="10" s="1" a="1"/>
  <c r="C61" i="10" s="1"/>
  <c r="D61" i="10" s="1"/>
  <c r="A65" i="1"/>
  <c r="C18" i="1" a="1"/>
  <c r="B56" i="6" a="1"/>
  <c r="B56" i="6" s="1"/>
  <c r="A55" i="7" s="1"/>
  <c r="B54" i="7" s="1"/>
  <c r="M58" i="2"/>
  <c r="J58" i="2"/>
  <c r="A60" i="2" a="1"/>
  <c r="A60" i="2" s="1"/>
  <c r="B61" i="2"/>
  <c r="A59" i="6"/>
  <c r="A53" i="10"/>
  <c r="B50" i="10"/>
  <c r="A55" i="2" a="1"/>
  <c r="A55" i="2" s="1"/>
  <c r="B56" i="2"/>
  <c r="BU2" i="18"/>
  <c r="BT4" i="18"/>
  <c r="B57" i="1" a="1"/>
  <c r="B57" i="1" s="1"/>
  <c r="A58" i="1"/>
  <c r="I53" i="2"/>
  <c r="L30" i="3"/>
  <c r="BC4" i="18" a="1"/>
  <c r="BC4" i="18" s="1"/>
  <c r="BD2" i="18"/>
  <c r="P41" i="18" l="1"/>
  <c r="P23" i="18"/>
  <c r="P31" i="18"/>
  <c r="P49" i="18"/>
  <c r="P36" i="18"/>
  <c r="P33" i="18"/>
  <c r="P42" i="18"/>
  <c r="P35" i="18"/>
  <c r="P40" i="18"/>
  <c r="P19" i="18"/>
  <c r="P22" i="18"/>
  <c r="P5" i="18"/>
  <c r="P26" i="18"/>
  <c r="P18" i="18"/>
  <c r="P6" i="18"/>
  <c r="P48" i="18"/>
  <c r="P20" i="18"/>
  <c r="P39" i="18"/>
  <c r="P44" i="18"/>
  <c r="P54" i="18"/>
  <c r="P8" i="18"/>
  <c r="P14" i="18"/>
  <c r="P28" i="18"/>
  <c r="P17" i="18"/>
  <c r="P52" i="18"/>
  <c r="P25" i="18"/>
  <c r="P38" i="18"/>
  <c r="P32" i="18"/>
  <c r="P27" i="18"/>
  <c r="P12" i="18"/>
  <c r="P21" i="18"/>
  <c r="P37" i="18"/>
  <c r="P34" i="18"/>
  <c r="P43" i="18"/>
  <c r="P30" i="18"/>
  <c r="P47" i="18"/>
  <c r="P24" i="18"/>
  <c r="P11" i="18"/>
  <c r="P45" i="18"/>
  <c r="P29" i="18"/>
  <c r="P51" i="18"/>
  <c r="P13" i="18"/>
  <c r="P46" i="18"/>
  <c r="P50" i="18"/>
  <c r="P53" i="18"/>
  <c r="P16" i="18"/>
  <c r="P15" i="18"/>
  <c r="P10" i="18"/>
  <c r="P9" i="18"/>
  <c r="C18" i="6" a="1"/>
  <c r="W18" i="6" s="1"/>
  <c r="H16" i="7" a="1"/>
  <c r="H16" i="7" s="1"/>
  <c r="C16" i="7" a="1"/>
  <c r="C16" i="7" s="1"/>
  <c r="D16" i="7" s="1"/>
  <c r="F16" i="7" a="1"/>
  <c r="F16" i="7" s="1"/>
  <c r="G16" i="7" s="1"/>
  <c r="E16" i="7" a="1"/>
  <c r="E16" i="7" s="1"/>
  <c r="F61" i="10" a="1"/>
  <c r="F61" i="10" s="1"/>
  <c r="G61" i="10" s="1"/>
  <c r="B66" i="1" a="1"/>
  <c r="B66" i="1" s="1"/>
  <c r="A64" i="10" s="1"/>
  <c r="B63" i="10" s="1"/>
  <c r="F63" i="10" s="1" a="1"/>
  <c r="F63" i="10" s="1"/>
  <c r="G63" i="10" s="1"/>
  <c r="A67" i="1"/>
  <c r="C18" i="1"/>
  <c r="Q18" i="1"/>
  <c r="AF18" i="1"/>
  <c r="F18" i="1"/>
  <c r="AO18" i="1"/>
  <c r="AQ18" i="1"/>
  <c r="D18" i="1"/>
  <c r="V18" i="1"/>
  <c r="AN18" i="1"/>
  <c r="I18" i="1"/>
  <c r="AL18" i="1"/>
  <c r="AS18" i="1"/>
  <c r="W18" i="1"/>
  <c r="AH18" i="1"/>
  <c r="AW18" i="1"/>
  <c r="O18" i="1"/>
  <c r="AT18" i="1"/>
  <c r="AJ18" i="1"/>
  <c r="AP18" i="1"/>
  <c r="S18" i="1"/>
  <c r="AC18" i="1"/>
  <c r="AY18" i="1"/>
  <c r="T18" i="1"/>
  <c r="M18" i="1"/>
  <c r="X18" i="1"/>
  <c r="AM18" i="1"/>
  <c r="AX18" i="1"/>
  <c r="P18" i="1"/>
  <c r="AI18" i="1"/>
  <c r="U18" i="1"/>
  <c r="K18" i="1"/>
  <c r="Y18" i="1"/>
  <c r="AU18" i="1"/>
  <c r="H18" i="1"/>
  <c r="AD18" i="1"/>
  <c r="AR18" i="1"/>
  <c r="AE18" i="1"/>
  <c r="G18" i="1"/>
  <c r="R18" i="1"/>
  <c r="AG18" i="1"/>
  <c r="AV18" i="1"/>
  <c r="Z18" i="1"/>
  <c r="L18" i="1"/>
  <c r="N18" i="1"/>
  <c r="AB18" i="1"/>
  <c r="E18" i="1"/>
  <c r="AA18" i="1"/>
  <c r="AK18" i="1"/>
  <c r="AZ18" i="1"/>
  <c r="J18" i="1"/>
  <c r="B58" i="6" a="1"/>
  <c r="B58" i="6" s="1"/>
  <c r="A57" i="7" s="1"/>
  <c r="B56" i="7" s="1"/>
  <c r="B63" i="2"/>
  <c r="A62" i="2" a="1"/>
  <c r="A62" i="2" s="1"/>
  <c r="M60" i="2"/>
  <c r="J60" i="2"/>
  <c r="A61" i="6"/>
  <c r="BE4" i="18" a="1"/>
  <c r="BE4" i="18" s="1"/>
  <c r="BF2" i="18"/>
  <c r="A55" i="10"/>
  <c r="B58" i="2"/>
  <c r="A57" i="2" a="1"/>
  <c r="A57" i="2" s="1"/>
  <c r="B52" i="10"/>
  <c r="I55" i="2"/>
  <c r="L31" i="3"/>
  <c r="BV4" i="18"/>
  <c r="BW2" i="18"/>
  <c r="B59" i="1" a="1"/>
  <c r="B59" i="1" s="1"/>
  <c r="A60" i="1"/>
  <c r="Q5" i="18" l="1" a="1"/>
  <c r="Q19" i="18" s="1"/>
  <c r="E18" i="6"/>
  <c r="AB18" i="6"/>
  <c r="K18" i="6"/>
  <c r="AU18" i="6"/>
  <c r="AX18" i="6"/>
  <c r="AQ18" i="6"/>
  <c r="AJ18" i="6"/>
  <c r="O18" i="6"/>
  <c r="AY18" i="6"/>
  <c r="AL18" i="6"/>
  <c r="AG18" i="6"/>
  <c r="G18" i="6"/>
  <c r="AN18" i="6"/>
  <c r="L18" i="6"/>
  <c r="AZ18" i="6"/>
  <c r="AE18" i="6"/>
  <c r="N18" i="6"/>
  <c r="Q18" i="6"/>
  <c r="AO18" i="6"/>
  <c r="S18" i="6"/>
  <c r="U18" i="6"/>
  <c r="H18" i="6"/>
  <c r="AR18" i="6"/>
  <c r="AA18" i="6"/>
  <c r="AH18" i="6"/>
  <c r="T18" i="6"/>
  <c r="AT18" i="6"/>
  <c r="AK18" i="6"/>
  <c r="X18" i="6"/>
  <c r="AV18" i="6"/>
  <c r="R18" i="6"/>
  <c r="AD18" i="6"/>
  <c r="Z18" i="6"/>
  <c r="M18" i="6"/>
  <c r="D18" i="6"/>
  <c r="AF18" i="6"/>
  <c r="C18" i="6"/>
  <c r="AS18" i="6"/>
  <c r="F18" i="6"/>
  <c r="AP18" i="6"/>
  <c r="AC18" i="6"/>
  <c r="P18" i="6"/>
  <c r="AM18" i="6"/>
  <c r="Y18" i="6"/>
  <c r="J18" i="6"/>
  <c r="AI18" i="6"/>
  <c r="V18" i="6"/>
  <c r="I18" i="6"/>
  <c r="AW18" i="6"/>
  <c r="F16" i="10" a="1"/>
  <c r="F16" i="10" s="1"/>
  <c r="G16" i="10" s="1"/>
  <c r="C16" i="10" a="1"/>
  <c r="C16" i="10" s="1"/>
  <c r="D16" i="10" s="1"/>
  <c r="C63" i="10" a="1"/>
  <c r="C63" i="10" s="1"/>
  <c r="D63" i="10" s="1"/>
  <c r="B68" i="1" a="1"/>
  <c r="B68" i="1" s="1"/>
  <c r="A66" i="10" s="1"/>
  <c r="B65" i="10" s="1"/>
  <c r="F65" i="10" s="1" a="1"/>
  <c r="F65" i="10" s="1"/>
  <c r="G65" i="10" s="1"/>
  <c r="A69" i="1"/>
  <c r="E16" i="10" a="1"/>
  <c r="E16" i="10" s="1"/>
  <c r="C19" i="1" a="1"/>
  <c r="H16" i="10" a="1"/>
  <c r="H16" i="10" s="1"/>
  <c r="B60" i="6" a="1"/>
  <c r="B60" i="6" s="1"/>
  <c r="A59" i="7" s="1"/>
  <c r="B58" i="7" s="1"/>
  <c r="A63" i="6"/>
  <c r="M62" i="2"/>
  <c r="J62" i="2"/>
  <c r="B65" i="2"/>
  <c r="A64" i="2" a="1"/>
  <c r="A64" i="2" s="1"/>
  <c r="B60" i="2"/>
  <c r="A59" i="2" a="1"/>
  <c r="A59" i="2" s="1"/>
  <c r="BY2" i="18"/>
  <c r="BX4" i="18"/>
  <c r="A62" i="1"/>
  <c r="B61" i="1" a="1"/>
  <c r="B61" i="1" s="1"/>
  <c r="B54" i="10"/>
  <c r="A57" i="10"/>
  <c r="I57" i="2"/>
  <c r="L32" i="3"/>
  <c r="BG4" i="18" a="1"/>
  <c r="BG4" i="18" s="1"/>
  <c r="BH2" i="18"/>
  <c r="Q40" i="18" l="1"/>
  <c r="Q30" i="18"/>
  <c r="Q50" i="18"/>
  <c r="Q18" i="18"/>
  <c r="Q20" i="18"/>
  <c r="Q46" i="18"/>
  <c r="Q5" i="18"/>
  <c r="Q35" i="18"/>
  <c r="Q7" i="18"/>
  <c r="Q31" i="18"/>
  <c r="Q49" i="18"/>
  <c r="Q16" i="18"/>
  <c r="Q13" i="18"/>
  <c r="Q36" i="18"/>
  <c r="Q39" i="18"/>
  <c r="Q47" i="18"/>
  <c r="Q12" i="18"/>
  <c r="Q52" i="18"/>
  <c r="Q25" i="18"/>
  <c r="Q38" i="18"/>
  <c r="Q21" i="18"/>
  <c r="Q8" i="18"/>
  <c r="Q26" i="18"/>
  <c r="Q17" i="18"/>
  <c r="Q34" i="18"/>
  <c r="Q32" i="18"/>
  <c r="Q24" i="18"/>
  <c r="Q9" i="18"/>
  <c r="Q33" i="18"/>
  <c r="Q14" i="18"/>
  <c r="Q11" i="18"/>
  <c r="Q53" i="18"/>
  <c r="Q37" i="18"/>
  <c r="Q41" i="18"/>
  <c r="Q48" i="18"/>
  <c r="Q43" i="18"/>
  <c r="Q29" i="18"/>
  <c r="Q22" i="18"/>
  <c r="Q6" i="18"/>
  <c r="Q10" i="18"/>
  <c r="Q54" i="18"/>
  <c r="Q45" i="18"/>
  <c r="Q28" i="18"/>
  <c r="Q15" i="18"/>
  <c r="Q27" i="18"/>
  <c r="Q23" i="18"/>
  <c r="Q51" i="18"/>
  <c r="Q44" i="18"/>
  <c r="Q42" i="18"/>
  <c r="C19" i="6" a="1"/>
  <c r="D19" i="6" s="1"/>
  <c r="C65" i="10" a="1"/>
  <c r="C65" i="10" s="1"/>
  <c r="D65" i="10" s="1"/>
  <c r="B70" i="1" a="1"/>
  <c r="B70" i="1" s="1"/>
  <c r="A68" i="10" s="1"/>
  <c r="B67" i="10" s="1"/>
  <c r="F67" i="10" s="1" a="1"/>
  <c r="F67" i="10" s="1"/>
  <c r="G67" i="10" s="1"/>
  <c r="A71" i="1"/>
  <c r="AC19" i="1"/>
  <c r="AR19" i="1"/>
  <c r="F19" i="1"/>
  <c r="AG19" i="1"/>
  <c r="S19" i="1"/>
  <c r="AX19" i="1"/>
  <c r="AF19" i="1"/>
  <c r="N19" i="1"/>
  <c r="P19" i="1"/>
  <c r="AY19" i="1"/>
  <c r="AN19" i="1"/>
  <c r="AT19" i="1"/>
  <c r="C19" i="1"/>
  <c r="AS19" i="1"/>
  <c r="K19" i="1"/>
  <c r="V19" i="1"/>
  <c r="D19" i="1"/>
  <c r="AM19" i="1"/>
  <c r="Q19" i="1"/>
  <c r="AZ19" i="1"/>
  <c r="AH19" i="1"/>
  <c r="AJ19" i="1"/>
  <c r="R19" i="1"/>
  <c r="Z19" i="1"/>
  <c r="AW19" i="1"/>
  <c r="AB19" i="1"/>
  <c r="I19" i="1"/>
  <c r="H19" i="1"/>
  <c r="AO19" i="1"/>
  <c r="E19" i="1"/>
  <c r="L19" i="1"/>
  <c r="AA19" i="1"/>
  <c r="AL19" i="1"/>
  <c r="X19" i="1"/>
  <c r="J19" i="1"/>
  <c r="AK19" i="1"/>
  <c r="W19" i="1"/>
  <c r="U19" i="1"/>
  <c r="G19" i="1"/>
  <c r="AP19" i="1"/>
  <c r="Y19" i="1"/>
  <c r="AI19" i="1"/>
  <c r="M19" i="1"/>
  <c r="AQ19" i="1"/>
  <c r="AV19" i="1"/>
  <c r="AD19" i="1"/>
  <c r="AU19" i="1"/>
  <c r="AE19" i="1"/>
  <c r="O19" i="1"/>
  <c r="T19" i="1"/>
  <c r="B62" i="6" a="1"/>
  <c r="B62" i="6" s="1"/>
  <c r="A61" i="7" s="1"/>
  <c r="B60" i="7" s="1"/>
  <c r="A66" i="2" a="1"/>
  <c r="A66" i="2" s="1"/>
  <c r="B67" i="2"/>
  <c r="M64" i="2"/>
  <c r="J64" i="2"/>
  <c r="A65" i="6"/>
  <c r="B63" i="1" a="1"/>
  <c r="B63" i="1" s="1"/>
  <c r="A64" i="1"/>
  <c r="B56" i="10"/>
  <c r="BJ2" i="18"/>
  <c r="BI4" i="18" a="1"/>
  <c r="BI4" i="18" s="1"/>
  <c r="L33" i="3"/>
  <c r="I59" i="2"/>
  <c r="A59" i="10"/>
  <c r="CA2" i="18"/>
  <c r="BZ4" i="18"/>
  <c r="A61" i="2" a="1"/>
  <c r="A61" i="2" s="1"/>
  <c r="B62" i="2"/>
  <c r="R5" i="18" l="1" a="1"/>
  <c r="R9" i="18" s="1"/>
  <c r="I19" i="6"/>
  <c r="G19" i="6"/>
  <c r="W19" i="6"/>
  <c r="AK19" i="6"/>
  <c r="O19" i="6"/>
  <c r="V19" i="6"/>
  <c r="AL19" i="6"/>
  <c r="Q19" i="6"/>
  <c r="AG19" i="6"/>
  <c r="AZ19" i="6"/>
  <c r="AM19" i="6"/>
  <c r="P19" i="6"/>
  <c r="AF19" i="6"/>
  <c r="AV19" i="6"/>
  <c r="U19" i="6"/>
  <c r="AW19" i="6"/>
  <c r="X19" i="6"/>
  <c r="AS19" i="6"/>
  <c r="L19" i="6"/>
  <c r="AB19" i="6"/>
  <c r="AI19" i="6"/>
  <c r="E19" i="6"/>
  <c r="AX19" i="6"/>
  <c r="AP19" i="6"/>
  <c r="Y19" i="6"/>
  <c r="AO19" i="6"/>
  <c r="H19" i="6"/>
  <c r="S19" i="6"/>
  <c r="AC19" i="6"/>
  <c r="C19" i="6"/>
  <c r="R19" i="6"/>
  <c r="AH19" i="6"/>
  <c r="M19" i="6"/>
  <c r="AJ19" i="6"/>
  <c r="AN19" i="6"/>
  <c r="N19" i="6"/>
  <c r="F19" i="6"/>
  <c r="AY19" i="6"/>
  <c r="Z19" i="6"/>
  <c r="AE19" i="6"/>
  <c r="AU19" i="6"/>
  <c r="J19" i="6"/>
  <c r="AT19" i="6"/>
  <c r="T19" i="6"/>
  <c r="AR19" i="6"/>
  <c r="K19" i="6"/>
  <c r="AA19" i="6"/>
  <c r="AQ19" i="6"/>
  <c r="AD19" i="6"/>
  <c r="A73" i="1"/>
  <c r="B72" i="1" a="1"/>
  <c r="B72" i="1" s="1"/>
  <c r="A70" i="10" s="1"/>
  <c r="B69" i="10" s="1"/>
  <c r="F69" i="10" s="1" a="1"/>
  <c r="F69" i="10" s="1"/>
  <c r="G69" i="10" s="1"/>
  <c r="C67" i="10" a="1"/>
  <c r="C67" i="10" s="1"/>
  <c r="D67" i="10" s="1"/>
  <c r="C20" i="1" a="1"/>
  <c r="B64" i="6" a="1"/>
  <c r="B64" i="6" s="1"/>
  <c r="A63" i="7" s="1"/>
  <c r="B62" i="7" s="1"/>
  <c r="A67" i="6"/>
  <c r="A68" i="2" a="1"/>
  <c r="A68" i="2" s="1"/>
  <c r="B69" i="2"/>
  <c r="J66" i="2"/>
  <c r="M66" i="2"/>
  <c r="A61" i="10"/>
  <c r="I61" i="2"/>
  <c r="L34" i="3"/>
  <c r="B58" i="10"/>
  <c r="CC2" i="18"/>
  <c r="CB4" i="18"/>
  <c r="A63" i="2" a="1"/>
  <c r="A63" i="2" s="1"/>
  <c r="B64" i="2"/>
  <c r="BL2" i="18"/>
  <c r="BK4" i="18" a="1"/>
  <c r="BK4" i="18" s="1"/>
  <c r="B65" i="1" a="1"/>
  <c r="B65" i="1" s="1"/>
  <c r="A66" i="1"/>
  <c r="B66" i="6" l="1" a="1"/>
  <c r="B66" i="6" s="1"/>
  <c r="A65" i="7" s="1"/>
  <c r="B64" i="7" s="1"/>
  <c r="R6" i="18"/>
  <c r="R53" i="18"/>
  <c r="R16" i="18"/>
  <c r="R33" i="18"/>
  <c r="R22" i="18"/>
  <c r="R43" i="18"/>
  <c r="R27" i="18"/>
  <c r="R14" i="18"/>
  <c r="R10" i="18"/>
  <c r="R28" i="18"/>
  <c r="R13" i="18"/>
  <c r="R35" i="18"/>
  <c r="R41" i="18"/>
  <c r="R20" i="18"/>
  <c r="R51" i="18"/>
  <c r="R5" i="18"/>
  <c r="R17" i="18"/>
  <c r="R7" i="18"/>
  <c r="R47" i="18"/>
  <c r="R45" i="18"/>
  <c r="R40" i="18"/>
  <c r="R31" i="18"/>
  <c r="R24" i="18"/>
  <c r="R15" i="18"/>
  <c r="R54" i="18"/>
  <c r="R42" i="18"/>
  <c r="R8" i="18"/>
  <c r="R21" i="18"/>
  <c r="R29" i="18"/>
  <c r="R44" i="18"/>
  <c r="R19" i="18"/>
  <c r="R32" i="18"/>
  <c r="R38" i="18"/>
  <c r="R52" i="18"/>
  <c r="R36" i="18"/>
  <c r="R48" i="18"/>
  <c r="R30" i="18"/>
  <c r="R39" i="18"/>
  <c r="R46" i="18"/>
  <c r="R50" i="18"/>
  <c r="R26" i="18"/>
  <c r="R18" i="18"/>
  <c r="R12" i="18"/>
  <c r="R34" i="18"/>
  <c r="R11" i="18"/>
  <c r="R23" i="18"/>
  <c r="R37" i="18"/>
  <c r="R25" i="18"/>
  <c r="R49" i="18"/>
  <c r="F18" i="7" a="1"/>
  <c r="F18" i="7" s="1"/>
  <c r="G18" i="7" s="1"/>
  <c r="H18" i="7" a="1"/>
  <c r="H18" i="7" s="1"/>
  <c r="C18" i="7" a="1"/>
  <c r="C18" i="7" s="1"/>
  <c r="D18" i="7" s="1"/>
  <c r="C20" i="6" a="1"/>
  <c r="T20" i="6" s="1"/>
  <c r="E18" i="7" a="1"/>
  <c r="E18" i="7" s="1"/>
  <c r="C69" i="10" a="1"/>
  <c r="C69" i="10" s="1"/>
  <c r="D69" i="10" s="1"/>
  <c r="B74" i="1" a="1"/>
  <c r="B74" i="1" s="1"/>
  <c r="A72" i="10" s="1"/>
  <c r="B71" i="10" s="1"/>
  <c r="C71" i="10" s="1" a="1"/>
  <c r="C71" i="10" s="1"/>
  <c r="D71" i="10" s="1"/>
  <c r="A75" i="1"/>
  <c r="F20" i="1"/>
  <c r="U20" i="1"/>
  <c r="AJ20" i="1"/>
  <c r="N20" i="1"/>
  <c r="AW20" i="1"/>
  <c r="AE20" i="1"/>
  <c r="M20" i="1"/>
  <c r="AV20" i="1"/>
  <c r="Z20" i="1"/>
  <c r="L20" i="1"/>
  <c r="J20" i="1"/>
  <c r="AN20" i="1"/>
  <c r="R20" i="1"/>
  <c r="AD20" i="1"/>
  <c r="AQ20" i="1"/>
  <c r="E20" i="1"/>
  <c r="T20" i="1"/>
  <c r="AU20" i="1"/>
  <c r="AC20" i="1"/>
  <c r="G20" i="1"/>
  <c r="AP20" i="1"/>
  <c r="AB20" i="1"/>
  <c r="C20" i="1"/>
  <c r="AO20" i="1"/>
  <c r="Y20" i="1"/>
  <c r="P20" i="1"/>
  <c r="K20" i="1"/>
  <c r="V20" i="1"/>
  <c r="AK20" i="1"/>
  <c r="AZ20" i="1"/>
  <c r="AH20" i="1"/>
  <c r="X20" i="1"/>
  <c r="AY20" i="1"/>
  <c r="AG20" i="1"/>
  <c r="O20" i="1"/>
  <c r="AT20" i="1"/>
  <c r="AF20" i="1"/>
  <c r="AS20" i="1"/>
  <c r="S20" i="1"/>
  <c r="AA20" i="1"/>
  <c r="AL20" i="1"/>
  <c r="D20" i="1"/>
  <c r="W20" i="1"/>
  <c r="I20" i="1"/>
  <c r="AR20" i="1"/>
  <c r="H20" i="1"/>
  <c r="AI20" i="1"/>
  <c r="Q20" i="1"/>
  <c r="AM20" i="1"/>
  <c r="AX20" i="1"/>
  <c r="A70" i="2" a="1"/>
  <c r="A70" i="2" s="1"/>
  <c r="B71" i="2"/>
  <c r="M68" i="2"/>
  <c r="J68" i="2"/>
  <c r="A69" i="6"/>
  <c r="A65" i="2" a="1"/>
  <c r="A65" i="2" s="1"/>
  <c r="B66" i="2"/>
  <c r="A68" i="1"/>
  <c r="B67" i="1" a="1"/>
  <c r="B67" i="1" s="1"/>
  <c r="A63" i="10"/>
  <c r="BM4" i="18" a="1"/>
  <c r="BM4" i="18" s="1"/>
  <c r="BN2" i="18"/>
  <c r="CE2" i="18"/>
  <c r="CD4" i="18"/>
  <c r="I63" i="2"/>
  <c r="L35" i="3"/>
  <c r="B60" i="10"/>
  <c r="B68" i="6" l="1" a="1"/>
  <c r="B68" i="6" s="1"/>
  <c r="A67" i="7" s="1"/>
  <c r="B66" i="7" s="1"/>
  <c r="S5" i="18" a="1"/>
  <c r="S16" i="18" s="1"/>
  <c r="I20" i="6"/>
  <c r="AB20" i="6"/>
  <c r="N20" i="6"/>
  <c r="AL20" i="6"/>
  <c r="H20" i="6"/>
  <c r="AY20" i="6"/>
  <c r="R20" i="6"/>
  <c r="AO20" i="6"/>
  <c r="AI20" i="6"/>
  <c r="AP20" i="6"/>
  <c r="L20" i="6"/>
  <c r="AM20" i="6"/>
  <c r="D20" i="6"/>
  <c r="V20" i="6"/>
  <c r="AW20" i="6"/>
  <c r="O20" i="6"/>
  <c r="AN20" i="6"/>
  <c r="Y20" i="6"/>
  <c r="AR20" i="6"/>
  <c r="AK20" i="6"/>
  <c r="E20" i="6"/>
  <c r="X20" i="6"/>
  <c r="AG20" i="6"/>
  <c r="AV20" i="6"/>
  <c r="AD20" i="6"/>
  <c r="P20" i="6"/>
  <c r="AA20" i="6"/>
  <c r="J20" i="6"/>
  <c r="AX20" i="6"/>
  <c r="AC20" i="6"/>
  <c r="AZ20" i="6"/>
  <c r="Q20" i="6"/>
  <c r="G20" i="6"/>
  <c r="AQ20" i="6"/>
  <c r="Z20" i="6"/>
  <c r="M20" i="6"/>
  <c r="AJ20" i="6"/>
  <c r="C20" i="6"/>
  <c r="AU20" i="6"/>
  <c r="AH20" i="6"/>
  <c r="U20" i="6"/>
  <c r="AS20" i="6"/>
  <c r="S20" i="6"/>
  <c r="K20" i="6"/>
  <c r="AE20" i="6"/>
  <c r="AF20" i="6"/>
  <c r="W20" i="6"/>
  <c r="F20" i="6"/>
  <c r="AT20" i="6"/>
  <c r="C18" i="10" a="1"/>
  <c r="C18" i="10" s="1"/>
  <c r="D18" i="10" s="1"/>
  <c r="F18" i="10" a="1"/>
  <c r="F18" i="10" s="1"/>
  <c r="G18" i="10" s="1"/>
  <c r="F71" i="10" a="1"/>
  <c r="F71" i="10" s="1"/>
  <c r="G71" i="10" s="1"/>
  <c r="A77" i="1"/>
  <c r="B76" i="1" a="1"/>
  <c r="B76" i="1" s="1"/>
  <c r="A74" i="10" s="1"/>
  <c r="B73" i="10" s="1"/>
  <c r="F73" i="10" s="1" a="1"/>
  <c r="F73" i="10" s="1"/>
  <c r="G73" i="10" s="1"/>
  <c r="H18" i="10" a="1"/>
  <c r="H18" i="10" s="1"/>
  <c r="C21" i="1" a="1"/>
  <c r="E18" i="10" a="1"/>
  <c r="E18" i="10" s="1"/>
  <c r="A71" i="6"/>
  <c r="B73" i="2"/>
  <c r="A72" i="2" a="1"/>
  <c r="A72" i="2" s="1"/>
  <c r="J70" i="2"/>
  <c r="M70" i="2"/>
  <c r="BO4" i="18" a="1"/>
  <c r="BO4" i="18" s="1"/>
  <c r="BP2" i="18"/>
  <c r="B69" i="1"/>
  <c r="A70" i="1"/>
  <c r="A65" i="10"/>
  <c r="CF4" i="18"/>
  <c r="CG2" i="18"/>
  <c r="A67" i="2" a="1"/>
  <c r="A67" i="2" s="1"/>
  <c r="B68" i="2"/>
  <c r="B62" i="10"/>
  <c r="I65" i="2"/>
  <c r="L36" i="3"/>
  <c r="B70" i="6" l="1" a="1"/>
  <c r="B70" i="6" s="1"/>
  <c r="A69" i="7" s="1"/>
  <c r="B68" i="7" s="1"/>
  <c r="S33" i="18"/>
  <c r="S47" i="18"/>
  <c r="S38" i="18"/>
  <c r="S51" i="18"/>
  <c r="S28" i="18"/>
  <c r="S26" i="18"/>
  <c r="S42" i="18"/>
  <c r="S25" i="18"/>
  <c r="S20" i="18"/>
  <c r="S50" i="18"/>
  <c r="S17" i="18"/>
  <c r="S11" i="18"/>
  <c r="S13" i="18"/>
  <c r="S7" i="18"/>
  <c r="S24" i="18"/>
  <c r="S54" i="18"/>
  <c r="S45" i="18"/>
  <c r="S36" i="18"/>
  <c r="S49" i="18"/>
  <c r="S40" i="18"/>
  <c r="S34" i="18"/>
  <c r="S15" i="18"/>
  <c r="S46" i="18"/>
  <c r="S41" i="18"/>
  <c r="S8" i="18"/>
  <c r="S18" i="18"/>
  <c r="S35" i="18"/>
  <c r="S31" i="18"/>
  <c r="S32" i="18"/>
  <c r="S12" i="18"/>
  <c r="S29" i="18"/>
  <c r="S27" i="18"/>
  <c r="S52" i="18"/>
  <c r="S21" i="18"/>
  <c r="S22" i="18"/>
  <c r="S53" i="18"/>
  <c r="S14" i="18"/>
  <c r="S30" i="18"/>
  <c r="S19" i="18"/>
  <c r="S37" i="18"/>
  <c r="S9" i="18"/>
  <c r="S48" i="18"/>
  <c r="S39" i="18"/>
  <c r="S43" i="18"/>
  <c r="S23" i="18"/>
  <c r="S6" i="18"/>
  <c r="S10" i="18"/>
  <c r="S44" i="18"/>
  <c r="S5" i="18"/>
  <c r="C73" i="10" a="1"/>
  <c r="C73" i="10" s="1"/>
  <c r="D73" i="10" s="1"/>
  <c r="C21" i="6" a="1"/>
  <c r="I21" i="6" s="1"/>
  <c r="B78" i="1" a="1"/>
  <c r="B78" i="1" s="1"/>
  <c r="A76" i="10" s="1"/>
  <c r="B75" i="10" s="1"/>
  <c r="F75" i="10" s="1" a="1"/>
  <c r="F75" i="10" s="1"/>
  <c r="G75" i="10" s="1"/>
  <c r="A79" i="1"/>
  <c r="AG21" i="1"/>
  <c r="AV21" i="1"/>
  <c r="J21" i="1"/>
  <c r="Y21" i="1"/>
  <c r="K21" i="1"/>
  <c r="AT21" i="1"/>
  <c r="X21" i="1"/>
  <c r="F21" i="1"/>
  <c r="AK21" i="1"/>
  <c r="W21" i="1"/>
  <c r="AO21" i="1"/>
  <c r="AJ21" i="1"/>
  <c r="AL21" i="1"/>
  <c r="O21" i="1"/>
  <c r="AS21" i="1"/>
  <c r="I21" i="1"/>
  <c r="AR21" i="1"/>
  <c r="H21" i="1"/>
  <c r="AA21" i="1"/>
  <c r="R21" i="1"/>
  <c r="Q21" i="1"/>
  <c r="AF21" i="1"/>
  <c r="AU21" i="1"/>
  <c r="AN21" i="1"/>
  <c r="V21" i="1"/>
  <c r="D21" i="1"/>
  <c r="AM21" i="1"/>
  <c r="M21" i="1"/>
  <c r="AH21" i="1"/>
  <c r="AY21" i="1"/>
  <c r="AW21" i="1"/>
  <c r="Z21" i="1"/>
  <c r="AI21" i="1"/>
  <c r="AD21" i="1"/>
  <c r="AQ21" i="1"/>
  <c r="E21" i="1"/>
  <c r="AZ21" i="1"/>
  <c r="G21" i="1"/>
  <c r="P21" i="1"/>
  <c r="AE21" i="1"/>
  <c r="AP21" i="1"/>
  <c r="T21" i="1"/>
  <c r="C21" i="1"/>
  <c r="AC21" i="1"/>
  <c r="S21" i="1"/>
  <c r="AX21" i="1"/>
  <c r="AB21" i="1"/>
  <c r="N21" i="1"/>
  <c r="L21" i="1"/>
  <c r="U21" i="1"/>
  <c r="M72" i="2"/>
  <c r="J72" i="2"/>
  <c r="A74" i="2" a="1"/>
  <c r="A74" i="2" s="1"/>
  <c r="B75" i="2"/>
  <c r="A73" i="6"/>
  <c r="A69" i="2" a="1"/>
  <c r="A69" i="2" s="1"/>
  <c r="B70" i="2"/>
  <c r="A67" i="10"/>
  <c r="L37" i="3"/>
  <c r="I67" i="2"/>
  <c r="B71" i="1" a="1"/>
  <c r="B71" i="1" s="1"/>
  <c r="A72" i="1"/>
  <c r="CI2" i="18"/>
  <c r="CH4" i="18"/>
  <c r="B64" i="10"/>
  <c r="BR2" i="18"/>
  <c r="BQ4" i="18" a="1"/>
  <c r="BQ4" i="18" s="1"/>
  <c r="B72" i="6" l="1" a="1"/>
  <c r="B72" i="6" s="1"/>
  <c r="A71" i="7" s="1"/>
  <c r="B70" i="7" s="1"/>
  <c r="T5" i="18" a="1"/>
  <c r="T5" i="18" s="1"/>
  <c r="P21" i="6"/>
  <c r="AB21" i="6"/>
  <c r="AP21" i="6"/>
  <c r="AK21" i="6"/>
  <c r="AR21" i="6"/>
  <c r="AE21" i="6"/>
  <c r="W21" i="6"/>
  <c r="AY21" i="6"/>
  <c r="Q21" i="6"/>
  <c r="D21" i="6"/>
  <c r="T21" i="6"/>
  <c r="G21" i="6"/>
  <c r="Z21" i="6"/>
  <c r="AS21" i="6"/>
  <c r="AD21" i="6"/>
  <c r="AT21" i="6"/>
  <c r="AG21" i="6"/>
  <c r="AW21" i="6"/>
  <c r="AN21" i="6"/>
  <c r="J21" i="6"/>
  <c r="F21" i="6"/>
  <c r="AU21" i="6"/>
  <c r="V21" i="6"/>
  <c r="M21" i="6"/>
  <c r="AC21" i="6"/>
  <c r="X21" i="6"/>
  <c r="K21" i="6"/>
  <c r="AA21" i="6"/>
  <c r="C21" i="6"/>
  <c r="AL21" i="6"/>
  <c r="E21" i="6"/>
  <c r="H21" i="6"/>
  <c r="U21" i="6"/>
  <c r="AZ21" i="6"/>
  <c r="AQ21" i="6"/>
  <c r="R21" i="6"/>
  <c r="AH21" i="6"/>
  <c r="AO21" i="6"/>
  <c r="AJ21" i="6"/>
  <c r="AF21" i="6"/>
  <c r="S21" i="6"/>
  <c r="AI21" i="6"/>
  <c r="N21" i="6"/>
  <c r="Y21" i="6"/>
  <c r="AX21" i="6"/>
  <c r="L21" i="6"/>
  <c r="AV21" i="6"/>
  <c r="O21" i="6"/>
  <c r="AM21" i="6"/>
  <c r="C75" i="10" a="1"/>
  <c r="C75" i="10" s="1"/>
  <c r="D75" i="10" s="1"/>
  <c r="B80" i="1" a="1"/>
  <c r="B80" i="1" s="1"/>
  <c r="A78" i="10" s="1"/>
  <c r="B77" i="10" s="1"/>
  <c r="C77" i="10" s="1" a="1"/>
  <c r="C77" i="10" s="1"/>
  <c r="D77" i="10" s="1"/>
  <c r="A81" i="1"/>
  <c r="C22" i="1" a="1"/>
  <c r="A76" i="2" a="1"/>
  <c r="A76" i="2" s="1"/>
  <c r="B77" i="2"/>
  <c r="J74" i="2"/>
  <c r="M74" i="2"/>
  <c r="A75" i="6"/>
  <c r="CK2" i="18"/>
  <c r="CJ4" i="18"/>
  <c r="B73" i="1" a="1"/>
  <c r="B73" i="1" s="1"/>
  <c r="A74" i="1"/>
  <c r="B72" i="2"/>
  <c r="A71" i="2" a="1"/>
  <c r="A71" i="2" s="1"/>
  <c r="BT2" i="18"/>
  <c r="BS4" i="18" a="1"/>
  <c r="BS4" i="18" s="1"/>
  <c r="A69" i="10"/>
  <c r="I69" i="2"/>
  <c r="L38" i="3"/>
  <c r="B66" i="10"/>
  <c r="B74" i="6" l="1" a="1"/>
  <c r="B74" i="6" s="1"/>
  <c r="A73" i="7" s="1"/>
  <c r="B72" i="7" s="1"/>
  <c r="T48" i="18"/>
  <c r="T27" i="18"/>
  <c r="T20" i="18"/>
  <c r="T24" i="18"/>
  <c r="T21" i="18"/>
  <c r="T18" i="18"/>
  <c r="T33" i="18"/>
  <c r="T14" i="18"/>
  <c r="T52" i="18"/>
  <c r="T8" i="18"/>
  <c r="T46" i="18"/>
  <c r="T11" i="18"/>
  <c r="T28" i="18"/>
  <c r="T6" i="18"/>
  <c r="T30" i="18"/>
  <c r="T54" i="18"/>
  <c r="T34" i="18"/>
  <c r="T32" i="18"/>
  <c r="T31" i="18"/>
  <c r="T39" i="18"/>
  <c r="T47" i="18"/>
  <c r="T45" i="18"/>
  <c r="T15" i="18"/>
  <c r="T40" i="18"/>
  <c r="T19" i="18"/>
  <c r="T12" i="18"/>
  <c r="T37" i="18"/>
  <c r="T9" i="18"/>
  <c r="T35" i="18"/>
  <c r="T49" i="18"/>
  <c r="T22" i="18"/>
  <c r="T38" i="18"/>
  <c r="T43" i="18"/>
  <c r="T23" i="18"/>
  <c r="T13" i="18"/>
  <c r="T42" i="18"/>
  <c r="T7" i="18"/>
  <c r="T10" i="18"/>
  <c r="T26" i="18"/>
  <c r="T36" i="18"/>
  <c r="T51" i="18"/>
  <c r="T44" i="18"/>
  <c r="T25" i="18"/>
  <c r="T41" i="18"/>
  <c r="T29" i="18"/>
  <c r="T16" i="18"/>
  <c r="T53" i="18"/>
  <c r="T50" i="18"/>
  <c r="T17" i="18"/>
  <c r="C20" i="7" a="1"/>
  <c r="C20" i="7" s="1"/>
  <c r="D20" i="7" s="1"/>
  <c r="H20" i="7" a="1"/>
  <c r="H20" i="7" s="1"/>
  <c r="C22" i="6" a="1"/>
  <c r="L22" i="6" s="1"/>
  <c r="E20" i="7" a="1"/>
  <c r="E20" i="7" s="1"/>
  <c r="F20" i="7" a="1"/>
  <c r="F20" i="7" s="1"/>
  <c r="G20" i="7" s="1"/>
  <c r="F77" i="10" a="1"/>
  <c r="F77" i="10" s="1"/>
  <c r="G77" i="10" s="1"/>
  <c r="B82" i="1" a="1"/>
  <c r="B82" i="1" s="1"/>
  <c r="A80" i="10" s="1"/>
  <c r="B79" i="10" s="1"/>
  <c r="C79" i="10" s="1" a="1"/>
  <c r="C79" i="10" s="1"/>
  <c r="D79" i="10" s="1"/>
  <c r="A83" i="1"/>
  <c r="AI22" i="1"/>
  <c r="AT22" i="1"/>
  <c r="L22" i="1"/>
  <c r="AM22" i="1"/>
  <c r="U22" i="1"/>
  <c r="W22" i="1"/>
  <c r="E22" i="1"/>
  <c r="AN22" i="1"/>
  <c r="R22" i="1"/>
  <c r="D22" i="1"/>
  <c r="H22" i="1"/>
  <c r="AE22" i="1"/>
  <c r="AK22" i="1"/>
  <c r="AY22" i="1"/>
  <c r="M22" i="1"/>
  <c r="AB22" i="1"/>
  <c r="F22" i="1"/>
  <c r="AO22" i="1"/>
  <c r="AQ22" i="1"/>
  <c r="Y22" i="1"/>
  <c r="G22" i="1"/>
  <c r="AL22" i="1"/>
  <c r="X22" i="1"/>
  <c r="K22" i="1"/>
  <c r="Q22" i="1"/>
  <c r="N22" i="1"/>
  <c r="AC22" i="1"/>
  <c r="AR22" i="1"/>
  <c r="Z22" i="1"/>
  <c r="P22" i="1"/>
  <c r="J22" i="1"/>
  <c r="AW22" i="1"/>
  <c r="AA22" i="1"/>
  <c r="I22" i="1"/>
  <c r="AV22" i="1"/>
  <c r="AP22" i="1"/>
  <c r="AZ22" i="1"/>
  <c r="S22" i="1"/>
  <c r="AD22" i="1"/>
  <c r="AS22" i="1"/>
  <c r="O22" i="1"/>
  <c r="AX22" i="1"/>
  <c r="AJ22" i="1"/>
  <c r="AH22" i="1"/>
  <c r="T22" i="1"/>
  <c r="AU22" i="1"/>
  <c r="AG22" i="1"/>
  <c r="V22" i="1"/>
  <c r="AF22" i="1"/>
  <c r="C22" i="1"/>
  <c r="A77" i="6"/>
  <c r="B79" i="2"/>
  <c r="A78" i="2" a="1"/>
  <c r="A78" i="2" s="1"/>
  <c r="J76" i="2"/>
  <c r="M76" i="2"/>
  <c r="A73" i="2" a="1"/>
  <c r="A73" i="2" s="1"/>
  <c r="B74" i="2"/>
  <c r="A71" i="10"/>
  <c r="BU4" i="18" a="1"/>
  <c r="BU4" i="18" s="1"/>
  <c r="BV2" i="18"/>
  <c r="L39" i="3"/>
  <c r="I71" i="2"/>
  <c r="A76" i="1"/>
  <c r="B75" i="1" a="1"/>
  <c r="B75" i="1" s="1"/>
  <c r="F66" i="10" a="1"/>
  <c r="F66" i="10" s="1"/>
  <c r="G66" i="10" s="1"/>
  <c r="C66" i="10" a="1"/>
  <c r="C66" i="10" s="1"/>
  <c r="D66" i="10" s="1"/>
  <c r="B68" i="10"/>
  <c r="CM2" i="18"/>
  <c r="CL4" i="18"/>
  <c r="B76" i="6" l="1" a="1"/>
  <c r="B76" i="6" s="1"/>
  <c r="A75" i="7" s="1"/>
  <c r="B74" i="7" s="1"/>
  <c r="U5" i="18" a="1"/>
  <c r="U14" i="18" s="1"/>
  <c r="AP22" i="6"/>
  <c r="AV22" i="6"/>
  <c r="AQ22" i="6"/>
  <c r="AY22" i="6"/>
  <c r="X22" i="6"/>
  <c r="AS22" i="6"/>
  <c r="P22" i="6"/>
  <c r="D22" i="6"/>
  <c r="AC22" i="6"/>
  <c r="AH22" i="6"/>
  <c r="AI22" i="6"/>
  <c r="M22" i="6"/>
  <c r="N22" i="6"/>
  <c r="O22" i="6"/>
  <c r="H22" i="6"/>
  <c r="AN22" i="6"/>
  <c r="AE22" i="6"/>
  <c r="AK22" i="6"/>
  <c r="V22" i="6"/>
  <c r="AO22" i="6"/>
  <c r="Q22" i="6"/>
  <c r="F22" i="6"/>
  <c r="AX22" i="6"/>
  <c r="AG22" i="6"/>
  <c r="T22" i="6"/>
  <c r="AA22" i="6"/>
  <c r="G22" i="6"/>
  <c r="AU22" i="6"/>
  <c r="AD22" i="6"/>
  <c r="I22" i="6"/>
  <c r="AW22" i="6"/>
  <c r="K22" i="6"/>
  <c r="U22" i="6"/>
  <c r="W22" i="6"/>
  <c r="J22" i="6"/>
  <c r="AT22" i="6"/>
  <c r="Y22" i="6"/>
  <c r="AR22" i="6"/>
  <c r="R22" i="6"/>
  <c r="AZ22" i="6"/>
  <c r="AM22" i="6"/>
  <c r="Z22" i="6"/>
  <c r="E22" i="6"/>
  <c r="AB22" i="6"/>
  <c r="AJ22" i="6"/>
  <c r="AF22" i="6"/>
  <c r="S22" i="6"/>
  <c r="C22" i="6"/>
  <c r="AL22" i="6"/>
  <c r="F79" i="10" a="1"/>
  <c r="F79" i="10" s="1"/>
  <c r="G79" i="10" s="1"/>
  <c r="F20" i="10" a="1"/>
  <c r="F20" i="10" s="1"/>
  <c r="G20" i="10" s="1"/>
  <c r="C20" i="10" a="1"/>
  <c r="C20" i="10" s="1"/>
  <c r="D20" i="10" s="1"/>
  <c r="B84" i="1" a="1"/>
  <c r="B84" i="1" s="1"/>
  <c r="A82" i="10" s="1"/>
  <c r="B81" i="10" s="1"/>
  <c r="C81" i="10" s="1" a="1"/>
  <c r="C81" i="10" s="1"/>
  <c r="D81" i="10" s="1"/>
  <c r="A85" i="1"/>
  <c r="H20" i="10" a="1"/>
  <c r="H20" i="10" s="1"/>
  <c r="C23" i="1" a="1"/>
  <c r="E20" i="10" a="1"/>
  <c r="E20" i="10" s="1"/>
  <c r="B78" i="6" a="1"/>
  <c r="B78" i="6" s="1"/>
  <c r="A77" i="7" s="1"/>
  <c r="B76" i="7" s="1"/>
  <c r="A79" i="6"/>
  <c r="J78" i="2"/>
  <c r="M78" i="2"/>
  <c r="B81" i="2"/>
  <c r="A80" i="2" a="1"/>
  <c r="A80" i="2" s="1"/>
  <c r="CO2" i="18"/>
  <c r="CN4" i="18"/>
  <c r="A73" i="10"/>
  <c r="B77" i="1" a="1"/>
  <c r="B77" i="1" s="1"/>
  <c r="A78" i="1"/>
  <c r="BW4" i="18" a="1"/>
  <c r="BW4" i="18" s="1"/>
  <c r="BX2" i="18"/>
  <c r="F68" i="10" a="1"/>
  <c r="F68" i="10" s="1"/>
  <c r="G68" i="10" s="1"/>
  <c r="C68" i="10" a="1"/>
  <c r="C68" i="10" s="1"/>
  <c r="D68" i="10" s="1"/>
  <c r="B76" i="2"/>
  <c r="A75" i="2" a="1"/>
  <c r="A75" i="2" s="1"/>
  <c r="B70" i="10"/>
  <c r="L40" i="3"/>
  <c r="I73" i="2"/>
  <c r="U48" i="18" l="1"/>
  <c r="U31" i="18"/>
  <c r="U43" i="18"/>
  <c r="U47" i="18"/>
  <c r="U8" i="18"/>
  <c r="U22" i="18"/>
  <c r="U16" i="18"/>
  <c r="U35" i="18"/>
  <c r="U46" i="18"/>
  <c r="U28" i="18"/>
  <c r="U27" i="18"/>
  <c r="U5" i="18"/>
  <c r="U38" i="18"/>
  <c r="U17" i="18"/>
  <c r="U51" i="18"/>
  <c r="U7" i="18"/>
  <c r="U44" i="18"/>
  <c r="U40" i="18"/>
  <c r="U52" i="18"/>
  <c r="U25" i="18"/>
  <c r="U45" i="18"/>
  <c r="U10" i="18"/>
  <c r="U32" i="18"/>
  <c r="U24" i="18"/>
  <c r="U20" i="18"/>
  <c r="U36" i="18"/>
  <c r="U30" i="18"/>
  <c r="U37" i="18"/>
  <c r="U11" i="18"/>
  <c r="U19" i="18"/>
  <c r="U33" i="18"/>
  <c r="U53" i="18"/>
  <c r="U9" i="18"/>
  <c r="U13" i="18"/>
  <c r="U29" i="18"/>
  <c r="U41" i="18"/>
  <c r="U18" i="18"/>
  <c r="U49" i="18"/>
  <c r="U6" i="18"/>
  <c r="U21" i="18"/>
  <c r="U42" i="18"/>
  <c r="U34" i="18"/>
  <c r="U26" i="18"/>
  <c r="U50" i="18"/>
  <c r="U23" i="18"/>
  <c r="U39" i="18"/>
  <c r="U12" i="18"/>
  <c r="U15" i="18"/>
  <c r="U54" i="18"/>
  <c r="C23" i="6" a="1"/>
  <c r="AT23" i="6" s="1"/>
  <c r="F81" i="10" a="1"/>
  <c r="F81" i="10" s="1"/>
  <c r="G81" i="10" s="1"/>
  <c r="B86" i="1" a="1"/>
  <c r="B86" i="1" s="1"/>
  <c r="A84" i="10" s="1"/>
  <c r="B83" i="10" s="1"/>
  <c r="F83" i="10" s="1" a="1"/>
  <c r="F83" i="10" s="1"/>
  <c r="G83" i="10" s="1"/>
  <c r="A87" i="1"/>
  <c r="AC23" i="1"/>
  <c r="AR23" i="1"/>
  <c r="F23" i="1"/>
  <c r="AG23" i="1"/>
  <c r="S23" i="1"/>
  <c r="AX23" i="1"/>
  <c r="AF23" i="1"/>
  <c r="N23" i="1"/>
  <c r="P23" i="1"/>
  <c r="AY23" i="1"/>
  <c r="O23" i="1"/>
  <c r="T23" i="1"/>
  <c r="E23" i="1"/>
  <c r="L23" i="1"/>
  <c r="AA23" i="1"/>
  <c r="X23" i="1"/>
  <c r="J23" i="1"/>
  <c r="W23" i="1"/>
  <c r="G23" i="1"/>
  <c r="AP23" i="1"/>
  <c r="AN23" i="1"/>
  <c r="AU23" i="1"/>
  <c r="AS23" i="1"/>
  <c r="K23" i="1"/>
  <c r="V23" i="1"/>
  <c r="D23" i="1"/>
  <c r="AM23" i="1"/>
  <c r="Q23" i="1"/>
  <c r="AZ23" i="1"/>
  <c r="AH23" i="1"/>
  <c r="AJ23" i="1"/>
  <c r="R23" i="1"/>
  <c r="AT23" i="1"/>
  <c r="C23" i="1"/>
  <c r="AL23" i="1"/>
  <c r="AK23" i="1"/>
  <c r="U23" i="1"/>
  <c r="AW23" i="1"/>
  <c r="M23" i="1"/>
  <c r="AB23" i="1"/>
  <c r="AQ23" i="1"/>
  <c r="I23" i="1"/>
  <c r="AV23" i="1"/>
  <c r="AD23" i="1"/>
  <c r="H23" i="1"/>
  <c r="AO23" i="1"/>
  <c r="AE23" i="1"/>
  <c r="Y23" i="1"/>
  <c r="AI23" i="1"/>
  <c r="Z23" i="1"/>
  <c r="J80" i="2"/>
  <c r="M80" i="2"/>
  <c r="B80" i="6" a="1"/>
  <c r="B80" i="6" s="1"/>
  <c r="A79" i="7" s="1"/>
  <c r="B78" i="7" s="1"/>
  <c r="A81" i="6"/>
  <c r="B83" i="2"/>
  <c r="A82" i="2" a="1"/>
  <c r="A82" i="2" s="1"/>
  <c r="I75" i="2"/>
  <c r="L41" i="3"/>
  <c r="A75" i="10"/>
  <c r="B72" i="10"/>
  <c r="C76" i="7" a="1"/>
  <c r="C76" i="7" s="1"/>
  <c r="D76" i="7" s="1"/>
  <c r="F76" i="7" a="1"/>
  <c r="F76" i="7" s="1"/>
  <c r="G76" i="7" s="1"/>
  <c r="A77" i="2" a="1"/>
  <c r="A77" i="2" s="1"/>
  <c r="B78" i="2"/>
  <c r="BZ2" i="18"/>
  <c r="BY4" i="18" a="1"/>
  <c r="BY4" i="18" s="1"/>
  <c r="CQ2" i="18"/>
  <c r="CP4" i="18"/>
  <c r="B79" i="1" a="1"/>
  <c r="B79" i="1" s="1"/>
  <c r="A80" i="1"/>
  <c r="V5" i="18" l="1" a="1"/>
  <c r="V18" i="18" s="1"/>
  <c r="H23" i="6"/>
  <c r="AR23" i="6"/>
  <c r="K23" i="6"/>
  <c r="AG23" i="6"/>
  <c r="T23" i="6"/>
  <c r="AJ23" i="6"/>
  <c r="O23" i="6"/>
  <c r="AD23" i="6"/>
  <c r="I23" i="6"/>
  <c r="AW23" i="6"/>
  <c r="P23" i="6"/>
  <c r="N23" i="6"/>
  <c r="V23" i="6"/>
  <c r="AL23" i="6"/>
  <c r="Y23" i="6"/>
  <c r="AO23" i="6"/>
  <c r="AB23" i="6"/>
  <c r="AY23" i="6"/>
  <c r="AZ23" i="6"/>
  <c r="AK23" i="6"/>
  <c r="R23" i="6"/>
  <c r="E23" i="6"/>
  <c r="U23" i="6"/>
  <c r="L23" i="6"/>
  <c r="AI23" i="6"/>
  <c r="Q23" i="6"/>
  <c r="C23" i="6"/>
  <c r="AU23" i="6"/>
  <c r="AH23" i="6"/>
  <c r="AX23" i="6"/>
  <c r="AS23" i="6"/>
  <c r="S23" i="6"/>
  <c r="AE23" i="6"/>
  <c r="AV23" i="6"/>
  <c r="AA23" i="6"/>
  <c r="J23" i="6"/>
  <c r="Z23" i="6"/>
  <c r="AC23" i="6"/>
  <c r="AF23" i="6"/>
  <c r="X23" i="6"/>
  <c r="G23" i="6"/>
  <c r="AQ23" i="6"/>
  <c r="F23" i="6"/>
  <c r="M23" i="6"/>
  <c r="AP23" i="6"/>
  <c r="D23" i="6"/>
  <c r="AN23" i="6"/>
  <c r="W23" i="6"/>
  <c r="AM23" i="6"/>
  <c r="C83" i="10" a="1"/>
  <c r="C83" i="10" s="1"/>
  <c r="D83" i="10" s="1"/>
  <c r="A89" i="1"/>
  <c r="B88" i="1" a="1"/>
  <c r="B88" i="1" s="1"/>
  <c r="A86" i="10" s="1"/>
  <c r="B85" i="10" s="1"/>
  <c r="C85" i="10" s="1" a="1"/>
  <c r="C85" i="10" s="1"/>
  <c r="D85" i="10" s="1"/>
  <c r="C24" i="1" a="1"/>
  <c r="B82" i="6" a="1"/>
  <c r="B82" i="6" s="1"/>
  <c r="A81" i="7" s="1"/>
  <c r="B80" i="7" s="1"/>
  <c r="A83" i="6"/>
  <c r="M82" i="2"/>
  <c r="J82" i="2"/>
  <c r="B85" i="2"/>
  <c r="A84" i="2" a="1"/>
  <c r="A84" i="2" s="1"/>
  <c r="B81" i="1" a="1"/>
  <c r="B81" i="1" s="1"/>
  <c r="A82" i="1"/>
  <c r="A77" i="10"/>
  <c r="B80" i="2"/>
  <c r="A79" i="2" a="1"/>
  <c r="A79" i="2" s="1"/>
  <c r="F78" i="7" a="1"/>
  <c r="F78" i="7" s="1"/>
  <c r="G78" i="7" s="1"/>
  <c r="C78" i="7" a="1"/>
  <c r="C78" i="7" s="1"/>
  <c r="D78" i="7" s="1"/>
  <c r="CS2" i="18"/>
  <c r="CR4" i="18"/>
  <c r="CB2" i="18"/>
  <c r="CA4" i="18" a="1"/>
  <c r="CA4" i="18" s="1"/>
  <c r="L42" i="3"/>
  <c r="I77" i="2"/>
  <c r="B74" i="10"/>
  <c r="V6" i="18" l="1"/>
  <c r="V10" i="18"/>
  <c r="V49" i="18"/>
  <c r="V30" i="18"/>
  <c r="V17" i="18"/>
  <c r="V28" i="18"/>
  <c r="V21" i="18"/>
  <c r="V13" i="18"/>
  <c r="V14" i="18"/>
  <c r="V12" i="18"/>
  <c r="V43" i="18"/>
  <c r="V5" i="18"/>
  <c r="V26" i="18"/>
  <c r="V54" i="18"/>
  <c r="V23" i="18"/>
  <c r="V48" i="18"/>
  <c r="V9" i="18"/>
  <c r="V25" i="18"/>
  <c r="V33" i="18"/>
  <c r="V51" i="18"/>
  <c r="V41" i="18"/>
  <c r="V44" i="18"/>
  <c r="V32" i="18"/>
  <c r="V40" i="18"/>
  <c r="V53" i="18"/>
  <c r="V15" i="18"/>
  <c r="V8" i="18"/>
  <c r="V19" i="18"/>
  <c r="V24" i="18"/>
  <c r="V22" i="18"/>
  <c r="V16" i="18"/>
  <c r="V36" i="18"/>
  <c r="V52" i="18"/>
  <c r="V7" i="18"/>
  <c r="V45" i="18"/>
  <c r="V31" i="18"/>
  <c r="V34" i="18"/>
  <c r="V29" i="18"/>
  <c r="V47" i="18"/>
  <c r="V27" i="18"/>
  <c r="V38" i="18"/>
  <c r="V42" i="18"/>
  <c r="V37" i="18"/>
  <c r="V35" i="18"/>
  <c r="V39" i="18"/>
  <c r="V11" i="18"/>
  <c r="V46" i="18"/>
  <c r="V50" i="18"/>
  <c r="V20" i="18"/>
  <c r="H22" i="7" a="1"/>
  <c r="H22" i="7" s="1"/>
  <c r="C24" i="6" a="1"/>
  <c r="AI24" i="6" s="1"/>
  <c r="E22" i="7" a="1"/>
  <c r="E22" i="7" s="1"/>
  <c r="F22" i="7" a="1"/>
  <c r="F22" i="7" s="1"/>
  <c r="G22" i="7" s="1"/>
  <c r="C22" i="7" a="1"/>
  <c r="C22" i="7" s="1"/>
  <c r="D22" i="7" s="1"/>
  <c r="F85" i="10" a="1"/>
  <c r="F85" i="10" s="1"/>
  <c r="G85" i="10" s="1"/>
  <c r="B90" i="1" a="1"/>
  <c r="B90" i="1" s="1"/>
  <c r="A88" i="10" s="1"/>
  <c r="B87" i="10" s="1"/>
  <c r="F87" i="10" s="1" a="1"/>
  <c r="F87" i="10" s="1"/>
  <c r="G87" i="10" s="1"/>
  <c r="A91" i="1"/>
  <c r="AE24" i="1"/>
  <c r="AP24" i="1"/>
  <c r="H24" i="1"/>
  <c r="AM24" i="1"/>
  <c r="U24" i="1"/>
  <c r="W24" i="1"/>
  <c r="E24" i="1"/>
  <c r="AR24" i="1"/>
  <c r="R24" i="1"/>
  <c r="D24" i="1"/>
  <c r="AT24" i="1"/>
  <c r="AZ24" i="1"/>
  <c r="L24" i="1"/>
  <c r="AU24" i="1"/>
  <c r="I24" i="1"/>
  <c r="X24" i="1"/>
  <c r="F24" i="1"/>
  <c r="AS24" i="1"/>
  <c r="AQ24" i="1"/>
  <c r="AC24" i="1"/>
  <c r="G24" i="1"/>
  <c r="AL24" i="1"/>
  <c r="AB24" i="1"/>
  <c r="AF24" i="1"/>
  <c r="C24" i="1"/>
  <c r="J24" i="1"/>
  <c r="Y24" i="1"/>
  <c r="AN24" i="1"/>
  <c r="AD24" i="1"/>
  <c r="P24" i="1"/>
  <c r="N24" i="1"/>
  <c r="AW24" i="1"/>
  <c r="AA24" i="1"/>
  <c r="M24" i="1"/>
  <c r="AV24" i="1"/>
  <c r="AI24" i="1"/>
  <c r="AK24" i="1"/>
  <c r="O24" i="1"/>
  <c r="Z24" i="1"/>
  <c r="AO24" i="1"/>
  <c r="S24" i="1"/>
  <c r="AX24" i="1"/>
  <c r="AJ24" i="1"/>
  <c r="AH24" i="1"/>
  <c r="T24" i="1"/>
  <c r="AY24" i="1"/>
  <c r="AG24" i="1"/>
  <c r="K24" i="1"/>
  <c r="Q24" i="1"/>
  <c r="V24" i="1"/>
  <c r="J84" i="2"/>
  <c r="M84" i="2"/>
  <c r="A85" i="6"/>
  <c r="B84" i="6" a="1"/>
  <c r="B84" i="6" s="1"/>
  <c r="A83" i="7" s="1"/>
  <c r="B82" i="7" s="1"/>
  <c r="A86" i="2" a="1"/>
  <c r="A86" i="2" s="1"/>
  <c r="B87" i="2"/>
  <c r="I79" i="2"/>
  <c r="L43" i="3"/>
  <c r="A84" i="1"/>
  <c r="B83" i="1" a="1"/>
  <c r="B83" i="1" s="1"/>
  <c r="A81" i="2" a="1"/>
  <c r="A81" i="2" s="1"/>
  <c r="B82" i="2"/>
  <c r="A79" i="10"/>
  <c r="C80" i="7" a="1"/>
  <c r="C80" i="7" s="1"/>
  <c r="D80" i="7" s="1"/>
  <c r="F80" i="7" a="1"/>
  <c r="F80" i="7" s="1"/>
  <c r="G80" i="7" s="1"/>
  <c r="B76" i="10"/>
  <c r="CC4" i="18" a="1"/>
  <c r="CC4" i="18" s="1"/>
  <c r="CD2" i="18"/>
  <c r="CU2" i="18"/>
  <c r="CT4" i="18"/>
  <c r="W5" i="18" l="1" a="1"/>
  <c r="W52" i="18" s="1"/>
  <c r="J24" i="6"/>
  <c r="AO24" i="6"/>
  <c r="AB24" i="6"/>
  <c r="AR24" i="6"/>
  <c r="E24" i="6"/>
  <c r="K24" i="6"/>
  <c r="Q24" i="6"/>
  <c r="H24" i="6"/>
  <c r="X24" i="6"/>
  <c r="S24" i="6"/>
  <c r="AL24" i="6"/>
  <c r="AN24" i="6"/>
  <c r="Y24" i="6"/>
  <c r="AT24" i="6"/>
  <c r="AG24" i="6"/>
  <c r="AW24" i="6"/>
  <c r="AZ24" i="6"/>
  <c r="V24" i="6"/>
  <c r="AX24" i="6"/>
  <c r="AU24" i="6"/>
  <c r="Z24" i="6"/>
  <c r="M24" i="6"/>
  <c r="AC24" i="6"/>
  <c r="AJ24" i="6"/>
  <c r="F24" i="6"/>
  <c r="P24" i="6"/>
  <c r="AA24" i="6"/>
  <c r="C24" i="6"/>
  <c r="AP24" i="6"/>
  <c r="I24" i="6"/>
  <c r="T24" i="6"/>
  <c r="AD24" i="6"/>
  <c r="G24" i="6"/>
  <c r="AQ24" i="6"/>
  <c r="R24" i="6"/>
  <c r="AH24" i="6"/>
  <c r="D24" i="6"/>
  <c r="AE24" i="6"/>
  <c r="AF24" i="6"/>
  <c r="W24" i="6"/>
  <c r="AM24" i="6"/>
  <c r="N24" i="6"/>
  <c r="AK24" i="6"/>
  <c r="AS24" i="6"/>
  <c r="L24" i="6"/>
  <c r="AV24" i="6"/>
  <c r="O24" i="6"/>
  <c r="AY24" i="6"/>
  <c r="U24" i="6"/>
  <c r="F22" i="10" a="1"/>
  <c r="F22" i="10" s="1"/>
  <c r="G22" i="10" s="1"/>
  <c r="C22" i="10" a="1"/>
  <c r="C22" i="10" s="1"/>
  <c r="D22" i="10" s="1"/>
  <c r="C87" i="10" a="1"/>
  <c r="C87" i="10" s="1"/>
  <c r="D87" i="10" s="1"/>
  <c r="B92" i="1" a="1"/>
  <c r="B92" i="1" s="1"/>
  <c r="A90" i="10" s="1"/>
  <c r="B89" i="10" s="1"/>
  <c r="C89" i="10" s="1" a="1"/>
  <c r="C89" i="10" s="1"/>
  <c r="D89" i="10" s="1"/>
  <c r="A93" i="1"/>
  <c r="H22" i="10" a="1"/>
  <c r="H22" i="10" s="1"/>
  <c r="C25" i="1" a="1"/>
  <c r="E22" i="10" a="1"/>
  <c r="E22" i="10" s="1"/>
  <c r="B86" i="6" a="1"/>
  <c r="B86" i="6" s="1"/>
  <c r="A85" i="7" s="1"/>
  <c r="B84" i="7" s="1"/>
  <c r="A87" i="6"/>
  <c r="B89" i="2"/>
  <c r="A88" i="2" a="1"/>
  <c r="A88" i="2" s="1"/>
  <c r="J86" i="2"/>
  <c r="M86" i="2"/>
  <c r="B78" i="10"/>
  <c r="I81" i="2"/>
  <c r="L44" i="3"/>
  <c r="B85" i="1" a="1"/>
  <c r="B85" i="1" s="1"/>
  <c r="A86" i="1"/>
  <c r="C82" i="7" a="1"/>
  <c r="C82" i="7" s="1"/>
  <c r="D82" i="7" s="1"/>
  <c r="F82" i="7" a="1"/>
  <c r="F82" i="7" s="1"/>
  <c r="G82" i="7" s="1"/>
  <c r="CW2" i="18"/>
  <c r="CV4" i="18"/>
  <c r="CF2" i="18"/>
  <c r="CE4" i="18" a="1"/>
  <c r="CE4" i="18" s="1"/>
  <c r="A83" i="2" a="1"/>
  <c r="A83" i="2" s="1"/>
  <c r="B84" i="2"/>
  <c r="A81" i="10"/>
  <c r="W39" i="18" l="1"/>
  <c r="W7" i="18"/>
  <c r="W33" i="18"/>
  <c r="W44" i="18"/>
  <c r="W27" i="18"/>
  <c r="W35" i="18"/>
  <c r="W18" i="18"/>
  <c r="W26" i="18"/>
  <c r="W19" i="18"/>
  <c r="W5" i="18"/>
  <c r="W47" i="18"/>
  <c r="W21" i="18"/>
  <c r="W54" i="18"/>
  <c r="W37" i="18"/>
  <c r="W49" i="18"/>
  <c r="W32" i="18"/>
  <c r="W22" i="18"/>
  <c r="W17" i="18"/>
  <c r="W34" i="18"/>
  <c r="W12" i="18"/>
  <c r="W14" i="18"/>
  <c r="W25" i="18"/>
  <c r="W43" i="18"/>
  <c r="W11" i="18"/>
  <c r="W23" i="18"/>
  <c r="W16" i="18"/>
  <c r="W51" i="18"/>
  <c r="W46" i="18"/>
  <c r="W24" i="18"/>
  <c r="W28" i="18"/>
  <c r="W30" i="18"/>
  <c r="W50" i="18"/>
  <c r="W15" i="18"/>
  <c r="W45" i="18"/>
  <c r="W10" i="18"/>
  <c r="W13" i="18"/>
  <c r="W31" i="18"/>
  <c r="W29" i="18"/>
  <c r="W41" i="18"/>
  <c r="W20" i="18"/>
  <c r="W42" i="18"/>
  <c r="W40" i="18"/>
  <c r="W8" i="18"/>
  <c r="W48" i="18"/>
  <c r="W6" i="18"/>
  <c r="W36" i="18"/>
  <c r="W38" i="18"/>
  <c r="W9" i="18"/>
  <c r="W53" i="18"/>
  <c r="C25" i="6" a="1"/>
  <c r="K25" i="6" s="1"/>
  <c r="F89" i="10" a="1"/>
  <c r="F89" i="10" s="1"/>
  <c r="G89" i="10" s="1"/>
  <c r="A95" i="1"/>
  <c r="B94" i="1" a="1"/>
  <c r="B94" i="1" s="1"/>
  <c r="A92" i="10" s="1"/>
  <c r="B91" i="10" s="1"/>
  <c r="C91" i="10" s="1" a="1"/>
  <c r="C91" i="10" s="1"/>
  <c r="D91" i="10" s="1"/>
  <c r="AK25" i="1"/>
  <c r="AZ25" i="1"/>
  <c r="N25" i="1"/>
  <c r="AS25" i="1"/>
  <c r="AE25" i="1"/>
  <c r="I25" i="1"/>
  <c r="AR25" i="1"/>
  <c r="Z25" i="1"/>
  <c r="H25" i="1"/>
  <c r="AQ25" i="1"/>
  <c r="AA25" i="1"/>
  <c r="R25" i="1"/>
  <c r="E25" i="1"/>
  <c r="T25" i="1"/>
  <c r="AI25" i="1"/>
  <c r="AT25" i="1"/>
  <c r="V25" i="1"/>
  <c r="AW25" i="1"/>
  <c r="M25" i="1"/>
  <c r="AH25" i="1"/>
  <c r="G25" i="1"/>
  <c r="U25" i="1"/>
  <c r="AJ25" i="1"/>
  <c r="AY25" i="1"/>
  <c r="Y25" i="1"/>
  <c r="K25" i="1"/>
  <c r="AP25" i="1"/>
  <c r="X25" i="1"/>
  <c r="F25" i="1"/>
  <c r="AG25" i="1"/>
  <c r="W25" i="1"/>
  <c r="AO25" i="1"/>
  <c r="AL25" i="1"/>
  <c r="D25" i="1"/>
  <c r="S25" i="1"/>
  <c r="AD25" i="1"/>
  <c r="P25" i="1"/>
  <c r="C25" i="1"/>
  <c r="AC25" i="1"/>
  <c r="O25" i="1"/>
  <c r="AX25" i="1"/>
  <c r="AB25" i="1"/>
  <c r="J25" i="1"/>
  <c r="L25" i="1"/>
  <c r="Q25" i="1"/>
  <c r="AN25" i="1"/>
  <c r="AM25" i="1"/>
  <c r="AV25" i="1"/>
  <c r="AU25" i="1"/>
  <c r="AF25" i="1"/>
  <c r="B91" i="2"/>
  <c r="A90" i="2" a="1"/>
  <c r="A90" i="2" s="1"/>
  <c r="B88" i="6" a="1"/>
  <c r="B88" i="6" s="1"/>
  <c r="A87" i="7" s="1"/>
  <c r="B86" i="7" s="1"/>
  <c r="A89" i="6"/>
  <c r="M88" i="2"/>
  <c r="J88" i="2"/>
  <c r="B80" i="10"/>
  <c r="A83" i="10"/>
  <c r="CH2" i="18"/>
  <c r="CG4" i="18" a="1"/>
  <c r="CG4" i="18" s="1"/>
  <c r="CY2" i="18"/>
  <c r="CX4" i="18"/>
  <c r="B87" i="1" a="1"/>
  <c r="B87" i="1" s="1"/>
  <c r="A88" i="1"/>
  <c r="A85" i="2" a="1"/>
  <c r="A85" i="2" s="1"/>
  <c r="B86" i="2"/>
  <c r="L45" i="3"/>
  <c r="I83" i="2"/>
  <c r="C84" i="7" a="1"/>
  <c r="C84" i="7" s="1"/>
  <c r="D84" i="7" s="1"/>
  <c r="F84" i="7" a="1"/>
  <c r="F84" i="7" s="1"/>
  <c r="G84" i="7" s="1"/>
  <c r="X5" i="18" l="1" a="1"/>
  <c r="X40" i="18" s="1"/>
  <c r="Z25" i="6"/>
  <c r="G25" i="6"/>
  <c r="AU25" i="6"/>
  <c r="AD25" i="6"/>
  <c r="U25" i="6"/>
  <c r="AR25" i="6"/>
  <c r="T25" i="6"/>
  <c r="AN25" i="6"/>
  <c r="AJ25" i="6"/>
  <c r="W25" i="6"/>
  <c r="J25" i="6"/>
  <c r="E25" i="6"/>
  <c r="AB25" i="6"/>
  <c r="AG25" i="6"/>
  <c r="AZ25" i="6"/>
  <c r="AM25" i="6"/>
  <c r="L25" i="6"/>
  <c r="C25" i="6"/>
  <c r="M25" i="6"/>
  <c r="AW25" i="6"/>
  <c r="AF25" i="6"/>
  <c r="S25" i="6"/>
  <c r="V25" i="6"/>
  <c r="AO25" i="6"/>
  <c r="P25" i="6"/>
  <c r="AL25" i="6"/>
  <c r="Q25" i="6"/>
  <c r="AP25" i="6"/>
  <c r="AC25" i="6"/>
  <c r="H25" i="6"/>
  <c r="AV25" i="6"/>
  <c r="F25" i="6"/>
  <c r="AI25" i="6"/>
  <c r="R25" i="6"/>
  <c r="I25" i="6"/>
  <c r="AS25" i="6"/>
  <c r="X25" i="6"/>
  <c r="AQ25" i="6"/>
  <c r="AT25" i="6"/>
  <c r="AY25" i="6"/>
  <c r="AH25" i="6"/>
  <c r="Y25" i="6"/>
  <c r="D25" i="6"/>
  <c r="AA25" i="6"/>
  <c r="O25" i="6"/>
  <c r="AE25" i="6"/>
  <c r="N25" i="6"/>
  <c r="AX25" i="6"/>
  <c r="AK25" i="6"/>
  <c r="F91" i="10" a="1"/>
  <c r="F91" i="10" s="1"/>
  <c r="G91" i="10" s="1"/>
  <c r="A97" i="1"/>
  <c r="B96" i="1" a="1"/>
  <c r="B96" i="1" s="1"/>
  <c r="A94" i="10" s="1"/>
  <c r="B93" i="10" s="1"/>
  <c r="C93" i="10" s="1" a="1"/>
  <c r="C93" i="10" s="1"/>
  <c r="D93" i="10" s="1"/>
  <c r="C26" i="1" a="1"/>
  <c r="B90" i="6" a="1"/>
  <c r="B90" i="6" s="1"/>
  <c r="A89" i="7" s="1"/>
  <c r="B88" i="7" s="1"/>
  <c r="A91" i="6"/>
  <c r="J90" i="2"/>
  <c r="M90" i="2"/>
  <c r="A92" i="2" a="1"/>
  <c r="A92" i="2" s="1"/>
  <c r="B93" i="2"/>
  <c r="DA2" i="18"/>
  <c r="CZ4" i="18"/>
  <c r="A87" i="2" a="1"/>
  <c r="A87" i="2" s="1"/>
  <c r="B88" i="2"/>
  <c r="B89" i="1" a="1"/>
  <c r="B89" i="1" s="1"/>
  <c r="A90" i="1"/>
  <c r="L46" i="3"/>
  <c r="I85" i="2"/>
  <c r="M85" i="2"/>
  <c r="M46" i="3" s="1"/>
  <c r="J85" i="2"/>
  <c r="A85" i="10"/>
  <c r="CJ2" i="18"/>
  <c r="CI4" i="18" a="1"/>
  <c r="CI4" i="18" s="1"/>
  <c r="B82" i="10"/>
  <c r="C86" i="7" a="1"/>
  <c r="C86" i="7" s="1"/>
  <c r="D86" i="7" s="1"/>
  <c r="F86" i="7" a="1"/>
  <c r="F86" i="7" s="1"/>
  <c r="G86" i="7" s="1"/>
  <c r="X7" i="18" l="1"/>
  <c r="X42" i="18"/>
  <c r="X14" i="18"/>
  <c r="X17" i="18"/>
  <c r="X16" i="18"/>
  <c r="X21" i="18"/>
  <c r="X50" i="18"/>
  <c r="X30" i="18"/>
  <c r="X24" i="18"/>
  <c r="X39" i="18"/>
  <c r="X46" i="18"/>
  <c r="X28" i="18"/>
  <c r="X31" i="18"/>
  <c r="X34" i="18"/>
  <c r="X37" i="18"/>
  <c r="X41" i="18"/>
  <c r="X18" i="18"/>
  <c r="X27" i="18"/>
  <c r="X33" i="18"/>
  <c r="X29" i="18"/>
  <c r="X9" i="18"/>
  <c r="X15" i="18"/>
  <c r="X49" i="18"/>
  <c r="X38" i="18"/>
  <c r="X22" i="18"/>
  <c r="X54" i="18"/>
  <c r="X44" i="18"/>
  <c r="X52" i="18"/>
  <c r="X47" i="18"/>
  <c r="X45" i="18"/>
  <c r="X26" i="18"/>
  <c r="X13" i="18"/>
  <c r="X6" i="18"/>
  <c r="X8" i="18"/>
  <c r="X51" i="18"/>
  <c r="X48" i="18"/>
  <c r="X43" i="18"/>
  <c r="X36" i="18"/>
  <c r="X23" i="18"/>
  <c r="X11" i="18"/>
  <c r="X32" i="18"/>
  <c r="X12" i="18"/>
  <c r="X25" i="18"/>
  <c r="X53" i="18"/>
  <c r="X5" i="18"/>
  <c r="X19" i="18"/>
  <c r="X10" i="18"/>
  <c r="X20" i="18"/>
  <c r="X35" i="18"/>
  <c r="C26" i="6" a="1"/>
  <c r="AS26" i="6" s="1"/>
  <c r="C24" i="7" a="1"/>
  <c r="C24" i="7" s="1"/>
  <c r="D24" i="7" s="1"/>
  <c r="H24" i="7" a="1"/>
  <c r="H24" i="7" s="1"/>
  <c r="F24" i="7" a="1"/>
  <c r="F24" i="7" s="1"/>
  <c r="G24" i="7" s="1"/>
  <c r="E24" i="7" a="1"/>
  <c r="E24" i="7" s="1"/>
  <c r="F93" i="10" a="1"/>
  <c r="F93" i="10" s="1"/>
  <c r="G93" i="10" s="1"/>
  <c r="B98" i="1" a="1"/>
  <c r="B98" i="1" s="1"/>
  <c r="A96" i="10" s="1"/>
  <c r="B95" i="10" s="1"/>
  <c r="F95" i="10" s="1" a="1"/>
  <c r="F95" i="10" s="1"/>
  <c r="G95" i="10" s="1"/>
  <c r="A99" i="1"/>
  <c r="O26" i="1"/>
  <c r="Z26" i="1"/>
  <c r="AO26" i="1"/>
  <c r="K26" i="1"/>
  <c r="AT26" i="1"/>
  <c r="AF26" i="1"/>
  <c r="F26" i="1"/>
  <c r="AS26" i="1"/>
  <c r="AQ26" i="1"/>
  <c r="AC26" i="1"/>
  <c r="AA26" i="1"/>
  <c r="AG26" i="1"/>
  <c r="AL26" i="1"/>
  <c r="AE26" i="1"/>
  <c r="AP26" i="1"/>
  <c r="H26" i="1"/>
  <c r="AI26" i="1"/>
  <c r="Q26" i="1"/>
  <c r="AZ26" i="1"/>
  <c r="AD26" i="1"/>
  <c r="P26" i="1"/>
  <c r="N26" i="1"/>
  <c r="AW26" i="1"/>
  <c r="M26" i="1"/>
  <c r="R26" i="1"/>
  <c r="AB26" i="1"/>
  <c r="AU26" i="1"/>
  <c r="I26" i="1"/>
  <c r="X26" i="1"/>
  <c r="C26" i="1"/>
  <c r="AK26" i="1"/>
  <c r="S26" i="1"/>
  <c r="AX26" i="1"/>
  <c r="AJ26" i="1"/>
  <c r="AH26" i="1"/>
  <c r="T26" i="1"/>
  <c r="AV26" i="1"/>
  <c r="D26" i="1"/>
  <c r="AN26" i="1"/>
  <c r="AM26" i="1"/>
  <c r="E26" i="1"/>
  <c r="J26" i="1"/>
  <c r="Y26" i="1"/>
  <c r="V26" i="1"/>
  <c r="L26" i="1"/>
  <c r="U26" i="1"/>
  <c r="W26" i="1"/>
  <c r="AR26" i="1"/>
  <c r="G26" i="1"/>
  <c r="AY26" i="1"/>
  <c r="B95" i="2"/>
  <c r="A94" i="2" a="1"/>
  <c r="A94" i="2" s="1"/>
  <c r="A93" i="6"/>
  <c r="B92" i="6" a="1"/>
  <c r="B92" i="6" s="1"/>
  <c r="A91" i="7" s="1"/>
  <c r="B90" i="7" s="1"/>
  <c r="J92" i="2"/>
  <c r="M92" i="2"/>
  <c r="A89" i="2" a="1"/>
  <c r="A89" i="2" s="1"/>
  <c r="B90" i="2"/>
  <c r="DC2" i="18"/>
  <c r="DB4" i="18"/>
  <c r="CL2" i="18"/>
  <c r="CK4" i="18" a="1"/>
  <c r="CK4" i="18" s="1"/>
  <c r="L47" i="3"/>
  <c r="J87" i="2"/>
  <c r="M87" i="2"/>
  <c r="M47" i="3" s="1"/>
  <c r="I87" i="2"/>
  <c r="B84" i="10"/>
  <c r="A92" i="1"/>
  <c r="B91" i="1" a="1"/>
  <c r="B91" i="1" s="1"/>
  <c r="F88" i="7" a="1"/>
  <c r="F88" i="7" s="1"/>
  <c r="G88" i="7" s="1"/>
  <c r="C88" i="7" a="1"/>
  <c r="C88" i="7" s="1"/>
  <c r="D88" i="7" s="1"/>
  <c r="A87" i="10"/>
  <c r="Y5" i="18" l="1" a="1"/>
  <c r="Y18" i="18" s="1"/>
  <c r="AN26" i="6"/>
  <c r="H26" i="6"/>
  <c r="Q26" i="6"/>
  <c r="M26" i="6"/>
  <c r="I26" i="6"/>
  <c r="D26" i="6"/>
  <c r="AA26" i="6"/>
  <c r="Z26" i="6"/>
  <c r="Y26" i="6"/>
  <c r="AP26" i="6"/>
  <c r="AD26" i="6"/>
  <c r="AH26" i="6"/>
  <c r="AK26" i="6"/>
  <c r="K26" i="6"/>
  <c r="L26" i="6"/>
  <c r="AT26" i="6"/>
  <c r="J26" i="6"/>
  <c r="C26" i="6"/>
  <c r="N26" i="6"/>
  <c r="U26" i="6"/>
  <c r="G26" i="6"/>
  <c r="AF26" i="6"/>
  <c r="AO26" i="6"/>
  <c r="AC26" i="6"/>
  <c r="T26" i="6"/>
  <c r="AQ26" i="6"/>
  <c r="AY26" i="6"/>
  <c r="R26" i="6"/>
  <c r="AI26" i="6"/>
  <c r="AE26" i="6"/>
  <c r="AU26" i="6"/>
  <c r="E26" i="6"/>
  <c r="AM26" i="6"/>
  <c r="AR26" i="6"/>
  <c r="AL26" i="6"/>
  <c r="S26" i="6"/>
  <c r="O26" i="6"/>
  <c r="AV26" i="6"/>
  <c r="X26" i="6"/>
  <c r="AZ26" i="6"/>
  <c r="V26" i="6"/>
  <c r="AX26" i="6"/>
  <c r="AB26" i="6"/>
  <c r="P26" i="6"/>
  <c r="AW26" i="6"/>
  <c r="AJ26" i="6"/>
  <c r="F26" i="6"/>
  <c r="AG26" i="6"/>
  <c r="W26" i="6"/>
  <c r="C24" i="10" a="1"/>
  <c r="C24" i="10" s="1"/>
  <c r="D24" i="10" s="1"/>
  <c r="F24" i="10" a="1"/>
  <c r="F24" i="10" s="1"/>
  <c r="G24" i="10" s="1"/>
  <c r="C95" i="10" a="1"/>
  <c r="C95" i="10" s="1"/>
  <c r="D95" i="10" s="1"/>
  <c r="B100" i="1" a="1"/>
  <c r="B100" i="1" s="1"/>
  <c r="A98" i="10" s="1"/>
  <c r="B97" i="10" s="1"/>
  <c r="F97" i="10" s="1" a="1"/>
  <c r="F97" i="10" s="1"/>
  <c r="G97" i="10" s="1"/>
  <c r="A101" i="1"/>
  <c r="H24" i="10" a="1"/>
  <c r="H24" i="10" s="1"/>
  <c r="C27" i="1" a="1"/>
  <c r="E24" i="10" a="1"/>
  <c r="E24" i="10" s="1"/>
  <c r="A95" i="6"/>
  <c r="B94" i="6" a="1"/>
  <c r="B94" i="6" s="1"/>
  <c r="A93" i="7" s="1"/>
  <c r="B92" i="7" s="1"/>
  <c r="M94" i="2"/>
  <c r="J94" i="2"/>
  <c r="B97" i="2"/>
  <c r="A96" i="2" a="1"/>
  <c r="A96" i="2" s="1"/>
  <c r="CM4" i="18" a="1"/>
  <c r="CM4" i="18" s="1"/>
  <c r="CN2" i="18"/>
  <c r="B92" i="2"/>
  <c r="A91" i="2" a="1"/>
  <c r="A91" i="2" s="1"/>
  <c r="B86" i="10"/>
  <c r="I89" i="2"/>
  <c r="M89" i="2"/>
  <c r="M48" i="3" s="1"/>
  <c r="L48" i="3"/>
  <c r="J89" i="2"/>
  <c r="A89" i="10"/>
  <c r="F84" i="10" a="1"/>
  <c r="F84" i="10" s="1"/>
  <c r="G84" i="10" s="1"/>
  <c r="C84" i="10" a="1"/>
  <c r="C84" i="10" s="1"/>
  <c r="D84" i="10" s="1"/>
  <c r="F90" i="7" a="1"/>
  <c r="F90" i="7" s="1"/>
  <c r="G90" i="7" s="1"/>
  <c r="C90" i="7" a="1"/>
  <c r="C90" i="7" s="1"/>
  <c r="D90" i="7" s="1"/>
  <c r="A94" i="1"/>
  <c r="B93" i="1" a="1"/>
  <c r="B93" i="1" s="1"/>
  <c r="DE2" i="18"/>
  <c r="DD4" i="18"/>
  <c r="Y21" i="18" l="1"/>
  <c r="Y43" i="18"/>
  <c r="Y22" i="18"/>
  <c r="Y54" i="18"/>
  <c r="Y25" i="18"/>
  <c r="Y19" i="18"/>
  <c r="Y50" i="18"/>
  <c r="Y24" i="18"/>
  <c r="Y15" i="18"/>
  <c r="Y42" i="18"/>
  <c r="Y37" i="18"/>
  <c r="Y52" i="18"/>
  <c r="Y46" i="18"/>
  <c r="Y26" i="18"/>
  <c r="Y29" i="18"/>
  <c r="Y30" i="18"/>
  <c r="Y6" i="18"/>
  <c r="Y40" i="18"/>
  <c r="Y10" i="18"/>
  <c r="Y35" i="18"/>
  <c r="Y31" i="18"/>
  <c r="Y9" i="18"/>
  <c r="Y32" i="18"/>
  <c r="Y20" i="18"/>
  <c r="Y36" i="18"/>
  <c r="Y17" i="18"/>
  <c r="Y45" i="18"/>
  <c r="Y8" i="18"/>
  <c r="Y39" i="18"/>
  <c r="Y23" i="18"/>
  <c r="Y34" i="18"/>
  <c r="Y14" i="18"/>
  <c r="Y41" i="18"/>
  <c r="Y38" i="18"/>
  <c r="Y51" i="18"/>
  <c r="Y7" i="18"/>
  <c r="Y33" i="18"/>
  <c r="Y28" i="18"/>
  <c r="Y12" i="18"/>
  <c r="Y47" i="18"/>
  <c r="Y5" i="18"/>
  <c r="Y27" i="18"/>
  <c r="Y16" i="18"/>
  <c r="Y13" i="18"/>
  <c r="Y49" i="18"/>
  <c r="Y11" i="18"/>
  <c r="Y53" i="18"/>
  <c r="Y48" i="18"/>
  <c r="Y44" i="18"/>
  <c r="C27" i="6" a="1"/>
  <c r="P27" i="6" s="1"/>
  <c r="C97" i="10" a="1"/>
  <c r="C97" i="10" s="1"/>
  <c r="D97" i="10" s="1"/>
  <c r="A103" i="1"/>
  <c r="B102" i="1" a="1"/>
  <c r="B102" i="1" s="1"/>
  <c r="A100" i="10" s="1"/>
  <c r="B99" i="10" s="1"/>
  <c r="C99" i="10" s="1" a="1"/>
  <c r="C99" i="10" s="1"/>
  <c r="D99" i="10" s="1"/>
  <c r="M27" i="1"/>
  <c r="AB27" i="1"/>
  <c r="AQ27" i="1"/>
  <c r="I27" i="1"/>
  <c r="AV27" i="1"/>
  <c r="AD27" i="1"/>
  <c r="AF27" i="1"/>
  <c r="AP27" i="1"/>
  <c r="O27" i="1"/>
  <c r="E27" i="1"/>
  <c r="W27" i="1"/>
  <c r="AE27" i="1"/>
  <c r="AH27" i="1"/>
  <c r="AC27" i="1"/>
  <c r="AR27" i="1"/>
  <c r="F27" i="1"/>
  <c r="AG27" i="1"/>
  <c r="S27" i="1"/>
  <c r="AX27" i="1"/>
  <c r="G27" i="1"/>
  <c r="Y27" i="1"/>
  <c r="AU27" i="1"/>
  <c r="AK27" i="1"/>
  <c r="AY27" i="1"/>
  <c r="AO27" i="1"/>
  <c r="AZ27" i="1"/>
  <c r="L27" i="1"/>
  <c r="AA27" i="1"/>
  <c r="AL27" i="1"/>
  <c r="J27" i="1"/>
  <c r="AW27" i="1"/>
  <c r="AJ27" i="1"/>
  <c r="AN27" i="1"/>
  <c r="T27" i="1"/>
  <c r="AS27" i="1"/>
  <c r="K27" i="1"/>
  <c r="V27" i="1"/>
  <c r="D27" i="1"/>
  <c r="AM27" i="1"/>
  <c r="U27" i="1"/>
  <c r="AI27" i="1"/>
  <c r="H27" i="1"/>
  <c r="R27" i="1"/>
  <c r="P27" i="1"/>
  <c r="Z27" i="1"/>
  <c r="C27" i="1"/>
  <c r="X27" i="1"/>
  <c r="N27" i="1"/>
  <c r="AT27" i="1"/>
  <c r="Q27" i="1"/>
  <c r="J96" i="2"/>
  <c r="M96" i="2"/>
  <c r="B99" i="2"/>
  <c r="A98" i="2" a="1"/>
  <c r="A98" i="2" s="1"/>
  <c r="B96" i="6" a="1"/>
  <c r="B96" i="6" s="1"/>
  <c r="A95" i="7" s="1"/>
  <c r="B94" i="7" s="1"/>
  <c r="A97" i="6"/>
  <c r="C92" i="7" a="1"/>
  <c r="C92" i="7" s="1"/>
  <c r="D92" i="7" s="1"/>
  <c r="F92" i="7" a="1"/>
  <c r="F92" i="7" s="1"/>
  <c r="G92" i="7" s="1"/>
  <c r="C86" i="10" a="1"/>
  <c r="C86" i="10" s="1"/>
  <c r="D86" i="10" s="1"/>
  <c r="F86" i="10" a="1"/>
  <c r="F86" i="10" s="1"/>
  <c r="G86" i="10" s="1"/>
  <c r="J91" i="2"/>
  <c r="I91" i="2"/>
  <c r="L49" i="3"/>
  <c r="M91" i="2"/>
  <c r="M49" i="3" s="1"/>
  <c r="CO4" i="18" a="1"/>
  <c r="CO4" i="18" s="1"/>
  <c r="CP2" i="18"/>
  <c r="A91" i="10"/>
  <c r="B95" i="1" a="1"/>
  <c r="B95" i="1" s="1"/>
  <c r="A96" i="1"/>
  <c r="DG2" i="18"/>
  <c r="DF4" i="18"/>
  <c r="B88" i="10"/>
  <c r="A93" i="2" a="1"/>
  <c r="A93" i="2" s="1"/>
  <c r="B94" i="2"/>
  <c r="Z5" i="18" l="1" a="1"/>
  <c r="Z21" i="18" s="1"/>
  <c r="AY27" i="6"/>
  <c r="AH27" i="6"/>
  <c r="W27" i="6"/>
  <c r="K27" i="6"/>
  <c r="AB27" i="6"/>
  <c r="AR27" i="6"/>
  <c r="AU27" i="6"/>
  <c r="Q27" i="6"/>
  <c r="AQ27" i="6"/>
  <c r="J27" i="6"/>
  <c r="C27" i="6"/>
  <c r="H27" i="6"/>
  <c r="D27" i="6"/>
  <c r="O27" i="6"/>
  <c r="AV27" i="6"/>
  <c r="V27" i="6"/>
  <c r="AI27" i="6"/>
  <c r="AM27" i="6"/>
  <c r="Z27" i="6"/>
  <c r="AW27" i="6"/>
  <c r="AZ27" i="6"/>
  <c r="G27" i="6"/>
  <c r="S27" i="6"/>
  <c r="AG27" i="6"/>
  <c r="AN27" i="6"/>
  <c r="X27" i="6"/>
  <c r="U27" i="6"/>
  <c r="R27" i="6"/>
  <c r="T27" i="6"/>
  <c r="AJ27" i="6"/>
  <c r="AS27" i="6"/>
  <c r="AE27" i="6"/>
  <c r="L27" i="6"/>
  <c r="AO27" i="6"/>
  <c r="AK27" i="6"/>
  <c r="Y27" i="6"/>
  <c r="AX27" i="6"/>
  <c r="AC27" i="6"/>
  <c r="AA27" i="6"/>
  <c r="E27" i="6"/>
  <c r="AL27" i="6"/>
  <c r="AD27" i="6"/>
  <c r="I27" i="6"/>
  <c r="AF27" i="6"/>
  <c r="M27" i="6"/>
  <c r="AT27" i="6"/>
  <c r="N27" i="6"/>
  <c r="F27" i="6"/>
  <c r="AP27" i="6"/>
  <c r="F99" i="10" a="1"/>
  <c r="F99" i="10" s="1"/>
  <c r="G99" i="10" s="1"/>
  <c r="A105" i="1"/>
  <c r="B104" i="1" a="1"/>
  <c r="B104" i="1" s="1"/>
  <c r="A102" i="10" s="1"/>
  <c r="B101" i="10" s="1"/>
  <c r="F101" i="10" s="1" a="1"/>
  <c r="F101" i="10" s="1"/>
  <c r="G101" i="10" s="1"/>
  <c r="C28" i="1" a="1"/>
  <c r="M98" i="2"/>
  <c r="J98" i="2"/>
  <c r="B101" i="2"/>
  <c r="A100" i="2" a="1"/>
  <c r="A100" i="2" s="1"/>
  <c r="B98" i="6" a="1"/>
  <c r="B98" i="6" s="1"/>
  <c r="A97" i="7" s="1"/>
  <c r="B96" i="7" s="1"/>
  <c r="A99" i="6"/>
  <c r="A93" i="10"/>
  <c r="J93" i="2"/>
  <c r="L50" i="3"/>
  <c r="M93" i="2"/>
  <c r="M50" i="3" s="1"/>
  <c r="I93" i="2"/>
  <c r="B90" i="10"/>
  <c r="A95" i="2" a="1"/>
  <c r="A95" i="2" s="1"/>
  <c r="B96" i="2"/>
  <c r="C88" i="10" a="1"/>
  <c r="C88" i="10" s="1"/>
  <c r="D88" i="10" s="1"/>
  <c r="F88" i="10" a="1"/>
  <c r="F88" i="10" s="1"/>
  <c r="G88" i="10" s="1"/>
  <c r="DI2" i="18"/>
  <c r="DH4" i="18"/>
  <c r="A98" i="1"/>
  <c r="B97" i="1" a="1"/>
  <c r="B97" i="1" s="1"/>
  <c r="CR2" i="18"/>
  <c r="CQ4" i="18" a="1"/>
  <c r="CQ4" i="18" s="1"/>
  <c r="C94" i="7" a="1"/>
  <c r="C94" i="7" s="1"/>
  <c r="D94" i="7" s="1"/>
  <c r="F94" i="7" a="1"/>
  <c r="F94" i="7" s="1"/>
  <c r="G94" i="7" s="1"/>
  <c r="C28" i="6" l="1" a="1"/>
  <c r="O28" i="6" s="1"/>
  <c r="Z28" i="18"/>
  <c r="Z47" i="18"/>
  <c r="Z30" i="18"/>
  <c r="Z7" i="18"/>
  <c r="Z13" i="18"/>
  <c r="Z11" i="18"/>
  <c r="Z31" i="18"/>
  <c r="Z25" i="18"/>
  <c r="Z17" i="18"/>
  <c r="Z22" i="18"/>
  <c r="Z9" i="18"/>
  <c r="Z51" i="18"/>
  <c r="Z46" i="18"/>
  <c r="Z15" i="18"/>
  <c r="Z35" i="18"/>
  <c r="Z23" i="18"/>
  <c r="Z52" i="18"/>
  <c r="Z18" i="18"/>
  <c r="Z33" i="18"/>
  <c r="Z14" i="18"/>
  <c r="Z27" i="18"/>
  <c r="Z29" i="18"/>
  <c r="Z48" i="18"/>
  <c r="Z38" i="18"/>
  <c r="Z41" i="18"/>
  <c r="Z43" i="18"/>
  <c r="Z12" i="18"/>
  <c r="Z19" i="18"/>
  <c r="Z32" i="18"/>
  <c r="Z37" i="18"/>
  <c r="Z26" i="18"/>
  <c r="Z5" i="18"/>
  <c r="Z53" i="18"/>
  <c r="Z45" i="18"/>
  <c r="Z10" i="18"/>
  <c r="Z40" i="18"/>
  <c r="Z50" i="18"/>
  <c r="Z42" i="18"/>
  <c r="Z8" i="18"/>
  <c r="Z6" i="18"/>
  <c r="Z16" i="18"/>
  <c r="Z44" i="18"/>
  <c r="Z24" i="18"/>
  <c r="Z54" i="18"/>
  <c r="Z39" i="18"/>
  <c r="Z34" i="18"/>
  <c r="Z49" i="18"/>
  <c r="Z20" i="18"/>
  <c r="Z36" i="18"/>
  <c r="F26" i="7" a="1"/>
  <c r="F26" i="7" s="1"/>
  <c r="G26" i="7" s="1"/>
  <c r="C26" i="7" a="1"/>
  <c r="C26" i="7" s="1"/>
  <c r="D26" i="7" s="1"/>
  <c r="E26" i="7" a="1"/>
  <c r="E26" i="7" s="1"/>
  <c r="H26" i="7" a="1"/>
  <c r="H26" i="7" s="1"/>
  <c r="C101" i="10" a="1"/>
  <c r="C101" i="10" s="1"/>
  <c r="D101" i="10" s="1"/>
  <c r="B106" i="1" a="1"/>
  <c r="B106" i="1" s="1"/>
  <c r="A104" i="10" s="1"/>
  <c r="B103" i="10" s="1"/>
  <c r="C103" i="10" s="1" a="1"/>
  <c r="C103" i="10" s="1"/>
  <c r="D103" i="10" s="1"/>
  <c r="A107" i="1"/>
  <c r="AY28" i="1"/>
  <c r="M28" i="1"/>
  <c r="AB28" i="1"/>
  <c r="F28" i="1"/>
  <c r="AO28" i="1"/>
  <c r="AQ28" i="1"/>
  <c r="D28" i="1"/>
  <c r="V28" i="1"/>
  <c r="AN28" i="1"/>
  <c r="I28" i="1"/>
  <c r="AE28" i="1"/>
  <c r="AL28" i="1"/>
  <c r="AI28" i="1"/>
  <c r="L28" i="1"/>
  <c r="AM28" i="1"/>
  <c r="U28" i="1"/>
  <c r="K28" i="1"/>
  <c r="Y28" i="1"/>
  <c r="AU28" i="1"/>
  <c r="AH28" i="1"/>
  <c r="AV28" i="1"/>
  <c r="X28" i="1"/>
  <c r="N28" i="1"/>
  <c r="AC28" i="1"/>
  <c r="AR28" i="1"/>
  <c r="Z28" i="1"/>
  <c r="P28" i="1"/>
  <c r="R28" i="1"/>
  <c r="AF28" i="1"/>
  <c r="E28" i="1"/>
  <c r="AA28" i="1"/>
  <c r="AK28" i="1"/>
  <c r="AW28" i="1"/>
  <c r="AZ28" i="1"/>
  <c r="S28" i="1"/>
  <c r="AD28" i="1"/>
  <c r="AS28" i="1"/>
  <c r="O28" i="1"/>
  <c r="AX28" i="1"/>
  <c r="AJ28" i="1"/>
  <c r="AP28" i="1"/>
  <c r="W28" i="1"/>
  <c r="AG28" i="1"/>
  <c r="C28" i="1"/>
  <c r="T28" i="1"/>
  <c r="J28" i="1"/>
  <c r="Q28" i="1"/>
  <c r="AT28" i="1"/>
  <c r="H28" i="1"/>
  <c r="G28" i="1"/>
  <c r="M100" i="2"/>
  <c r="J100" i="2"/>
  <c r="B103" i="2"/>
  <c r="A102" i="2" a="1"/>
  <c r="A102" i="2" s="1"/>
  <c r="A101" i="6"/>
  <c r="B100" i="6" a="1"/>
  <c r="B100" i="6" s="1"/>
  <c r="A99" i="7" s="1"/>
  <c r="B98" i="7" s="1"/>
  <c r="A97" i="2" a="1"/>
  <c r="A97" i="2" s="1"/>
  <c r="B98" i="2"/>
  <c r="C96" i="7" a="1"/>
  <c r="C96" i="7" s="1"/>
  <c r="D96" i="7" s="1"/>
  <c r="F96" i="7" a="1"/>
  <c r="F96" i="7" s="1"/>
  <c r="G96" i="7" s="1"/>
  <c r="B92" i="10"/>
  <c r="A100" i="1"/>
  <c r="B99" i="1" a="1"/>
  <c r="B99" i="1" s="1"/>
  <c r="CT2" i="18"/>
  <c r="CS4" i="18" a="1"/>
  <c r="CS4" i="18" s="1"/>
  <c r="DK2" i="18"/>
  <c r="DJ4" i="18"/>
  <c r="J95" i="2"/>
  <c r="I95" i="2"/>
  <c r="L51" i="3"/>
  <c r="M95" i="2"/>
  <c r="M51" i="3" s="1"/>
  <c r="A95" i="10"/>
  <c r="F90" i="10" a="1"/>
  <c r="F90" i="10" s="1"/>
  <c r="G90" i="10" s="1"/>
  <c r="C90" i="10" a="1"/>
  <c r="C90" i="10" s="1"/>
  <c r="D90" i="10" s="1"/>
  <c r="AD28" i="6" l="1"/>
  <c r="Y28" i="6"/>
  <c r="AV28" i="6"/>
  <c r="AK28" i="6"/>
  <c r="E28" i="6"/>
  <c r="R28" i="6"/>
  <c r="AW28" i="6"/>
  <c r="M28" i="6"/>
  <c r="V28" i="6"/>
  <c r="AQ28" i="6"/>
  <c r="F28" i="6"/>
  <c r="I28" i="6"/>
  <c r="AF28" i="6"/>
  <c r="AI28" i="6"/>
  <c r="AY28" i="6"/>
  <c r="K28" i="6"/>
  <c r="AM28" i="6"/>
  <c r="AP28" i="6"/>
  <c r="P28" i="6"/>
  <c r="AH28" i="6"/>
  <c r="Q28" i="6"/>
  <c r="S28" i="6"/>
  <c r="G28" i="6"/>
  <c r="AA28" i="6"/>
  <c r="AN28" i="6"/>
  <c r="H28" i="6"/>
  <c r="AR28" i="6"/>
  <c r="J28" i="6"/>
  <c r="AL28" i="6"/>
  <c r="AZ28" i="6"/>
  <c r="L28" i="6"/>
  <c r="AS28" i="6"/>
  <c r="X28" i="6"/>
  <c r="AU28" i="6"/>
  <c r="C28" i="6"/>
  <c r="W28" i="6"/>
  <c r="AJ28" i="6"/>
  <c r="Z28" i="6"/>
  <c r="AB28" i="6"/>
  <c r="T28" i="6"/>
  <c r="AC28" i="6"/>
  <c r="U28" i="6"/>
  <c r="D28" i="6"/>
  <c r="AE28" i="6"/>
  <c r="N28" i="6"/>
  <c r="AG28" i="6"/>
  <c r="AT28" i="6"/>
  <c r="AX28" i="6"/>
  <c r="AO28" i="6"/>
  <c r="AA5" i="18" a="1"/>
  <c r="AA17" i="18" s="1"/>
  <c r="F103" i="10" a="1"/>
  <c r="F103" i="10" s="1"/>
  <c r="G103" i="10" s="1"/>
  <c r="C26" i="10" a="1"/>
  <c r="C26" i="10" s="1"/>
  <c r="D26" i="10" s="1"/>
  <c r="F26" i="10" a="1"/>
  <c r="F26" i="10" s="1"/>
  <c r="G26" i="10" s="1"/>
  <c r="A109" i="1"/>
  <c r="B108" i="1" a="1"/>
  <c r="B108" i="1" s="1"/>
  <c r="A106" i="10" s="1"/>
  <c r="B105" i="10" s="1"/>
  <c r="F105" i="10" s="1" a="1"/>
  <c r="F105" i="10" s="1"/>
  <c r="G105" i="10" s="1"/>
  <c r="C29" i="1" a="1"/>
  <c r="H26" i="10" a="1"/>
  <c r="H26" i="10" s="1"/>
  <c r="E26" i="10" a="1"/>
  <c r="E26" i="10" s="1"/>
  <c r="M102" i="2"/>
  <c r="J102" i="2"/>
  <c r="A104" i="2" a="1"/>
  <c r="A104" i="2" s="1"/>
  <c r="B105" i="2"/>
  <c r="A103" i="6"/>
  <c r="B102" i="6" a="1"/>
  <c r="B102" i="6" s="1"/>
  <c r="A101" i="7" s="1"/>
  <c r="B100" i="7" s="1"/>
  <c r="DL4" i="18"/>
  <c r="DM2" i="18"/>
  <c r="A97" i="10"/>
  <c r="CU4" i="18" a="1"/>
  <c r="CU4" i="18" s="1"/>
  <c r="CV2" i="18"/>
  <c r="B94" i="10"/>
  <c r="C98" i="7" a="1"/>
  <c r="C98" i="7" s="1"/>
  <c r="D98" i="7" s="1"/>
  <c r="F98" i="7" a="1"/>
  <c r="F98" i="7" s="1"/>
  <c r="G98" i="7" s="1"/>
  <c r="A102" i="1"/>
  <c r="B101" i="1" a="1"/>
  <c r="B101" i="1" s="1"/>
  <c r="A99" i="2" a="1"/>
  <c r="A99" i="2" s="1"/>
  <c r="B100" i="2"/>
  <c r="F92" i="10" a="1"/>
  <c r="F92" i="10" s="1"/>
  <c r="G92" i="10" s="1"/>
  <c r="C92" i="10" a="1"/>
  <c r="C92" i="10" s="1"/>
  <c r="D92" i="10" s="1"/>
  <c r="J97" i="2"/>
  <c r="M97" i="2"/>
  <c r="M52" i="3" s="1"/>
  <c r="I97" i="2"/>
  <c r="L52" i="3"/>
  <c r="C29" i="6" l="1" a="1"/>
  <c r="AC29" i="6" s="1"/>
  <c r="AA11" i="18"/>
  <c r="AA38" i="18"/>
  <c r="AA34" i="18"/>
  <c r="AA10" i="18"/>
  <c r="AA41" i="18"/>
  <c r="AA35" i="18"/>
  <c r="AA14" i="18"/>
  <c r="AA13" i="18"/>
  <c r="AA23" i="18"/>
  <c r="AA45" i="18"/>
  <c r="AA20" i="18"/>
  <c r="AA49" i="18"/>
  <c r="AA8" i="18"/>
  <c r="AA36" i="18"/>
  <c r="AA7" i="18"/>
  <c r="AA19" i="18"/>
  <c r="AA22" i="18"/>
  <c r="AA18" i="18"/>
  <c r="AA43" i="18"/>
  <c r="AA21" i="18"/>
  <c r="AA42" i="18"/>
  <c r="AA37" i="18"/>
  <c r="AA25" i="18"/>
  <c r="AA15" i="18"/>
  <c r="AA40" i="18"/>
  <c r="AA9" i="18"/>
  <c r="AA16" i="18"/>
  <c r="AA50" i="18"/>
  <c r="AA28" i="18"/>
  <c r="AA54" i="18"/>
  <c r="AA46" i="18"/>
  <c r="AA47" i="18"/>
  <c r="AA39" i="18"/>
  <c r="AA48" i="18"/>
  <c r="AA24" i="18"/>
  <c r="AA29" i="18"/>
  <c r="AA31" i="18"/>
  <c r="AA53" i="18"/>
  <c r="AA32" i="18"/>
  <c r="AA51" i="18"/>
  <c r="AA12" i="18"/>
  <c r="AA52" i="18"/>
  <c r="AA44" i="18"/>
  <c r="AA5" i="18"/>
  <c r="AA27" i="18"/>
  <c r="AA6" i="18"/>
  <c r="AA33" i="18"/>
  <c r="AA26" i="18"/>
  <c r="AA30" i="18"/>
  <c r="C105" i="10" a="1"/>
  <c r="C105" i="10" s="1"/>
  <c r="D105" i="10" s="1"/>
  <c r="A111" i="1"/>
  <c r="B110" i="1" a="1"/>
  <c r="B110" i="1" s="1"/>
  <c r="A108" i="10" s="1"/>
  <c r="B107" i="10" s="1"/>
  <c r="C107" i="10" s="1" a="1"/>
  <c r="C107" i="10" s="1"/>
  <c r="D107" i="10" s="1"/>
  <c r="H29" i="1"/>
  <c r="W29" i="1"/>
  <c r="AH29" i="1"/>
  <c r="D29" i="1"/>
  <c r="AQ29" i="1"/>
  <c r="AK29" i="1"/>
  <c r="AY29" i="1"/>
  <c r="T29" i="1"/>
  <c r="AL29" i="1"/>
  <c r="K29" i="1"/>
  <c r="AJ29" i="1"/>
  <c r="AU29" i="1"/>
  <c r="AC29" i="1"/>
  <c r="I29" i="1"/>
  <c r="X29" i="1"/>
  <c r="AM29" i="1"/>
  <c r="AX29" i="1"/>
  <c r="AB29" i="1"/>
  <c r="J29" i="1"/>
  <c r="P29" i="1"/>
  <c r="Z29" i="1"/>
  <c r="AZ29" i="1"/>
  <c r="U29" i="1"/>
  <c r="AI29" i="1"/>
  <c r="AT29" i="1"/>
  <c r="V29" i="1"/>
  <c r="AO29" i="1"/>
  <c r="G29" i="1"/>
  <c r="R29" i="1"/>
  <c r="AG29" i="1"/>
  <c r="S29" i="1"/>
  <c r="E29" i="1"/>
  <c r="AA29" i="1"/>
  <c r="AS29" i="1"/>
  <c r="F29" i="1"/>
  <c r="AF29" i="1"/>
  <c r="AP29" i="1"/>
  <c r="Y29" i="1"/>
  <c r="AN29" i="1"/>
  <c r="C29" i="1"/>
  <c r="M29" i="1"/>
  <c r="AV29" i="1"/>
  <c r="AD29" i="1"/>
  <c r="AR29" i="1"/>
  <c r="Q29" i="1"/>
  <c r="AE29" i="1"/>
  <c r="AW29" i="1"/>
  <c r="N29" i="1"/>
  <c r="O29" i="1"/>
  <c r="L29" i="1"/>
  <c r="A106" i="2" a="1"/>
  <c r="A106" i="2" s="1"/>
  <c r="B107" i="2"/>
  <c r="M104" i="2"/>
  <c r="J104" i="2"/>
  <c r="A105" i="6"/>
  <c r="B104" i="6" a="1"/>
  <c r="B104" i="6" s="1"/>
  <c r="A103" i="7" s="1"/>
  <c r="B102" i="7" s="1"/>
  <c r="M99" i="2"/>
  <c r="M53" i="3" s="1"/>
  <c r="J99" i="2"/>
  <c r="I99" i="2"/>
  <c r="L53" i="3"/>
  <c r="A104" i="1"/>
  <c r="B103" i="1" a="1"/>
  <c r="B103" i="1" s="1"/>
  <c r="DO2" i="18"/>
  <c r="DN4" i="18"/>
  <c r="C100" i="7" a="1"/>
  <c r="C100" i="7" s="1"/>
  <c r="D100" i="7" s="1"/>
  <c r="F100" i="7" a="1"/>
  <c r="F100" i="7" s="1"/>
  <c r="G100" i="7" s="1"/>
  <c r="CW4" i="18" a="1"/>
  <c r="CW4" i="18" s="1"/>
  <c r="CX2" i="18"/>
  <c r="C94" i="10" a="1"/>
  <c r="C94" i="10" s="1"/>
  <c r="D94" i="10" s="1"/>
  <c r="F94" i="10" a="1"/>
  <c r="F94" i="10" s="1"/>
  <c r="G94" i="10" s="1"/>
  <c r="A101" i="2" a="1"/>
  <c r="A101" i="2" s="1"/>
  <c r="B102" i="2"/>
  <c r="A99" i="10"/>
  <c r="B96" i="10"/>
  <c r="AJ29" i="6" l="1"/>
  <c r="AP29" i="6"/>
  <c r="AZ29" i="6"/>
  <c r="T29" i="6"/>
  <c r="H29" i="6"/>
  <c r="P29" i="6"/>
  <c r="K29" i="6"/>
  <c r="AD29" i="6"/>
  <c r="Y29" i="6"/>
  <c r="AV29" i="6"/>
  <c r="AN29" i="6"/>
  <c r="AT29" i="6"/>
  <c r="O29" i="6"/>
  <c r="AK29" i="6"/>
  <c r="AG29" i="6"/>
  <c r="AR29" i="6"/>
  <c r="N29" i="6"/>
  <c r="AQ29" i="6"/>
  <c r="AI29" i="6"/>
  <c r="AA29" i="6"/>
  <c r="R29" i="6"/>
  <c r="Q29" i="6"/>
  <c r="AH29" i="6"/>
  <c r="V29" i="6"/>
  <c r="AX29" i="6"/>
  <c r="L29" i="6"/>
  <c r="AF29" i="6"/>
  <c r="I29" i="6"/>
  <c r="U29" i="6"/>
  <c r="C29" i="6"/>
  <c r="Z29" i="6"/>
  <c r="AS29" i="6"/>
  <c r="W29" i="6"/>
  <c r="S29" i="6"/>
  <c r="G29" i="6"/>
  <c r="M29" i="6"/>
  <c r="X29" i="6"/>
  <c r="AO29" i="6"/>
  <c r="AW29" i="6"/>
  <c r="E29" i="6"/>
  <c r="AB29" i="6"/>
  <c r="D29" i="6"/>
  <c r="AL29" i="6"/>
  <c r="AY29" i="6"/>
  <c r="AM29" i="6"/>
  <c r="J29" i="6"/>
  <c r="AU29" i="6"/>
  <c r="AE29" i="6"/>
  <c r="F29" i="6"/>
  <c r="AB5" i="18" a="1"/>
  <c r="AB34" i="18" s="1"/>
  <c r="F107" i="10" a="1"/>
  <c r="F107" i="10" s="1"/>
  <c r="G107" i="10" s="1"/>
  <c r="B112" i="1" a="1"/>
  <c r="B112" i="1" s="1"/>
  <c r="A110" i="10" s="1"/>
  <c r="B109" i="10" s="1"/>
  <c r="F109" i="10" s="1" a="1"/>
  <c r="F109" i="10" s="1"/>
  <c r="G109" i="10" s="1"/>
  <c r="A113" i="1"/>
  <c r="C30" i="1" a="1"/>
  <c r="B109" i="2"/>
  <c r="A108" i="2" a="1"/>
  <c r="A108" i="2" s="1"/>
  <c r="A107" i="6"/>
  <c r="B106" i="6" a="1"/>
  <c r="B106" i="6" s="1"/>
  <c r="A105" i="7" s="1"/>
  <c r="B104" i="7" s="1"/>
  <c r="L57" i="3"/>
  <c r="J106" i="2"/>
  <c r="M106" i="2"/>
  <c r="M57" i="3" s="1"/>
  <c r="C96" i="10" a="1"/>
  <c r="C96" i="10" s="1"/>
  <c r="D96" i="10" s="1"/>
  <c r="F96" i="10" a="1"/>
  <c r="F96" i="10" s="1"/>
  <c r="G96" i="10" s="1"/>
  <c r="B104" i="2"/>
  <c r="A103" i="2" a="1"/>
  <c r="A103" i="2" s="1"/>
  <c r="CZ2" i="18"/>
  <c r="CY4" i="18" a="1"/>
  <c r="CY4" i="18" s="1"/>
  <c r="B105" i="1" a="1"/>
  <c r="B105" i="1" s="1"/>
  <c r="A106" i="1"/>
  <c r="L54" i="3"/>
  <c r="J101" i="2"/>
  <c r="I101" i="2"/>
  <c r="M101" i="2"/>
  <c r="M54" i="3" s="1"/>
  <c r="F102" i="7" a="1"/>
  <c r="F102" i="7" s="1"/>
  <c r="G102" i="7" s="1"/>
  <c r="C102" i="7" a="1"/>
  <c r="C102" i="7" s="1"/>
  <c r="D102" i="7" s="1"/>
  <c r="B98" i="10"/>
  <c r="DQ2" i="18"/>
  <c r="DP4" i="18"/>
  <c r="A101" i="10"/>
  <c r="C30" i="6" l="1" a="1"/>
  <c r="L30" i="6" s="1"/>
  <c r="F28" i="7" a="1"/>
  <c r="F28" i="7" s="1"/>
  <c r="G28" i="7" s="1"/>
  <c r="H28" i="7" a="1"/>
  <c r="H28" i="7" s="1"/>
  <c r="C28" i="7" a="1"/>
  <c r="C28" i="7" s="1"/>
  <c r="D28" i="7" s="1"/>
  <c r="E28" i="7" a="1"/>
  <c r="E28" i="7" s="1"/>
  <c r="AB52" i="18"/>
  <c r="AB11" i="18"/>
  <c r="AB28" i="18"/>
  <c r="AB26" i="18"/>
  <c r="AB24" i="18"/>
  <c r="AB32" i="18"/>
  <c r="AB9" i="18"/>
  <c r="AB49" i="18"/>
  <c r="AB13" i="18"/>
  <c r="AB15" i="18"/>
  <c r="AB8" i="18"/>
  <c r="AB7" i="18"/>
  <c r="AB46" i="18"/>
  <c r="AB22" i="18"/>
  <c r="AB47" i="18"/>
  <c r="AB54" i="18"/>
  <c r="AB16" i="18"/>
  <c r="AB45" i="18"/>
  <c r="AB41" i="18"/>
  <c r="AB40" i="18"/>
  <c r="AB20" i="18"/>
  <c r="AB19" i="18"/>
  <c r="AB48" i="18"/>
  <c r="AB17" i="18"/>
  <c r="AB50" i="18"/>
  <c r="AB53" i="18"/>
  <c r="AB38" i="18"/>
  <c r="AB6" i="18"/>
  <c r="AB39" i="18"/>
  <c r="AB12" i="18"/>
  <c r="AB35" i="18"/>
  <c r="AB18" i="18"/>
  <c r="AB27" i="18"/>
  <c r="AB42" i="18"/>
  <c r="AB30" i="18"/>
  <c r="AB5" i="18"/>
  <c r="AB36" i="18"/>
  <c r="AB44" i="18"/>
  <c r="AB33" i="18"/>
  <c r="AB21" i="18"/>
  <c r="AB43" i="18"/>
  <c r="AB25" i="18"/>
  <c r="AB51" i="18"/>
  <c r="AB23" i="18"/>
  <c r="AB37" i="18"/>
  <c r="AB29" i="18"/>
  <c r="AB31" i="18"/>
  <c r="AB14" i="18"/>
  <c r="AB10" i="18"/>
  <c r="C109" i="10" a="1"/>
  <c r="C109" i="10" s="1"/>
  <c r="D109" i="10" s="1"/>
  <c r="B114" i="1" a="1"/>
  <c r="B114" i="1" s="1"/>
  <c r="A112" i="10" s="1"/>
  <c r="B111" i="10" s="1"/>
  <c r="F111" i="10" s="1" a="1"/>
  <c r="F111" i="10" s="1"/>
  <c r="G111" i="10" s="1"/>
  <c r="A115" i="1"/>
  <c r="F30" i="1"/>
  <c r="U30" i="1"/>
  <c r="AJ30" i="1"/>
  <c r="J30" i="1"/>
  <c r="AS30" i="1"/>
  <c r="C30" i="1"/>
  <c r="X30" i="1"/>
  <c r="N30" i="1"/>
  <c r="AB30" i="1"/>
  <c r="AT30" i="1"/>
  <c r="I30" i="1"/>
  <c r="L30" i="1"/>
  <c r="E30" i="1"/>
  <c r="AE30" i="1"/>
  <c r="AW30" i="1"/>
  <c r="AY30" i="1"/>
  <c r="K30" i="1"/>
  <c r="V30" i="1"/>
  <c r="AK30" i="1"/>
  <c r="AZ30" i="1"/>
  <c r="AD30" i="1"/>
  <c r="P30" i="1"/>
  <c r="AH30" i="1"/>
  <c r="AV30" i="1"/>
  <c r="AP30" i="1"/>
  <c r="O30" i="1"/>
  <c r="AC30" i="1"/>
  <c r="W30" i="1"/>
  <c r="Z30" i="1"/>
  <c r="M30" i="1"/>
  <c r="H30" i="1"/>
  <c r="AR30" i="1"/>
  <c r="R30" i="1"/>
  <c r="AA30" i="1"/>
  <c r="AL30" i="1"/>
  <c r="D30" i="1"/>
  <c r="S30" i="1"/>
  <c r="AX30" i="1"/>
  <c r="AN30" i="1"/>
  <c r="G30" i="1"/>
  <c r="Q30" i="1"/>
  <c r="AU30" i="1"/>
  <c r="AG30" i="1"/>
  <c r="AQ30" i="1"/>
  <c r="T30" i="1"/>
  <c r="AM30" i="1"/>
  <c r="Y30" i="1"/>
  <c r="AO30" i="1"/>
  <c r="AI30" i="1"/>
  <c r="AF30" i="1"/>
  <c r="A109" i="6"/>
  <c r="B108" i="6" a="1"/>
  <c r="B108" i="6" s="1"/>
  <c r="A107" i="7" s="1"/>
  <c r="B106" i="7" s="1"/>
  <c r="L59" i="3"/>
  <c r="J108" i="2"/>
  <c r="M108" i="2"/>
  <c r="M59" i="3" s="1"/>
  <c r="B111" i="2"/>
  <c r="A110" i="2" a="1"/>
  <c r="A110" i="2" s="1"/>
  <c r="A103" i="10"/>
  <c r="L55" i="3"/>
  <c r="J103" i="2"/>
  <c r="M103" i="2"/>
  <c r="M55" i="3" s="1"/>
  <c r="I103" i="2"/>
  <c r="A105" i="2" a="1"/>
  <c r="A105" i="2" s="1"/>
  <c r="B106" i="2"/>
  <c r="B100" i="10"/>
  <c r="DS2" i="18"/>
  <c r="DR4" i="18"/>
  <c r="F98" i="10" a="1"/>
  <c r="F98" i="10" s="1"/>
  <c r="G98" i="10" s="1"/>
  <c r="C98" i="10" a="1"/>
  <c r="C98" i="10" s="1"/>
  <c r="D98" i="10" s="1"/>
  <c r="DB2" i="18"/>
  <c r="DA4" i="18" a="1"/>
  <c r="DA4" i="18" s="1"/>
  <c r="B107" i="1" a="1"/>
  <c r="B107" i="1" s="1"/>
  <c r="A108" i="1"/>
  <c r="F104" i="7" a="1"/>
  <c r="F104" i="7" s="1"/>
  <c r="G104" i="7" s="1"/>
  <c r="C104" i="7" a="1"/>
  <c r="C104" i="7" s="1"/>
  <c r="D104" i="7" s="1"/>
  <c r="AU30" i="6" l="1"/>
  <c r="O30" i="6"/>
  <c r="AY30" i="6"/>
  <c r="AS30" i="6"/>
  <c r="T30" i="6"/>
  <c r="AD30" i="6"/>
  <c r="AW30" i="6"/>
  <c r="AA30" i="6"/>
  <c r="W30" i="6"/>
  <c r="H30" i="6"/>
  <c r="D30" i="6"/>
  <c r="AN30" i="6"/>
  <c r="AE30" i="6"/>
  <c r="F30" i="6"/>
  <c r="AC30" i="6"/>
  <c r="AH30" i="6"/>
  <c r="I30" i="6"/>
  <c r="AJ30" i="6"/>
  <c r="AZ30" i="6"/>
  <c r="J30" i="6"/>
  <c r="AT30" i="6"/>
  <c r="Y30" i="6"/>
  <c r="P30" i="6"/>
  <c r="K30" i="6"/>
  <c r="AM30" i="6"/>
  <c r="E30" i="6"/>
  <c r="AR30" i="6"/>
  <c r="N30" i="6"/>
  <c r="S30" i="6"/>
  <c r="C30" i="6"/>
  <c r="AP30" i="6"/>
  <c r="U30" i="6"/>
  <c r="AB30" i="6"/>
  <c r="X30" i="6"/>
  <c r="V30" i="6"/>
  <c r="AK30" i="6"/>
  <c r="AX30" i="6"/>
  <c r="AG30" i="6"/>
  <c r="G30" i="6"/>
  <c r="AQ30" i="6"/>
  <c r="M30" i="6"/>
  <c r="Q30" i="6"/>
  <c r="Z30" i="6"/>
  <c r="AO30" i="6"/>
  <c r="AF30" i="6"/>
  <c r="AV30" i="6"/>
  <c r="AI30" i="6"/>
  <c r="R30" i="6"/>
  <c r="AL30" i="6"/>
  <c r="AC5" i="18" a="1"/>
  <c r="AC12" i="18" s="1"/>
  <c r="C28" i="10" a="1"/>
  <c r="C28" i="10" s="1"/>
  <c r="D28" i="10" s="1"/>
  <c r="F28" i="10" a="1"/>
  <c r="F28" i="10" s="1"/>
  <c r="G28" i="10" s="1"/>
  <c r="C111" i="10" a="1"/>
  <c r="C111" i="10" s="1"/>
  <c r="D111" i="10" s="1"/>
  <c r="A117" i="1"/>
  <c r="B116" i="1" a="1"/>
  <c r="B116" i="1" s="1"/>
  <c r="A114" i="10" s="1"/>
  <c r="B113" i="10" s="1"/>
  <c r="F113" i="10" s="1" a="1"/>
  <c r="F113" i="10" s="1"/>
  <c r="G113" i="10" s="1"/>
  <c r="C31" i="1" a="1"/>
  <c r="E28" i="10" a="1"/>
  <c r="E28" i="10" s="1"/>
  <c r="H28" i="10" a="1"/>
  <c r="H28" i="10" s="1"/>
  <c r="J110" i="2"/>
  <c r="M110" i="2"/>
  <c r="M61" i="3" s="1"/>
  <c r="L61" i="3"/>
  <c r="B113" i="2"/>
  <c r="A112" i="2" a="1"/>
  <c r="A112" i="2" s="1"/>
  <c r="A111" i="6"/>
  <c r="B110" i="6" a="1"/>
  <c r="B110" i="6" s="1"/>
  <c r="A109" i="7" s="1"/>
  <c r="B108" i="7" s="1"/>
  <c r="DC4" i="18" a="1"/>
  <c r="DC4" i="18" s="1"/>
  <c r="DD2" i="18"/>
  <c r="C100" i="10" a="1"/>
  <c r="C100" i="10" s="1"/>
  <c r="D100" i="10" s="1"/>
  <c r="F100" i="10" a="1"/>
  <c r="F100" i="10" s="1"/>
  <c r="G100" i="10" s="1"/>
  <c r="A107" i="2" a="1"/>
  <c r="A107" i="2" s="1"/>
  <c r="B108" i="2"/>
  <c r="DU2" i="18"/>
  <c r="DT4" i="18"/>
  <c r="I105" i="2"/>
  <c r="L56" i="3"/>
  <c r="M105" i="2"/>
  <c r="M56" i="3" s="1"/>
  <c r="J105" i="2"/>
  <c r="B102" i="10"/>
  <c r="C106" i="7" a="1"/>
  <c r="C106" i="7" s="1"/>
  <c r="D106" i="7" s="1"/>
  <c r="F106" i="7" a="1"/>
  <c r="F106" i="7" s="1"/>
  <c r="G106" i="7" s="1"/>
  <c r="B109" i="1" a="1"/>
  <c r="B109" i="1" s="1"/>
  <c r="A110" i="1"/>
  <c r="A105" i="10"/>
  <c r="C31" i="6" l="1" a="1"/>
  <c r="O31" i="6" s="1"/>
  <c r="AC28" i="18"/>
  <c r="AC38" i="18"/>
  <c r="AC41" i="18"/>
  <c r="AC44" i="18"/>
  <c r="AC36" i="18"/>
  <c r="AC21" i="18"/>
  <c r="AC15" i="18"/>
  <c r="AC39" i="18"/>
  <c r="AC25" i="18"/>
  <c r="AC22" i="18"/>
  <c r="AC49" i="18"/>
  <c r="AC35" i="18"/>
  <c r="AC53" i="18"/>
  <c r="AC18" i="18"/>
  <c r="AC47" i="18"/>
  <c r="AC7" i="18"/>
  <c r="AC40" i="18"/>
  <c r="AC43" i="18"/>
  <c r="AC20" i="18"/>
  <c r="AC23" i="18"/>
  <c r="AC52" i="18"/>
  <c r="AC8" i="18"/>
  <c r="AC17" i="18"/>
  <c r="AC45" i="18"/>
  <c r="AC37" i="18"/>
  <c r="AC19" i="18"/>
  <c r="AC14" i="18"/>
  <c r="AC50" i="18"/>
  <c r="AC48" i="18"/>
  <c r="AC16" i="18"/>
  <c r="AC31" i="18"/>
  <c r="AC33" i="18"/>
  <c r="AC6" i="18"/>
  <c r="AC24" i="18"/>
  <c r="AC29" i="18"/>
  <c r="AC9" i="18"/>
  <c r="AC54" i="18"/>
  <c r="AC51" i="18"/>
  <c r="AC27" i="18"/>
  <c r="AC34" i="18"/>
  <c r="AC42" i="18"/>
  <c r="AC13" i="18"/>
  <c r="AC32" i="18"/>
  <c r="AC11" i="18"/>
  <c r="AC5" i="18"/>
  <c r="AC46" i="18"/>
  <c r="AC30" i="18"/>
  <c r="AC10" i="18"/>
  <c r="AC26" i="18"/>
  <c r="C113" i="10" a="1"/>
  <c r="C113" i="10" s="1"/>
  <c r="D113" i="10" s="1"/>
  <c r="B118" i="1" a="1"/>
  <c r="B118" i="1" s="1"/>
  <c r="A116" i="10" s="1"/>
  <c r="B115" i="10" s="1"/>
  <c r="C115" i="10" s="1" a="1"/>
  <c r="C115" i="10" s="1"/>
  <c r="D115" i="10" s="1"/>
  <c r="A119" i="1"/>
  <c r="AK31" i="1"/>
  <c r="AZ31" i="1"/>
  <c r="N31" i="1"/>
  <c r="AG31" i="1"/>
  <c r="W31" i="1"/>
  <c r="Q31" i="1"/>
  <c r="G31" i="1"/>
  <c r="AL31" i="1"/>
  <c r="AN31" i="1"/>
  <c r="V31" i="1"/>
  <c r="X31" i="1"/>
  <c r="Z31" i="1"/>
  <c r="S31" i="1"/>
  <c r="AD31" i="1"/>
  <c r="AQ31" i="1"/>
  <c r="AO31" i="1"/>
  <c r="AA31" i="1"/>
  <c r="K31" i="1"/>
  <c r="F31" i="1"/>
  <c r="AC31" i="1"/>
  <c r="AM31" i="1"/>
  <c r="D31" i="1"/>
  <c r="H31" i="1"/>
  <c r="Y31" i="1"/>
  <c r="AP31" i="1"/>
  <c r="AJ31" i="1"/>
  <c r="P31" i="1"/>
  <c r="AR31" i="1"/>
  <c r="E31" i="1"/>
  <c r="T31" i="1"/>
  <c r="AI31" i="1"/>
  <c r="AT31" i="1"/>
  <c r="AB31" i="1"/>
  <c r="J31" i="1"/>
  <c r="L31" i="1"/>
  <c r="AU31" i="1"/>
  <c r="AS31" i="1"/>
  <c r="AE31" i="1"/>
  <c r="AW31" i="1"/>
  <c r="I31" i="1"/>
  <c r="O31" i="1"/>
  <c r="U31" i="1"/>
  <c r="AY31" i="1"/>
  <c r="M31" i="1"/>
  <c r="AV31" i="1"/>
  <c r="AH31" i="1"/>
  <c r="AF31" i="1"/>
  <c r="R31" i="1"/>
  <c r="C31" i="1"/>
  <c r="AX31" i="1"/>
  <c r="A114" i="2" a="1"/>
  <c r="A114" i="2" s="1"/>
  <c r="B115" i="2"/>
  <c r="B112" i="6" a="1"/>
  <c r="B112" i="6" s="1"/>
  <c r="A111" i="7" s="1"/>
  <c r="B110" i="7" s="1"/>
  <c r="A113" i="6"/>
  <c r="L63" i="3"/>
  <c r="M112" i="2"/>
  <c r="M63" i="3" s="1"/>
  <c r="J112" i="2"/>
  <c r="F108" i="7" a="1"/>
  <c r="F108" i="7" s="1"/>
  <c r="G108" i="7" s="1"/>
  <c r="C108" i="7" a="1"/>
  <c r="C108" i="7" s="1"/>
  <c r="D108" i="7" s="1"/>
  <c r="A109" i="2" a="1"/>
  <c r="A109" i="2" s="1"/>
  <c r="B110" i="2"/>
  <c r="B104" i="10"/>
  <c r="J107" i="2"/>
  <c r="M107" i="2"/>
  <c r="M58" i="3" s="1"/>
  <c r="I107" i="2"/>
  <c r="L58" i="3"/>
  <c r="A112" i="1"/>
  <c r="B111" i="1" a="1"/>
  <c r="B111" i="1" s="1"/>
  <c r="F102" i="10" a="1"/>
  <c r="F102" i="10" s="1"/>
  <c r="G102" i="10" s="1"/>
  <c r="C102" i="10" a="1"/>
  <c r="C102" i="10" s="1"/>
  <c r="D102" i="10" s="1"/>
  <c r="DV4" i="18"/>
  <c r="DW2" i="18"/>
  <c r="DF2" i="18"/>
  <c r="DE4" i="18" a="1"/>
  <c r="DE4" i="18" s="1"/>
  <c r="A107" i="10"/>
  <c r="AX31" i="6" l="1"/>
  <c r="L31" i="6"/>
  <c r="AI31" i="6"/>
  <c r="AP31" i="6"/>
  <c r="F31" i="6"/>
  <c r="AG31" i="6"/>
  <c r="AR31" i="6"/>
  <c r="N31" i="6"/>
  <c r="Y31" i="6"/>
  <c r="E31" i="6"/>
  <c r="AQ31" i="6"/>
  <c r="AS31" i="6"/>
  <c r="Z31" i="6"/>
  <c r="G31" i="6"/>
  <c r="AL31" i="6"/>
  <c r="AA31" i="6"/>
  <c r="T31" i="6"/>
  <c r="Q31" i="6"/>
  <c r="AB31" i="6"/>
  <c r="AY31" i="6"/>
  <c r="I31" i="6"/>
  <c r="K31" i="6"/>
  <c r="AF31" i="6"/>
  <c r="C31" i="6"/>
  <c r="M31" i="6"/>
  <c r="X31" i="6"/>
  <c r="AU31" i="6"/>
  <c r="P31" i="6"/>
  <c r="AT31" i="6"/>
  <c r="AE31" i="6"/>
  <c r="AZ31" i="6"/>
  <c r="AK31" i="6"/>
  <c r="AH31" i="6"/>
  <c r="S31" i="6"/>
  <c r="V31" i="6"/>
  <c r="AV31" i="6"/>
  <c r="R31" i="6"/>
  <c r="AC31" i="6"/>
  <c r="AN31" i="6"/>
  <c r="J31" i="6"/>
  <c r="AJ31" i="6"/>
  <c r="AM31" i="6"/>
  <c r="H31" i="6"/>
  <c r="D31" i="6"/>
  <c r="U31" i="6"/>
  <c r="AW31" i="6"/>
  <c r="W31" i="6"/>
  <c r="AD31" i="6"/>
  <c r="AO31" i="6"/>
  <c r="AD5" i="18" a="1"/>
  <c r="AD9" i="18" s="1"/>
  <c r="F115" i="10" a="1"/>
  <c r="F115" i="10" s="1"/>
  <c r="G115" i="10" s="1"/>
  <c r="A121" i="1"/>
  <c r="B120" i="1" a="1"/>
  <c r="B120" i="1" s="1"/>
  <c r="A118" i="10" s="1"/>
  <c r="B117" i="10" s="1"/>
  <c r="C117" i="10" s="1" a="1"/>
  <c r="C117" i="10" s="1"/>
  <c r="D117" i="10" s="1"/>
  <c r="C32" i="1" a="1"/>
  <c r="A115" i="6"/>
  <c r="B114" i="6" a="1"/>
  <c r="B114" i="6" s="1"/>
  <c r="A113" i="7" s="1"/>
  <c r="B112" i="7" s="1"/>
  <c r="A116" i="2" a="1"/>
  <c r="A116" i="2" s="1"/>
  <c r="B117" i="2"/>
  <c r="M114" i="2"/>
  <c r="M65" i="3" s="1"/>
  <c r="J114" i="2"/>
  <c r="L65" i="3"/>
  <c r="B106" i="10"/>
  <c r="DH2" i="18"/>
  <c r="DG4" i="18" a="1"/>
  <c r="DG4" i="18" s="1"/>
  <c r="A114" i="1"/>
  <c r="B113" i="1" a="1"/>
  <c r="B113" i="1" s="1"/>
  <c r="F104" i="10" a="1"/>
  <c r="F104" i="10" s="1"/>
  <c r="G104" i="10" s="1"/>
  <c r="C104" i="10" a="1"/>
  <c r="C104" i="10" s="1"/>
  <c r="D104" i="10" s="1"/>
  <c r="B112" i="2"/>
  <c r="A111" i="2" a="1"/>
  <c r="A111" i="2" s="1"/>
  <c r="C110" i="7" a="1"/>
  <c r="C110" i="7" s="1"/>
  <c r="D110" i="7" s="1"/>
  <c r="F110" i="7" a="1"/>
  <c r="F110" i="7" s="1"/>
  <c r="G110" i="7" s="1"/>
  <c r="DY2" i="18"/>
  <c r="DX4" i="18"/>
  <c r="A109" i="10"/>
  <c r="J109" i="2"/>
  <c r="I109" i="2"/>
  <c r="M109" i="2"/>
  <c r="M60" i="3" s="1"/>
  <c r="L60" i="3"/>
  <c r="C32" i="6" l="1" a="1"/>
  <c r="V32" i="6" s="1"/>
  <c r="F30" i="7" a="1"/>
  <c r="F30" i="7" s="1"/>
  <c r="G30" i="7" s="1"/>
  <c r="C30" i="7" a="1"/>
  <c r="C30" i="7" s="1"/>
  <c r="D30" i="7" s="1"/>
  <c r="H30" i="7" a="1"/>
  <c r="H30" i="7" s="1"/>
  <c r="E30" i="7" a="1"/>
  <c r="E30" i="7" s="1"/>
  <c r="AD30" i="18"/>
  <c r="AD28" i="18"/>
  <c r="AD46" i="18"/>
  <c r="AD20" i="18"/>
  <c r="AD40" i="18"/>
  <c r="AD15" i="18"/>
  <c r="AD24" i="18"/>
  <c r="AD16" i="18"/>
  <c r="AD12" i="18"/>
  <c r="AD50" i="18"/>
  <c r="AD44" i="18"/>
  <c r="AD38" i="18"/>
  <c r="AD47" i="18"/>
  <c r="AD26" i="18"/>
  <c r="AD36" i="18"/>
  <c r="AD34" i="18"/>
  <c r="AD7" i="18"/>
  <c r="AD54" i="18"/>
  <c r="AD43" i="18"/>
  <c r="AD49" i="18"/>
  <c r="AD6" i="18"/>
  <c r="AD35" i="18"/>
  <c r="AD11" i="18"/>
  <c r="AD14" i="18"/>
  <c r="AD53" i="18"/>
  <c r="AD48" i="18"/>
  <c r="AD27" i="18"/>
  <c r="AD25" i="18"/>
  <c r="AD31" i="18"/>
  <c r="AD13" i="18"/>
  <c r="AD37" i="18"/>
  <c r="AD5" i="18"/>
  <c r="AD52" i="18"/>
  <c r="AD29" i="18"/>
  <c r="AD42" i="18"/>
  <c r="AD23" i="18"/>
  <c r="AD19" i="18"/>
  <c r="AD10" i="18"/>
  <c r="AD41" i="18"/>
  <c r="AD45" i="18"/>
  <c r="AD39" i="18"/>
  <c r="AD17" i="18"/>
  <c r="AD33" i="18"/>
  <c r="AD8" i="18"/>
  <c r="AD32" i="18"/>
  <c r="AD22" i="18"/>
  <c r="AD18" i="18"/>
  <c r="AD51" i="18"/>
  <c r="AD21" i="18"/>
  <c r="F117" i="10" a="1"/>
  <c r="F117" i="10" s="1"/>
  <c r="G117" i="10" s="1"/>
  <c r="B122" i="1" a="1"/>
  <c r="B122" i="1" s="1"/>
  <c r="A120" i="10" s="1"/>
  <c r="B119" i="10" s="1"/>
  <c r="F119" i="10" s="1" a="1"/>
  <c r="F119" i="10" s="1"/>
  <c r="G119" i="10" s="1"/>
  <c r="A123" i="1"/>
  <c r="AQ32" i="1"/>
  <c r="E32" i="1"/>
  <c r="T32" i="1"/>
  <c r="AU32" i="1"/>
  <c r="AC32" i="1"/>
  <c r="G32" i="1"/>
  <c r="AP32" i="1"/>
  <c r="AB32" i="1"/>
  <c r="C32" i="1"/>
  <c r="AO32" i="1"/>
  <c r="AX32" i="1"/>
  <c r="J32" i="1"/>
  <c r="M32" i="1"/>
  <c r="Z32" i="1"/>
  <c r="AN32" i="1"/>
  <c r="AI32" i="1"/>
  <c r="S32" i="1"/>
  <c r="F32" i="1"/>
  <c r="U32" i="1"/>
  <c r="AJ32" i="1"/>
  <c r="N32" i="1"/>
  <c r="AW32" i="1"/>
  <c r="AE32" i="1"/>
  <c r="AV32" i="1"/>
  <c r="L32" i="1"/>
  <c r="AS32" i="1"/>
  <c r="R32" i="1"/>
  <c r="P32" i="1"/>
  <c r="K32" i="1"/>
  <c r="V32" i="1"/>
  <c r="AK32" i="1"/>
  <c r="AZ32" i="1"/>
  <c r="AH32" i="1"/>
  <c r="X32" i="1"/>
  <c r="AY32" i="1"/>
  <c r="AG32" i="1"/>
  <c r="O32" i="1"/>
  <c r="AT32" i="1"/>
  <c r="AF32" i="1"/>
  <c r="AM32" i="1"/>
  <c r="AD32" i="1"/>
  <c r="AA32" i="1"/>
  <c r="AL32" i="1"/>
  <c r="D32" i="1"/>
  <c r="W32" i="1"/>
  <c r="I32" i="1"/>
  <c r="AR32" i="1"/>
  <c r="H32" i="1"/>
  <c r="Q32" i="1"/>
  <c r="Y32" i="1"/>
  <c r="B119" i="2"/>
  <c r="A118" i="2" a="1"/>
  <c r="A118" i="2" s="1"/>
  <c r="L67" i="3"/>
  <c r="M116" i="2"/>
  <c r="M67" i="3" s="1"/>
  <c r="J116" i="2"/>
  <c r="B116" i="6" a="1"/>
  <c r="B116" i="6" s="1"/>
  <c r="A115" i="7" s="1"/>
  <c r="B114" i="7" s="1"/>
  <c r="A117" i="6"/>
  <c r="J111" i="2"/>
  <c r="M111" i="2"/>
  <c r="M62" i="3" s="1"/>
  <c r="I111" i="2"/>
  <c r="L62" i="3"/>
  <c r="A113" i="2" a="1"/>
  <c r="A113" i="2" s="1"/>
  <c r="B114" i="2"/>
  <c r="DJ2" i="18"/>
  <c r="DI4" i="18" a="1"/>
  <c r="DI4" i="18" s="1"/>
  <c r="F106" i="10" a="1"/>
  <c r="F106" i="10" s="1"/>
  <c r="G106" i="10" s="1"/>
  <c r="C106" i="10" a="1"/>
  <c r="C106" i="10" s="1"/>
  <c r="D106" i="10" s="1"/>
  <c r="C112" i="7" a="1"/>
  <c r="C112" i="7" s="1"/>
  <c r="D112" i="7" s="1"/>
  <c r="F112" i="7" a="1"/>
  <c r="F112" i="7" s="1"/>
  <c r="G112" i="7" s="1"/>
  <c r="A111" i="10"/>
  <c r="B108" i="10"/>
  <c r="EA2" i="18"/>
  <c r="DZ4" i="18"/>
  <c r="A116" i="1"/>
  <c r="B115" i="1" a="1"/>
  <c r="B115" i="1" s="1"/>
  <c r="P32" i="6" l="1"/>
  <c r="W32" i="6"/>
  <c r="AX32" i="6"/>
  <c r="R32" i="6"/>
  <c r="AS32" i="6"/>
  <c r="G32" i="6"/>
  <c r="Z32" i="6"/>
  <c r="D32" i="6"/>
  <c r="AQ32" i="6"/>
  <c r="AA32" i="6"/>
  <c r="AC32" i="6"/>
  <c r="AN32" i="6"/>
  <c r="J32" i="6"/>
  <c r="AK32" i="6"/>
  <c r="AJ32" i="6"/>
  <c r="AG32" i="6"/>
  <c r="L32" i="6"/>
  <c r="AP32" i="6"/>
  <c r="T32" i="6"/>
  <c r="K32" i="6"/>
  <c r="AF32" i="6"/>
  <c r="M32" i="6"/>
  <c r="X32" i="6"/>
  <c r="AY32" i="6"/>
  <c r="U32" i="6"/>
  <c r="AW32" i="6"/>
  <c r="Q32" i="6"/>
  <c r="AT32" i="6"/>
  <c r="H32" i="6"/>
  <c r="AI32" i="6"/>
  <c r="E32" i="6"/>
  <c r="AH32" i="6"/>
  <c r="C32" i="6"/>
  <c r="AD32" i="6"/>
  <c r="AO32" i="6"/>
  <c r="S32" i="6"/>
  <c r="AL32" i="6"/>
  <c r="O32" i="6"/>
  <c r="AV32" i="6"/>
  <c r="AB32" i="6"/>
  <c r="AM32" i="6"/>
  <c r="I32" i="6"/>
  <c r="F32" i="6"/>
  <c r="AU32" i="6"/>
  <c r="AE32" i="6"/>
  <c r="AR32" i="6"/>
  <c r="N32" i="6"/>
  <c r="Y32" i="6"/>
  <c r="AZ32" i="6"/>
  <c r="AE5" i="18" a="1"/>
  <c r="AE40" i="18" s="1"/>
  <c r="C30" i="10" a="1"/>
  <c r="C30" i="10" s="1"/>
  <c r="D30" i="10" s="1"/>
  <c r="F30" i="10" a="1"/>
  <c r="F30" i="10" s="1"/>
  <c r="G30" i="10" s="1"/>
  <c r="C119" i="10" a="1"/>
  <c r="C119" i="10" s="1"/>
  <c r="D119" i="10" s="1"/>
  <c r="B124" i="1" a="1"/>
  <c r="B124" i="1" s="1"/>
  <c r="A122" i="10" s="1"/>
  <c r="B121" i="10" s="1"/>
  <c r="C121" i="10" s="1" a="1"/>
  <c r="C121" i="10" s="1"/>
  <c r="D121" i="10" s="1"/>
  <c r="A125" i="1"/>
  <c r="E30" i="10" a="1"/>
  <c r="E30" i="10" s="1"/>
  <c r="H30" i="10" a="1"/>
  <c r="H30" i="10" s="1"/>
  <c r="C33" i="1" a="1"/>
  <c r="A119" i="6"/>
  <c r="B118" i="6" a="1"/>
  <c r="B118" i="6" s="1"/>
  <c r="A117" i="7" s="1"/>
  <c r="B116" i="7" s="1"/>
  <c r="M118" i="2"/>
  <c r="M69" i="3" s="1"/>
  <c r="J118" i="2"/>
  <c r="L69" i="3"/>
  <c r="A120" i="2" a="1"/>
  <c r="A120" i="2" s="1"/>
  <c r="B121" i="2"/>
  <c r="A118" i="1"/>
  <c r="B117" i="1" a="1"/>
  <c r="B117" i="1" s="1"/>
  <c r="EC2" i="18"/>
  <c r="EB4" i="18"/>
  <c r="DL2" i="18"/>
  <c r="DK4" i="18" a="1"/>
  <c r="DK4" i="18" s="1"/>
  <c r="C108" i="10" a="1"/>
  <c r="C108" i="10" s="1"/>
  <c r="D108" i="10" s="1"/>
  <c r="F108" i="10" a="1"/>
  <c r="F108" i="10" s="1"/>
  <c r="G108" i="10" s="1"/>
  <c r="C114" i="7" a="1"/>
  <c r="C114" i="7" s="1"/>
  <c r="D114" i="7" s="1"/>
  <c r="F114" i="7" a="1"/>
  <c r="F114" i="7" s="1"/>
  <c r="G114" i="7" s="1"/>
  <c r="A115" i="2" a="1"/>
  <c r="A115" i="2" s="1"/>
  <c r="B116" i="2"/>
  <c r="A113" i="10"/>
  <c r="B110" i="10"/>
  <c r="J113" i="2"/>
  <c r="L64" i="3"/>
  <c r="I113" i="2"/>
  <c r="M113" i="2"/>
  <c r="M64" i="3" s="1"/>
  <c r="C33" i="6" l="1" a="1"/>
  <c r="L33" i="6" s="1"/>
  <c r="AE39" i="18"/>
  <c r="AE30" i="18"/>
  <c r="AE33" i="18"/>
  <c r="AE12" i="18"/>
  <c r="AE14" i="18"/>
  <c r="AE29" i="18"/>
  <c r="AE24" i="18"/>
  <c r="AE36" i="18"/>
  <c r="AE32" i="18"/>
  <c r="AE51" i="18"/>
  <c r="AE53" i="18"/>
  <c r="AE8" i="18"/>
  <c r="AE6" i="18"/>
  <c r="AE10" i="18"/>
  <c r="AE11" i="18"/>
  <c r="AE5" i="18"/>
  <c r="AE46" i="18"/>
  <c r="AE17" i="18"/>
  <c r="AE48" i="18"/>
  <c r="AE25" i="18"/>
  <c r="AE15" i="18"/>
  <c r="AE21" i="18"/>
  <c r="AE52" i="18"/>
  <c r="AE26" i="18"/>
  <c r="AE20" i="18"/>
  <c r="AE13" i="18"/>
  <c r="AE22" i="18"/>
  <c r="AE34" i="18"/>
  <c r="AE35" i="18"/>
  <c r="AE31" i="18"/>
  <c r="AE9" i="18"/>
  <c r="AE42" i="18"/>
  <c r="AE16" i="18"/>
  <c r="AE23" i="18"/>
  <c r="AE49" i="18"/>
  <c r="AE7" i="18"/>
  <c r="AE38" i="18"/>
  <c r="AE18" i="18"/>
  <c r="AE19" i="18"/>
  <c r="AE54" i="18"/>
  <c r="AE43" i="18"/>
  <c r="AE37" i="18"/>
  <c r="AE41" i="18"/>
  <c r="AE44" i="18"/>
  <c r="AE45" i="18"/>
  <c r="AE27" i="18"/>
  <c r="AE50" i="18"/>
  <c r="AE28" i="18"/>
  <c r="AE47" i="18"/>
  <c r="F121" i="10" a="1"/>
  <c r="F121" i="10" s="1"/>
  <c r="G121" i="10" s="1"/>
  <c r="B126" i="1" a="1"/>
  <c r="B126" i="1" s="1"/>
  <c r="A124" i="10" s="1"/>
  <c r="B123" i="10" s="1"/>
  <c r="F123" i="10" s="1" a="1"/>
  <c r="F123" i="10" s="1"/>
  <c r="G123" i="10" s="1"/>
  <c r="A127" i="1"/>
  <c r="AO33" i="1"/>
  <c r="G33" i="1"/>
  <c r="R33" i="1"/>
  <c r="AC33" i="1"/>
  <c r="AR33" i="1"/>
  <c r="F33" i="1"/>
  <c r="AW33" i="1"/>
  <c r="Z33" i="1"/>
  <c r="S33" i="1"/>
  <c r="P33" i="1"/>
  <c r="AP33" i="1"/>
  <c r="N33" i="1"/>
  <c r="V33" i="1"/>
  <c r="U33" i="1"/>
  <c r="AV33" i="1"/>
  <c r="T33" i="1"/>
  <c r="L33" i="1"/>
  <c r="AL33" i="1"/>
  <c r="D33" i="1"/>
  <c r="AE33" i="1"/>
  <c r="AT33" i="1"/>
  <c r="Y33" i="1"/>
  <c r="AN33" i="1"/>
  <c r="C33" i="1"/>
  <c r="M33" i="1"/>
  <c r="AB33" i="1"/>
  <c r="AQ33" i="1"/>
  <c r="AU33" i="1"/>
  <c r="AG33" i="1"/>
  <c r="J33" i="1"/>
  <c r="AZ33" i="1"/>
  <c r="H33" i="1"/>
  <c r="W33" i="1"/>
  <c r="AH33" i="1"/>
  <c r="AS33" i="1"/>
  <c r="K33" i="1"/>
  <c r="AF33" i="1"/>
  <c r="AY33" i="1"/>
  <c r="E33" i="1"/>
  <c r="I33" i="1"/>
  <c r="AM33" i="1"/>
  <c r="AX33" i="1"/>
  <c r="AA33" i="1"/>
  <c r="O33" i="1"/>
  <c r="AD33" i="1"/>
  <c r="AI33" i="1"/>
  <c r="AJ33" i="1"/>
  <c r="AK33" i="1"/>
  <c r="X33" i="1"/>
  <c r="Q33" i="1"/>
  <c r="A122" i="2" a="1"/>
  <c r="A122" i="2" s="1"/>
  <c r="B123" i="2"/>
  <c r="L71" i="3"/>
  <c r="J120" i="2"/>
  <c r="M120" i="2"/>
  <c r="M71" i="3" s="1"/>
  <c r="B120" i="6" a="1"/>
  <c r="B120" i="6" s="1"/>
  <c r="A119" i="7" s="1"/>
  <c r="B118" i="7" s="1"/>
  <c r="A121" i="6"/>
  <c r="A120" i="1"/>
  <c r="B119" i="1" a="1"/>
  <c r="B119" i="1" s="1"/>
  <c r="C110" i="10" a="1"/>
  <c r="C110" i="10" s="1"/>
  <c r="D110" i="10" s="1"/>
  <c r="F110" i="10" a="1"/>
  <c r="F110" i="10" s="1"/>
  <c r="G110" i="10" s="1"/>
  <c r="B112" i="10"/>
  <c r="J115" i="2"/>
  <c r="M115" i="2"/>
  <c r="M66" i="3" s="1"/>
  <c r="L66" i="3"/>
  <c r="I115" i="2"/>
  <c r="DN2" i="18"/>
  <c r="DM4" i="18" a="1"/>
  <c r="DM4" i="18" s="1"/>
  <c r="A117" i="2" a="1"/>
  <c r="A117" i="2" s="1"/>
  <c r="B118" i="2"/>
  <c r="F116" i="7" a="1"/>
  <c r="F116" i="7" s="1"/>
  <c r="G116" i="7" s="1"/>
  <c r="C116" i="7" a="1"/>
  <c r="C116" i="7" s="1"/>
  <c r="D116" i="7" s="1"/>
  <c r="EE2" i="18"/>
  <c r="ED4" i="18"/>
  <c r="A115" i="10"/>
  <c r="AG33" i="6" l="1"/>
  <c r="V33" i="6"/>
  <c r="H33" i="6"/>
  <c r="O33" i="6"/>
  <c r="G33" i="6"/>
  <c r="T33" i="6"/>
  <c r="AS33" i="6"/>
  <c r="Y33" i="6"/>
  <c r="AV33" i="6"/>
  <c r="F33" i="6"/>
  <c r="AF33" i="6"/>
  <c r="AD33" i="6"/>
  <c r="AA33" i="6"/>
  <c r="AX33" i="6"/>
  <c r="AQ33" i="6"/>
  <c r="X33" i="6"/>
  <c r="S33" i="6"/>
  <c r="AZ33" i="6"/>
  <c r="AO33" i="6"/>
  <c r="C33" i="6"/>
  <c r="J33" i="6"/>
  <c r="AR33" i="6"/>
  <c r="AJ33" i="6"/>
  <c r="AW33" i="6"/>
  <c r="M33" i="6"/>
  <c r="I33" i="6"/>
  <c r="Q33" i="6"/>
  <c r="AP33" i="6"/>
  <c r="P33" i="6"/>
  <c r="AC33" i="6"/>
  <c r="AH33" i="6"/>
  <c r="AY33" i="6"/>
  <c r="Z33" i="6"/>
  <c r="AK33" i="6"/>
  <c r="K33" i="6"/>
  <c r="AT33" i="6"/>
  <c r="U33" i="6"/>
  <c r="R33" i="6"/>
  <c r="N33" i="6"/>
  <c r="W33" i="6"/>
  <c r="AU33" i="6"/>
  <c r="E33" i="6"/>
  <c r="AB33" i="6"/>
  <c r="AM33" i="6"/>
  <c r="AI33" i="6"/>
  <c r="AN33" i="6"/>
  <c r="D33" i="6"/>
  <c r="AE33" i="6"/>
  <c r="AL33" i="6"/>
  <c r="AF5" i="18" a="1"/>
  <c r="AF12" i="18" s="1"/>
  <c r="C123" i="10" a="1"/>
  <c r="C123" i="10" s="1"/>
  <c r="D123" i="10" s="1"/>
  <c r="B128" i="1" a="1"/>
  <c r="B128" i="1" s="1"/>
  <c r="A126" i="10" s="1"/>
  <c r="B125" i="10" s="1"/>
  <c r="C125" i="10" s="1" a="1"/>
  <c r="C125" i="10" s="1"/>
  <c r="D125" i="10" s="1"/>
  <c r="A129" i="1"/>
  <c r="C34" i="1" a="1"/>
  <c r="A123" i="6"/>
  <c r="B122" i="6" a="1"/>
  <c r="B122" i="6" s="1"/>
  <c r="A121" i="7" s="1"/>
  <c r="B120" i="7" s="1"/>
  <c r="A124" i="2" a="1"/>
  <c r="A124" i="2" s="1"/>
  <c r="B125" i="2"/>
  <c r="L73" i="3"/>
  <c r="M122" i="2"/>
  <c r="M73" i="3" s="1"/>
  <c r="J122" i="2"/>
  <c r="EG2" i="18"/>
  <c r="EF4" i="18"/>
  <c r="J117" i="2"/>
  <c r="L68" i="3"/>
  <c r="I117" i="2"/>
  <c r="M117" i="2"/>
  <c r="M68" i="3" s="1"/>
  <c r="C118" i="7" a="1"/>
  <c r="C118" i="7" s="1"/>
  <c r="D118" i="7" s="1"/>
  <c r="F118" i="7" a="1"/>
  <c r="F118" i="7" s="1"/>
  <c r="G118" i="7" s="1"/>
  <c r="A119" i="2" a="1"/>
  <c r="A119" i="2" s="1"/>
  <c r="B120" i="2"/>
  <c r="C112" i="10" a="1"/>
  <c r="C112" i="10" s="1"/>
  <c r="D112" i="10" s="1"/>
  <c r="F112" i="10" a="1"/>
  <c r="F112" i="10" s="1"/>
  <c r="G112" i="10" s="1"/>
  <c r="A117" i="10"/>
  <c r="B121" i="1" a="1"/>
  <c r="B121" i="1" s="1"/>
  <c r="A122" i="1"/>
  <c r="DP2" i="18"/>
  <c r="DO4" i="18" a="1"/>
  <c r="DO4" i="18" s="1"/>
  <c r="B114" i="10"/>
  <c r="C34" i="6" l="1" a="1"/>
  <c r="AE34" i="6" s="1"/>
  <c r="F32" i="7" a="1"/>
  <c r="F32" i="7" s="1"/>
  <c r="G32" i="7" s="1"/>
  <c r="H32" i="7" a="1"/>
  <c r="H32" i="7" s="1"/>
  <c r="C32" i="7" a="1"/>
  <c r="C32" i="7" s="1"/>
  <c r="D32" i="7" s="1"/>
  <c r="E32" i="7" a="1"/>
  <c r="E32" i="7" s="1"/>
  <c r="AF51" i="18"/>
  <c r="AF37" i="18"/>
  <c r="AF32" i="18"/>
  <c r="AF41" i="18"/>
  <c r="AF28" i="18"/>
  <c r="AF17" i="18"/>
  <c r="AF19" i="18"/>
  <c r="AF34" i="18"/>
  <c r="AF13" i="18"/>
  <c r="AF22" i="18"/>
  <c r="AF24" i="18"/>
  <c r="AF44" i="18"/>
  <c r="AF43" i="18"/>
  <c r="AF50" i="18"/>
  <c r="AF26" i="18"/>
  <c r="AF16" i="18"/>
  <c r="AF23" i="18"/>
  <c r="AF47" i="18"/>
  <c r="AF10" i="18"/>
  <c r="AF36" i="18"/>
  <c r="AF49" i="18"/>
  <c r="AF11" i="18"/>
  <c r="AF30" i="18"/>
  <c r="AF5" i="18"/>
  <c r="AF54" i="18"/>
  <c r="AF48" i="18"/>
  <c r="AF39" i="18"/>
  <c r="AF31" i="18"/>
  <c r="AF8" i="18"/>
  <c r="AF46" i="18"/>
  <c r="AF29" i="18"/>
  <c r="AF42" i="18"/>
  <c r="AF14" i="18"/>
  <c r="AF45" i="18"/>
  <c r="AF15" i="18"/>
  <c r="AF38" i="18"/>
  <c r="AF53" i="18"/>
  <c r="AF35" i="18"/>
  <c r="AF6" i="18"/>
  <c r="AF40" i="18"/>
  <c r="AF27" i="18"/>
  <c r="AF21" i="18"/>
  <c r="AF20" i="18"/>
  <c r="AF9" i="18"/>
  <c r="AF52" i="18"/>
  <c r="AF18" i="18"/>
  <c r="AF7" i="18"/>
  <c r="AF25" i="18"/>
  <c r="AF33" i="18"/>
  <c r="F125" i="10" a="1"/>
  <c r="F125" i="10" s="1"/>
  <c r="G125" i="10" s="1"/>
  <c r="A131" i="1"/>
  <c r="B130" i="1" a="1"/>
  <c r="B130" i="1" s="1"/>
  <c r="A128" i="10" s="1"/>
  <c r="B127" i="10" s="1"/>
  <c r="C127" i="10" s="1" a="1"/>
  <c r="C127" i="10" s="1"/>
  <c r="D127" i="10" s="1"/>
  <c r="K34" i="1"/>
  <c r="V34" i="1"/>
  <c r="AK34" i="1"/>
  <c r="AZ34" i="1"/>
  <c r="J34" i="1"/>
  <c r="Y34" i="1"/>
  <c r="AN34" i="1"/>
  <c r="AC34" i="1"/>
  <c r="AM34" i="1"/>
  <c r="P34" i="1"/>
  <c r="AD34" i="1"/>
  <c r="C34" i="1"/>
  <c r="W34" i="1"/>
  <c r="Z34" i="1"/>
  <c r="AI34" i="1"/>
  <c r="R34" i="1"/>
  <c r="M34" i="1"/>
  <c r="AW34" i="1"/>
  <c r="AR34" i="1"/>
  <c r="AH34" i="1"/>
  <c r="F34" i="1"/>
  <c r="U34" i="1"/>
  <c r="AU34" i="1"/>
  <c r="I34" i="1"/>
  <c r="X34" i="1"/>
  <c r="G34" i="1"/>
  <c r="AY34" i="1"/>
  <c r="Q34" i="1"/>
  <c r="AA34" i="1"/>
  <c r="AL34" i="1"/>
  <c r="D34" i="1"/>
  <c r="O34" i="1"/>
  <c r="AO34" i="1"/>
  <c r="L34" i="1"/>
  <c r="AV34" i="1"/>
  <c r="AF34" i="1"/>
  <c r="AQ34" i="1"/>
  <c r="E34" i="1"/>
  <c r="T34" i="1"/>
  <c r="AE34" i="1"/>
  <c r="AP34" i="1"/>
  <c r="H34" i="1"/>
  <c r="N34" i="1"/>
  <c r="AX34" i="1"/>
  <c r="S34" i="1"/>
  <c r="AS34" i="1"/>
  <c r="AJ34" i="1"/>
  <c r="AT34" i="1"/>
  <c r="AG34" i="1"/>
  <c r="AB34" i="1"/>
  <c r="B127" i="2"/>
  <c r="A126" i="2" a="1"/>
  <c r="A126" i="2" s="1"/>
  <c r="L75" i="3"/>
  <c r="M124" i="2"/>
  <c r="M75" i="3" s="1"/>
  <c r="J124" i="2"/>
  <c r="A125" i="6"/>
  <c r="B124" i="6" a="1"/>
  <c r="B124" i="6" s="1"/>
  <c r="A123" i="7" s="1"/>
  <c r="B122" i="7" s="1"/>
  <c r="A119" i="10"/>
  <c r="J119" i="2"/>
  <c r="I119" i="2"/>
  <c r="L70" i="3"/>
  <c r="M119" i="2"/>
  <c r="M70" i="3" s="1"/>
  <c r="EI2" i="18"/>
  <c r="EH4" i="18"/>
  <c r="C120" i="7" a="1"/>
  <c r="C120" i="7" s="1"/>
  <c r="D120" i="7" s="1"/>
  <c r="F120" i="7" a="1"/>
  <c r="F120" i="7" s="1"/>
  <c r="G120" i="7" s="1"/>
  <c r="F114" i="10" a="1"/>
  <c r="F114" i="10" s="1"/>
  <c r="G114" i="10" s="1"/>
  <c r="C114" i="10" a="1"/>
  <c r="C114" i="10" s="1"/>
  <c r="D114" i="10" s="1"/>
  <c r="DR2" i="18"/>
  <c r="DQ4" i="18" a="1"/>
  <c r="DQ4" i="18" s="1"/>
  <c r="A124" i="1"/>
  <c r="B123" i="1" a="1"/>
  <c r="B123" i="1" s="1"/>
  <c r="B116" i="10"/>
  <c r="A121" i="2" a="1"/>
  <c r="A121" i="2" s="1"/>
  <c r="B122" i="2"/>
  <c r="F34" i="6" l="1"/>
  <c r="AH34" i="6"/>
  <c r="AQ34" i="6"/>
  <c r="G34" i="6"/>
  <c r="AD34" i="6"/>
  <c r="AO34" i="6"/>
  <c r="O34" i="6"/>
  <c r="X34" i="6"/>
  <c r="AU34" i="6"/>
  <c r="AJ34" i="6"/>
  <c r="Q34" i="6"/>
  <c r="AM34" i="6"/>
  <c r="AT34" i="6"/>
  <c r="H34" i="6"/>
  <c r="D34" i="6"/>
  <c r="C34" i="6"/>
  <c r="K34" i="6"/>
  <c r="AR34" i="6"/>
  <c r="N34" i="6"/>
  <c r="Y34" i="6"/>
  <c r="T34" i="6"/>
  <c r="AS34" i="6"/>
  <c r="Z34" i="6"/>
  <c r="AA34" i="6"/>
  <c r="W34" i="6"/>
  <c r="AV34" i="6"/>
  <c r="AB34" i="6"/>
  <c r="AY34" i="6"/>
  <c r="I34" i="6"/>
  <c r="AI34" i="6"/>
  <c r="U34" i="6"/>
  <c r="AZ34" i="6"/>
  <c r="P34" i="6"/>
  <c r="L34" i="6"/>
  <c r="AP34" i="6"/>
  <c r="AL34" i="6"/>
  <c r="AG34" i="6"/>
  <c r="S34" i="6"/>
  <c r="AF34" i="6"/>
  <c r="AK34" i="6"/>
  <c r="AX34" i="6"/>
  <c r="AC34" i="6"/>
  <c r="AN34" i="6"/>
  <c r="J34" i="6"/>
  <c r="AW34" i="6"/>
  <c r="E34" i="6"/>
  <c r="R34" i="6"/>
  <c r="M34" i="6"/>
  <c r="V34" i="6"/>
  <c r="AG5" i="18" a="1"/>
  <c r="AG28" i="18" s="1"/>
  <c r="F32" i="10" a="1"/>
  <c r="F32" i="10" s="1"/>
  <c r="G32" i="10" s="1"/>
  <c r="C32" i="10" a="1"/>
  <c r="C32" i="10" s="1"/>
  <c r="D32" i="10" s="1"/>
  <c r="F127" i="10" a="1"/>
  <c r="F127" i="10" s="1"/>
  <c r="G127" i="10" s="1"/>
  <c r="A133" i="1"/>
  <c r="B132" i="1" a="1"/>
  <c r="B132" i="1" s="1"/>
  <c r="A130" i="10" s="1"/>
  <c r="B129" i="10" s="1"/>
  <c r="C129" i="10" s="1" a="1"/>
  <c r="C129" i="10" s="1"/>
  <c r="D129" i="10" s="1"/>
  <c r="C35" i="1" a="1"/>
  <c r="H32" i="10" a="1"/>
  <c r="H32" i="10" s="1"/>
  <c r="E32" i="10" a="1"/>
  <c r="E32" i="10" s="1"/>
  <c r="A127" i="6"/>
  <c r="B126" i="6" a="1"/>
  <c r="B126" i="6" s="1"/>
  <c r="A125" i="7" s="1"/>
  <c r="B124" i="7" s="1"/>
  <c r="M126" i="2"/>
  <c r="M77" i="3" s="1"/>
  <c r="L77" i="3"/>
  <c r="J126" i="2"/>
  <c r="B129" i="2"/>
  <c r="A128" i="2" a="1"/>
  <c r="A128" i="2" s="1"/>
  <c r="J121" i="2"/>
  <c r="M121" i="2"/>
  <c r="M72" i="3" s="1"/>
  <c r="L72" i="3"/>
  <c r="I121" i="2"/>
  <c r="A121" i="10"/>
  <c r="DT2" i="18"/>
  <c r="DS4" i="18" a="1"/>
  <c r="DS4" i="18" s="1"/>
  <c r="B125" i="1" a="1"/>
  <c r="B125" i="1" s="1"/>
  <c r="A126" i="1"/>
  <c r="EK2" i="18"/>
  <c r="EJ4" i="18"/>
  <c r="C122" i="7" a="1"/>
  <c r="C122" i="7" s="1"/>
  <c r="D122" i="7" s="1"/>
  <c r="F122" i="7" a="1"/>
  <c r="F122" i="7" s="1"/>
  <c r="G122" i="7" s="1"/>
  <c r="B118" i="10"/>
  <c r="B124" i="2"/>
  <c r="A123" i="2" a="1"/>
  <c r="A123" i="2" s="1"/>
  <c r="F116" i="10" a="1"/>
  <c r="F116" i="10" s="1"/>
  <c r="G116" i="10" s="1"/>
  <c r="C116" i="10" a="1"/>
  <c r="C116" i="10" s="1"/>
  <c r="D116" i="10" s="1"/>
  <c r="C35" i="6" l="1" a="1"/>
  <c r="L35" i="6" s="1"/>
  <c r="AG32" i="18"/>
  <c r="AG14" i="18"/>
  <c r="AG46" i="18"/>
  <c r="AG9" i="18"/>
  <c r="AG45" i="18"/>
  <c r="AG15" i="18"/>
  <c r="AG6" i="18"/>
  <c r="AG41" i="18"/>
  <c r="AG11" i="18"/>
  <c r="AG34" i="18"/>
  <c r="AG37" i="18"/>
  <c r="AG44" i="18"/>
  <c r="AG35" i="18"/>
  <c r="AG43" i="18"/>
  <c r="AG18" i="18"/>
  <c r="AG39" i="18"/>
  <c r="AG47" i="18"/>
  <c r="AG31" i="18"/>
  <c r="AG30" i="18"/>
  <c r="AG52" i="18"/>
  <c r="AG16" i="18"/>
  <c r="AG48" i="18"/>
  <c r="AG53" i="18"/>
  <c r="AG7" i="18"/>
  <c r="AG26" i="18"/>
  <c r="AG5" i="18"/>
  <c r="AG54" i="18"/>
  <c r="AG25" i="18"/>
  <c r="AG51" i="18"/>
  <c r="AG40" i="18"/>
  <c r="AG24" i="18"/>
  <c r="AG20" i="18"/>
  <c r="AG49" i="18"/>
  <c r="AG8" i="18"/>
  <c r="AG50" i="18"/>
  <c r="AG23" i="18"/>
  <c r="AG27" i="18"/>
  <c r="AG22" i="18"/>
  <c r="AG19" i="18"/>
  <c r="AG36" i="18"/>
  <c r="AG10" i="18"/>
  <c r="AG13" i="18"/>
  <c r="AG38" i="18"/>
  <c r="AG42" i="18"/>
  <c r="AG17" i="18"/>
  <c r="AG29" i="18"/>
  <c r="AG12" i="18"/>
  <c r="AG33" i="18"/>
  <c r="AG21" i="18"/>
  <c r="F129" i="10" a="1"/>
  <c r="F129" i="10" s="1"/>
  <c r="G129" i="10" s="1"/>
  <c r="B134" i="1" a="1"/>
  <c r="B134" i="1" s="1"/>
  <c r="A132" i="10" s="1"/>
  <c r="B131" i="10" s="1"/>
  <c r="C131" i="10" s="1" a="1"/>
  <c r="C131" i="10" s="1"/>
  <c r="D131" i="10" s="1"/>
  <c r="A135" i="1"/>
  <c r="AG35" i="1"/>
  <c r="AV35" i="1"/>
  <c r="J35" i="1"/>
  <c r="U35" i="1"/>
  <c r="AJ35" i="1"/>
  <c r="AY35" i="1"/>
  <c r="I35" i="1"/>
  <c r="AM35" i="1"/>
  <c r="AS35" i="1"/>
  <c r="V35" i="1"/>
  <c r="W35" i="1"/>
  <c r="AA35" i="1"/>
  <c r="AL35" i="1"/>
  <c r="AU35" i="1"/>
  <c r="T35" i="1"/>
  <c r="AT35" i="1"/>
  <c r="M35" i="1"/>
  <c r="AN35" i="1"/>
  <c r="L35" i="1"/>
  <c r="AW35" i="1"/>
  <c r="O35" i="1"/>
  <c r="Z35" i="1"/>
  <c r="AK35" i="1"/>
  <c r="AZ35" i="1"/>
  <c r="N35" i="1"/>
  <c r="AO35" i="1"/>
  <c r="R35" i="1"/>
  <c r="AB35" i="1"/>
  <c r="Y35" i="1"/>
  <c r="C35" i="1"/>
  <c r="AC35" i="1"/>
  <c r="Q35" i="1"/>
  <c r="AF35" i="1"/>
  <c r="E35" i="1"/>
  <c r="AI35" i="1"/>
  <c r="G35" i="1"/>
  <c r="AQ35" i="1"/>
  <c r="AR35" i="1"/>
  <c r="P35" i="1"/>
  <c r="AE35" i="1"/>
  <c r="AP35" i="1"/>
  <c r="D35" i="1"/>
  <c r="S35" i="1"/>
  <c r="AD35" i="1"/>
  <c r="X35" i="1"/>
  <c r="AX35" i="1"/>
  <c r="K35" i="1"/>
  <c r="H35" i="1"/>
  <c r="AH35" i="1"/>
  <c r="F35" i="1"/>
  <c r="L79" i="3"/>
  <c r="M128" i="2"/>
  <c r="M79" i="3" s="1"/>
  <c r="J128" i="2"/>
  <c r="A130" i="2" a="1"/>
  <c r="A130" i="2" s="1"/>
  <c r="B131" i="2"/>
  <c r="A129" i="6"/>
  <c r="B128" i="6" a="1"/>
  <c r="B128" i="6" s="1"/>
  <c r="A127" i="7" s="1"/>
  <c r="B126" i="7" s="1"/>
  <c r="J123" i="2"/>
  <c r="I123" i="2"/>
  <c r="L74" i="3"/>
  <c r="M123" i="2"/>
  <c r="M74" i="3" s="1"/>
  <c r="DU4" i="18" a="1"/>
  <c r="DU4" i="18" s="1"/>
  <c r="DV2" i="18"/>
  <c r="F118" i="10" a="1"/>
  <c r="F118" i="10" s="1"/>
  <c r="G118" i="10" s="1"/>
  <c r="C118" i="10" a="1"/>
  <c r="C118" i="10" s="1"/>
  <c r="D118" i="10" s="1"/>
  <c r="A125" i="2" a="1"/>
  <c r="A125" i="2" s="1"/>
  <c r="B126" i="2"/>
  <c r="C124" i="7" a="1"/>
  <c r="C124" i="7" s="1"/>
  <c r="D124" i="7" s="1"/>
  <c r="F124" i="7" a="1"/>
  <c r="F124" i="7" s="1"/>
  <c r="G124" i="7" s="1"/>
  <c r="EM2" i="18"/>
  <c r="EL4" i="18"/>
  <c r="B127" i="1" a="1"/>
  <c r="B127" i="1" s="1"/>
  <c r="A128" i="1"/>
  <c r="B120" i="10"/>
  <c r="A123" i="10"/>
  <c r="G35" i="6" l="1"/>
  <c r="N35" i="6"/>
  <c r="W35" i="6"/>
  <c r="D35" i="6"/>
  <c r="AV35" i="6"/>
  <c r="F35" i="6"/>
  <c r="AC35" i="6"/>
  <c r="AT35" i="6"/>
  <c r="V35" i="6"/>
  <c r="AX35" i="6"/>
  <c r="P35" i="6"/>
  <c r="AI35" i="6"/>
  <c r="U35" i="6"/>
  <c r="M35" i="6"/>
  <c r="AN35" i="6"/>
  <c r="AQ35" i="6"/>
  <c r="R35" i="6"/>
  <c r="Y35" i="6"/>
  <c r="Z35" i="6"/>
  <c r="K35" i="6"/>
  <c r="AR35" i="6"/>
  <c r="C35" i="6"/>
  <c r="O35" i="6"/>
  <c r="AS35" i="6"/>
  <c r="AF35" i="6"/>
  <c r="X35" i="6"/>
  <c r="AO35" i="6"/>
  <c r="AK35" i="6"/>
  <c r="AD35" i="6"/>
  <c r="J35" i="6"/>
  <c r="AG35" i="6"/>
  <c r="AM35" i="6"/>
  <c r="E35" i="6"/>
  <c r="AY35" i="6"/>
  <c r="AU35" i="6"/>
  <c r="Q35" i="6"/>
  <c r="AB35" i="6"/>
  <c r="AJ35" i="6"/>
  <c r="AZ35" i="6"/>
  <c r="H35" i="6"/>
  <c r="AP35" i="6"/>
  <c r="AA35" i="6"/>
  <c r="T35" i="6"/>
  <c r="AW35" i="6"/>
  <c r="I35" i="6"/>
  <c r="AH35" i="6"/>
  <c r="S35" i="6"/>
  <c r="AE35" i="6"/>
  <c r="AL35" i="6"/>
  <c r="AH5" i="18" a="1"/>
  <c r="AH10" i="18" s="1"/>
  <c r="F131" i="10" a="1"/>
  <c r="F131" i="10" s="1"/>
  <c r="G131" i="10" s="1"/>
  <c r="A137" i="1"/>
  <c r="B136" i="1" a="1"/>
  <c r="B136" i="1" s="1"/>
  <c r="A134" i="10" s="1"/>
  <c r="B133" i="10" s="1"/>
  <c r="F133" i="10" s="1" a="1"/>
  <c r="F133" i="10" s="1"/>
  <c r="G133" i="10" s="1"/>
  <c r="C36" i="1" a="1"/>
  <c r="M130" i="2"/>
  <c r="M81" i="3" s="1"/>
  <c r="J130" i="2"/>
  <c r="L81" i="3"/>
  <c r="B130" i="6" a="1"/>
  <c r="B130" i="6" s="1"/>
  <c r="A129" i="7" s="1"/>
  <c r="B128" i="7" s="1"/>
  <c r="A131" i="6"/>
  <c r="A132" i="2" a="1"/>
  <c r="A132" i="2" s="1"/>
  <c r="B133" i="2"/>
  <c r="DW4" i="18" a="1"/>
  <c r="DW4" i="18" s="1"/>
  <c r="DX2" i="18"/>
  <c r="F120" i="10" a="1"/>
  <c r="F120" i="10" s="1"/>
  <c r="G120" i="10" s="1"/>
  <c r="C120" i="10" a="1"/>
  <c r="C120" i="10" s="1"/>
  <c r="D120" i="10" s="1"/>
  <c r="EO2" i="18"/>
  <c r="EN4" i="18"/>
  <c r="B122" i="10"/>
  <c r="A130" i="1"/>
  <c r="B129" i="1" a="1"/>
  <c r="B129" i="1" s="1"/>
  <c r="B128" i="2"/>
  <c r="A127" i="2" a="1"/>
  <c r="A127" i="2" s="1"/>
  <c r="C126" i="7" a="1"/>
  <c r="C126" i="7" s="1"/>
  <c r="D126" i="7" s="1"/>
  <c r="F126" i="7" a="1"/>
  <c r="F126" i="7" s="1"/>
  <c r="G126" i="7" s="1"/>
  <c r="A125" i="10"/>
  <c r="J125" i="2"/>
  <c r="L76" i="3"/>
  <c r="I125" i="2"/>
  <c r="M125" i="2"/>
  <c r="M76" i="3" s="1"/>
  <c r="C36" i="6" l="1" a="1"/>
  <c r="R36" i="6" s="1"/>
  <c r="F34" i="7" a="1"/>
  <c r="F34" i="7" s="1"/>
  <c r="G34" i="7" s="1"/>
  <c r="C34" i="7" a="1"/>
  <c r="C34" i="7" s="1"/>
  <c r="D34" i="7" s="1"/>
  <c r="H34" i="7" a="1"/>
  <c r="H34" i="7" s="1"/>
  <c r="E34" i="7" a="1"/>
  <c r="E34" i="7" s="1"/>
  <c r="AH14" i="18"/>
  <c r="AH6" i="18"/>
  <c r="AH32" i="18"/>
  <c r="AH26" i="18"/>
  <c r="AH44" i="18"/>
  <c r="AH22" i="18"/>
  <c r="AH48" i="18"/>
  <c r="AH24" i="18"/>
  <c r="AH9" i="18"/>
  <c r="AH31" i="18"/>
  <c r="AH37" i="18"/>
  <c r="AH39" i="18"/>
  <c r="AH12" i="18"/>
  <c r="AH11" i="18"/>
  <c r="AH29" i="18"/>
  <c r="AH35" i="18"/>
  <c r="AH41" i="18"/>
  <c r="AH18" i="18"/>
  <c r="AH28" i="18"/>
  <c r="AH50" i="18"/>
  <c r="AH7" i="18"/>
  <c r="AH33" i="18"/>
  <c r="AH51" i="18"/>
  <c r="AH19" i="18"/>
  <c r="AH54" i="18"/>
  <c r="AH17" i="18"/>
  <c r="AH43" i="18"/>
  <c r="AH5" i="18"/>
  <c r="AH49" i="18"/>
  <c r="AH46" i="18"/>
  <c r="AH25" i="18"/>
  <c r="AH42" i="18"/>
  <c r="AH34" i="18"/>
  <c r="AH27" i="18"/>
  <c r="AH47" i="18"/>
  <c r="AH52" i="18"/>
  <c r="AH21" i="18"/>
  <c r="AH20" i="18"/>
  <c r="AH30" i="18"/>
  <c r="AH16" i="18"/>
  <c r="AH38" i="18"/>
  <c r="AH15" i="18"/>
  <c r="AH36" i="18"/>
  <c r="AH13" i="18"/>
  <c r="AH8" i="18"/>
  <c r="AH53" i="18"/>
  <c r="AH40" i="18"/>
  <c r="AH23" i="18"/>
  <c r="AH45" i="18"/>
  <c r="C133" i="10" a="1"/>
  <c r="C133" i="10" s="1"/>
  <c r="D133" i="10" s="1"/>
  <c r="A139" i="1"/>
  <c r="B138" i="1" a="1"/>
  <c r="B138" i="1" s="1"/>
  <c r="A136" i="10" s="1"/>
  <c r="B135" i="10" s="1"/>
  <c r="C135" i="10" s="1" a="1"/>
  <c r="C135" i="10" s="1"/>
  <c r="D135" i="10" s="1"/>
  <c r="F36" i="1"/>
  <c r="U36" i="1"/>
  <c r="AJ36" i="1"/>
  <c r="AU36" i="1"/>
  <c r="I36" i="1"/>
  <c r="X36" i="1"/>
  <c r="AD36" i="1"/>
  <c r="W36" i="1"/>
  <c r="AW36" i="1"/>
  <c r="AT36" i="1"/>
  <c r="G36" i="1"/>
  <c r="R36" i="1"/>
  <c r="K36" i="1"/>
  <c r="V36" i="1"/>
  <c r="AK36" i="1"/>
  <c r="AZ36" i="1"/>
  <c r="J36" i="1"/>
  <c r="Y36" i="1"/>
  <c r="AN36" i="1"/>
  <c r="M36" i="1"/>
  <c r="C36" i="1"/>
  <c r="AF36" i="1"/>
  <c r="AC36" i="1"/>
  <c r="AG36" i="1"/>
  <c r="AV36" i="1"/>
  <c r="E36" i="1"/>
  <c r="Q36" i="1"/>
  <c r="P36" i="1"/>
  <c r="AA36" i="1"/>
  <c r="AL36" i="1"/>
  <c r="D36" i="1"/>
  <c r="O36" i="1"/>
  <c r="Z36" i="1"/>
  <c r="AO36" i="1"/>
  <c r="S36" i="1"/>
  <c r="AS36" i="1"/>
  <c r="AH36" i="1"/>
  <c r="AI36" i="1"/>
  <c r="L36" i="1"/>
  <c r="AM36" i="1"/>
  <c r="AX36" i="1"/>
  <c r="AQ36" i="1"/>
  <c r="T36" i="1"/>
  <c r="AE36" i="1"/>
  <c r="AP36" i="1"/>
  <c r="H36" i="1"/>
  <c r="AY36" i="1"/>
  <c r="AB36" i="1"/>
  <c r="N36" i="1"/>
  <c r="AR36" i="1"/>
  <c r="B135" i="2"/>
  <c r="A134" i="2" a="1"/>
  <c r="A134" i="2" s="1"/>
  <c r="L83" i="3"/>
  <c r="M132" i="2"/>
  <c r="M83" i="3" s="1"/>
  <c r="J132" i="2"/>
  <c r="A133" i="6"/>
  <c r="B132" i="6" a="1"/>
  <c r="B132" i="6" s="1"/>
  <c r="A131" i="7" s="1"/>
  <c r="B130" i="7" s="1"/>
  <c r="B124" i="10"/>
  <c r="J127" i="2"/>
  <c r="M127" i="2"/>
  <c r="M78" i="3" s="1"/>
  <c r="I127" i="2"/>
  <c r="L78" i="3"/>
  <c r="A127" i="10"/>
  <c r="F122" i="10" a="1"/>
  <c r="F122" i="10" s="1"/>
  <c r="G122" i="10" s="1"/>
  <c r="C122" i="10" a="1"/>
  <c r="C122" i="10" s="1"/>
  <c r="D122" i="10" s="1"/>
  <c r="EQ2" i="18"/>
  <c r="EP4" i="18"/>
  <c r="DZ2" i="18"/>
  <c r="DY4" i="18" a="1"/>
  <c r="DY4" i="18" s="1"/>
  <c r="F128" i="7" a="1"/>
  <c r="F128" i="7" s="1"/>
  <c r="G128" i="7" s="1"/>
  <c r="C128" i="7" a="1"/>
  <c r="C128" i="7" s="1"/>
  <c r="D128" i="7" s="1"/>
  <c r="A129" i="2" a="1"/>
  <c r="A129" i="2" s="1"/>
  <c r="B130" i="2"/>
  <c r="A132" i="1"/>
  <c r="B131" i="1" a="1"/>
  <c r="B131" i="1" s="1"/>
  <c r="AT36" i="6" l="1"/>
  <c r="I36" i="6"/>
  <c r="AL36" i="6"/>
  <c r="AM36" i="6"/>
  <c r="T36" i="6"/>
  <c r="M36" i="6"/>
  <c r="Z36" i="6"/>
  <c r="V36" i="6"/>
  <c r="AW36" i="6"/>
  <c r="W36" i="6"/>
  <c r="Y36" i="6"/>
  <c r="AD36" i="6"/>
  <c r="AU36" i="6"/>
  <c r="F36" i="6"/>
  <c r="AG36" i="6"/>
  <c r="G36" i="6"/>
  <c r="P36" i="6"/>
  <c r="E36" i="6"/>
  <c r="AB36" i="6"/>
  <c r="AS36" i="6"/>
  <c r="AP36" i="6"/>
  <c r="O36" i="6"/>
  <c r="AQ36" i="6"/>
  <c r="Q36" i="6"/>
  <c r="N36" i="6"/>
  <c r="J36" i="6"/>
  <c r="AF36" i="6"/>
  <c r="AA36" i="6"/>
  <c r="X36" i="6"/>
  <c r="AI36" i="6"/>
  <c r="AE36" i="6"/>
  <c r="AJ36" i="6"/>
  <c r="AK36" i="6"/>
  <c r="K36" i="6"/>
  <c r="AH36" i="6"/>
  <c r="H36" i="6"/>
  <c r="AZ36" i="6"/>
  <c r="AO36" i="6"/>
  <c r="C36" i="6"/>
  <c r="L36" i="6"/>
  <c r="AY36" i="6"/>
  <c r="AN36" i="6"/>
  <c r="S36" i="6"/>
  <c r="AX36" i="6"/>
  <c r="AC36" i="6"/>
  <c r="AV36" i="6"/>
  <c r="D36" i="6"/>
  <c r="U36" i="6"/>
  <c r="AR36" i="6"/>
  <c r="AI5" i="18" a="1"/>
  <c r="AI6" i="18" s="1"/>
  <c r="C34" i="10" a="1"/>
  <c r="C34" i="10" s="1"/>
  <c r="D34" i="10" s="1"/>
  <c r="F34" i="10" a="1"/>
  <c r="F34" i="10" s="1"/>
  <c r="G34" i="10" s="1"/>
  <c r="F135" i="10" a="1"/>
  <c r="F135" i="10" s="1"/>
  <c r="G135" i="10" s="1"/>
  <c r="B140" i="1" a="1"/>
  <c r="B140" i="1" s="1"/>
  <c r="A138" i="10" s="1"/>
  <c r="B137" i="10" s="1"/>
  <c r="F137" i="10" s="1" a="1"/>
  <c r="F137" i="10" s="1"/>
  <c r="G137" i="10" s="1"/>
  <c r="A141" i="1"/>
  <c r="H34" i="10" a="1"/>
  <c r="H34" i="10" s="1"/>
  <c r="E34" i="10" a="1"/>
  <c r="E34" i="10" s="1"/>
  <c r="C37" i="1" a="1"/>
  <c r="B134" i="6" a="1"/>
  <c r="B134" i="6" s="1"/>
  <c r="A133" i="7" s="1"/>
  <c r="B132" i="7" s="1"/>
  <c r="A135" i="6"/>
  <c r="L85" i="3"/>
  <c r="J134" i="2"/>
  <c r="M134" i="2"/>
  <c r="M85" i="3" s="1"/>
  <c r="B137" i="2"/>
  <c r="A136" i="2" a="1"/>
  <c r="A136" i="2" s="1"/>
  <c r="A134" i="1"/>
  <c r="B133" i="1" a="1"/>
  <c r="B133" i="1" s="1"/>
  <c r="A131" i="2" a="1"/>
  <c r="A131" i="2" s="1"/>
  <c r="B132" i="2"/>
  <c r="C130" i="7" a="1"/>
  <c r="C130" i="7" s="1"/>
  <c r="D130" i="7" s="1"/>
  <c r="F130" i="7" a="1"/>
  <c r="F130" i="7" s="1"/>
  <c r="G130" i="7" s="1"/>
  <c r="ES2" i="18"/>
  <c r="ER4" i="18"/>
  <c r="B126" i="10"/>
  <c r="C124" i="10" a="1"/>
  <c r="C124" i="10" s="1"/>
  <c r="D124" i="10" s="1"/>
  <c r="F124" i="10" a="1"/>
  <c r="F124" i="10" s="1"/>
  <c r="G124" i="10" s="1"/>
  <c r="J129" i="2"/>
  <c r="M129" i="2"/>
  <c r="M80" i="3" s="1"/>
  <c r="L80" i="3"/>
  <c r="I129" i="2"/>
  <c r="A129" i="10"/>
  <c r="EA4" i="18" a="1"/>
  <c r="EA4" i="18" s="1"/>
  <c r="EB2" i="18"/>
  <c r="C37" i="6" l="1" a="1"/>
  <c r="AC37" i="6" s="1"/>
  <c r="AI9" i="18"/>
  <c r="AI23" i="18"/>
  <c r="AI26" i="18"/>
  <c r="AI7" i="18"/>
  <c r="AI39" i="18"/>
  <c r="AI19" i="18"/>
  <c r="AI44" i="18"/>
  <c r="AI35" i="18"/>
  <c r="AI16" i="18"/>
  <c r="AI45" i="18"/>
  <c r="AI25" i="18"/>
  <c r="AI13" i="18"/>
  <c r="AI34" i="18"/>
  <c r="AI51" i="18"/>
  <c r="AI41" i="18"/>
  <c r="AI21" i="18"/>
  <c r="AI37" i="18"/>
  <c r="AI29" i="18"/>
  <c r="AI20" i="18"/>
  <c r="AI36" i="18"/>
  <c r="AI24" i="18"/>
  <c r="AI50" i="18"/>
  <c r="AI10" i="18"/>
  <c r="AI5" i="18"/>
  <c r="AI12" i="18"/>
  <c r="AI11" i="18"/>
  <c r="AI53" i="18"/>
  <c r="AI48" i="18"/>
  <c r="AI30" i="18"/>
  <c r="AI49" i="18"/>
  <c r="AI8" i="18"/>
  <c r="AI17" i="18"/>
  <c r="AI18" i="18"/>
  <c r="AI46" i="18"/>
  <c r="AI40" i="18"/>
  <c r="AI32" i="18"/>
  <c r="AI14" i="18"/>
  <c r="AI33" i="18"/>
  <c r="AI42" i="18"/>
  <c r="AI47" i="18"/>
  <c r="AI52" i="18"/>
  <c r="AI27" i="18"/>
  <c r="AI28" i="18"/>
  <c r="AI38" i="18"/>
  <c r="AI43" i="18"/>
  <c r="AI54" i="18"/>
  <c r="AI15" i="18"/>
  <c r="AI22" i="18"/>
  <c r="AI31" i="18"/>
  <c r="C137" i="10" a="1"/>
  <c r="C137" i="10" s="1"/>
  <c r="D137" i="10" s="1"/>
  <c r="A143" i="1"/>
  <c r="B142" i="1" a="1"/>
  <c r="B142" i="1" s="1"/>
  <c r="A140" i="10" s="1"/>
  <c r="B139" i="10" s="1"/>
  <c r="F139" i="10" s="1" a="1"/>
  <c r="F139" i="10" s="1"/>
  <c r="G139" i="10" s="1"/>
  <c r="D37" i="1"/>
  <c r="S37" i="1"/>
  <c r="AD37" i="1"/>
  <c r="AO37" i="1"/>
  <c r="G37" i="1"/>
  <c r="R37" i="1"/>
  <c r="L37" i="1"/>
  <c r="AL37" i="1"/>
  <c r="AE37" i="1"/>
  <c r="AS37" i="1"/>
  <c r="V37" i="1"/>
  <c r="Z37" i="1"/>
  <c r="AZ37" i="1"/>
  <c r="Y37" i="1"/>
  <c r="C37" i="1"/>
  <c r="F37" i="1"/>
  <c r="AV37" i="1"/>
  <c r="AQ37" i="1"/>
  <c r="E37" i="1"/>
  <c r="T37" i="1"/>
  <c r="AI37" i="1"/>
  <c r="AT37" i="1"/>
  <c r="H37" i="1"/>
  <c r="W37" i="1"/>
  <c r="AH37" i="1"/>
  <c r="AR37" i="1"/>
  <c r="AG37" i="1"/>
  <c r="J37" i="1"/>
  <c r="AB37" i="1"/>
  <c r="Q37" i="1"/>
  <c r="AF37" i="1"/>
  <c r="AK37" i="1"/>
  <c r="N37" i="1"/>
  <c r="AN37" i="1"/>
  <c r="AC37" i="1"/>
  <c r="M37" i="1"/>
  <c r="AW37" i="1"/>
  <c r="U37" i="1"/>
  <c r="AJ37" i="1"/>
  <c r="AY37" i="1"/>
  <c r="I37" i="1"/>
  <c r="X37" i="1"/>
  <c r="AM37" i="1"/>
  <c r="AX37" i="1"/>
  <c r="AA37" i="1"/>
  <c r="P37" i="1"/>
  <c r="AP37" i="1"/>
  <c r="K37" i="1"/>
  <c r="AU37" i="1"/>
  <c r="O37" i="1"/>
  <c r="L87" i="3"/>
  <c r="M136" i="2"/>
  <c r="M87" i="3" s="1"/>
  <c r="J136" i="2"/>
  <c r="B139" i="2"/>
  <c r="A138" i="2" a="1"/>
  <c r="A138" i="2" s="1"/>
  <c r="B136" i="6" a="1"/>
  <c r="B136" i="6" s="1"/>
  <c r="A135" i="7" s="1"/>
  <c r="B134" i="7" s="1"/>
  <c r="A137" i="6"/>
  <c r="B128" i="10"/>
  <c r="C132" i="7" a="1"/>
  <c r="C132" i="7" s="1"/>
  <c r="D132" i="7" s="1"/>
  <c r="F132" i="7" a="1"/>
  <c r="F132" i="7" s="1"/>
  <c r="G132" i="7" s="1"/>
  <c r="J131" i="2"/>
  <c r="I131" i="2"/>
  <c r="L82" i="3"/>
  <c r="M131" i="2"/>
  <c r="M82" i="3" s="1"/>
  <c r="EU2" i="18"/>
  <c r="ET4" i="18"/>
  <c r="A131" i="10"/>
  <c r="ED2" i="18"/>
  <c r="EC4" i="18" a="1"/>
  <c r="EC4" i="18" s="1"/>
  <c r="B135" i="1" a="1"/>
  <c r="B135" i="1" s="1"/>
  <c r="A136" i="1"/>
  <c r="F126" i="10" a="1"/>
  <c r="F126" i="10" s="1"/>
  <c r="G126" i="10" s="1"/>
  <c r="C126" i="10" a="1"/>
  <c r="C126" i="10" s="1"/>
  <c r="D126" i="10" s="1"/>
  <c r="A133" i="2" a="1"/>
  <c r="A133" i="2" s="1"/>
  <c r="B134" i="2"/>
  <c r="P37" i="6" l="1"/>
  <c r="AQ37" i="6"/>
  <c r="G37" i="6"/>
  <c r="AL37" i="6"/>
  <c r="V37" i="6"/>
  <c r="AW37" i="6"/>
  <c r="AG37" i="6"/>
  <c r="S37" i="6"/>
  <c r="AO37" i="6"/>
  <c r="AA37" i="6"/>
  <c r="Z37" i="6"/>
  <c r="X37" i="6"/>
  <c r="AN37" i="6"/>
  <c r="T37" i="6"/>
  <c r="AU37" i="6"/>
  <c r="Q37" i="6"/>
  <c r="AR37" i="6"/>
  <c r="N37" i="6"/>
  <c r="J37" i="6"/>
  <c r="AK37" i="6"/>
  <c r="AH37" i="6"/>
  <c r="L37" i="6"/>
  <c r="AJ37" i="6"/>
  <c r="F37" i="6"/>
  <c r="AD37" i="6"/>
  <c r="O37" i="6"/>
  <c r="U37" i="6"/>
  <c r="R37" i="6"/>
  <c r="AS37" i="6"/>
  <c r="M37" i="6"/>
  <c r="AZ37" i="6"/>
  <c r="AT37" i="6"/>
  <c r="AM37" i="6"/>
  <c r="K37" i="6"/>
  <c r="I37" i="6"/>
  <c r="Y37" i="6"/>
  <c r="D37" i="6"/>
  <c r="AE37" i="6"/>
  <c r="AX37" i="6"/>
  <c r="AB37" i="6"/>
  <c r="W37" i="6"/>
  <c r="H37" i="6"/>
  <c r="AY37" i="6"/>
  <c r="AV37" i="6"/>
  <c r="AP37" i="6"/>
  <c r="AI37" i="6"/>
  <c r="E37" i="6"/>
  <c r="AF37" i="6"/>
  <c r="C37" i="6"/>
  <c r="AJ5" i="18" a="1"/>
  <c r="AJ45" i="18" s="1"/>
  <c r="C139" i="10" a="1"/>
  <c r="C139" i="10" s="1"/>
  <c r="D139" i="10" s="1"/>
  <c r="A145" i="1"/>
  <c r="B144" i="1" a="1"/>
  <c r="B144" i="1" s="1"/>
  <c r="A142" i="10" s="1"/>
  <c r="B141" i="10" s="1"/>
  <c r="C141" i="10" s="1" a="1"/>
  <c r="C141" i="10" s="1"/>
  <c r="D141" i="10" s="1"/>
  <c r="C38" i="1" a="1"/>
  <c r="A140" i="2" a="1"/>
  <c r="A140" i="2" s="1"/>
  <c r="B141" i="2"/>
  <c r="B138" i="6" a="1"/>
  <c r="B138" i="6" s="1"/>
  <c r="A137" i="7" s="1"/>
  <c r="B136" i="7" s="1"/>
  <c r="A139" i="6"/>
  <c r="L89" i="3"/>
  <c r="M138" i="2"/>
  <c r="M89" i="3" s="1"/>
  <c r="J138" i="2"/>
  <c r="C134" i="7" a="1"/>
  <c r="C134" i="7" s="1"/>
  <c r="D134" i="7" s="1"/>
  <c r="F134" i="7" a="1"/>
  <c r="F134" i="7" s="1"/>
  <c r="G134" i="7" s="1"/>
  <c r="C128" i="10" a="1"/>
  <c r="C128" i="10" s="1"/>
  <c r="D128" i="10" s="1"/>
  <c r="F128" i="10" a="1"/>
  <c r="F128" i="10" s="1"/>
  <c r="G128" i="10" s="1"/>
  <c r="A133" i="10"/>
  <c r="J133" i="2"/>
  <c r="I133" i="2"/>
  <c r="L84" i="3"/>
  <c r="M133" i="2"/>
  <c r="M84" i="3" s="1"/>
  <c r="A138" i="1"/>
  <c r="B137" i="1" a="1"/>
  <c r="B137" i="1" s="1"/>
  <c r="B136" i="2"/>
  <c r="A135" i="2" a="1"/>
  <c r="A135" i="2" s="1"/>
  <c r="EF2" i="18"/>
  <c r="EE4" i="18" a="1"/>
  <c r="EE4" i="18" s="1"/>
  <c r="B130" i="10"/>
  <c r="EW2" i="18"/>
  <c r="EV4" i="18"/>
  <c r="C36" i="7" l="1" a="1"/>
  <c r="C36" i="7" s="1"/>
  <c r="D36" i="7" s="1"/>
  <c r="F36" i="7" a="1"/>
  <c r="F36" i="7" s="1"/>
  <c r="G36" i="7" s="1"/>
  <c r="E36" i="7" a="1"/>
  <c r="E36" i="7" s="1"/>
  <c r="C38" i="6" a="1"/>
  <c r="L38" i="6" s="1"/>
  <c r="H36" i="7" a="1"/>
  <c r="H36" i="7" s="1"/>
  <c r="AJ13" i="18"/>
  <c r="AJ6" i="18"/>
  <c r="AJ44" i="18"/>
  <c r="AJ35" i="18"/>
  <c r="AJ16" i="18"/>
  <c r="AJ15" i="18"/>
  <c r="AJ32" i="18"/>
  <c r="AJ49" i="18"/>
  <c r="AJ20" i="18"/>
  <c r="AJ46" i="18"/>
  <c r="AJ29" i="18"/>
  <c r="AJ19" i="18"/>
  <c r="AJ24" i="18"/>
  <c r="AJ37" i="18"/>
  <c r="AJ33" i="18"/>
  <c r="AJ8" i="18"/>
  <c r="AJ7" i="18"/>
  <c r="AJ34" i="18"/>
  <c r="AJ14" i="18"/>
  <c r="AJ12" i="18"/>
  <c r="AJ42" i="18"/>
  <c r="AJ43" i="18"/>
  <c r="AJ23" i="18"/>
  <c r="AJ28" i="18"/>
  <c r="AJ53" i="18"/>
  <c r="AJ27" i="18"/>
  <c r="AJ38" i="18"/>
  <c r="AJ47" i="18"/>
  <c r="AJ48" i="18"/>
  <c r="AJ31" i="18"/>
  <c r="AJ5" i="18"/>
  <c r="AJ54" i="18"/>
  <c r="AJ50" i="18"/>
  <c r="AJ52" i="18"/>
  <c r="AJ36" i="18"/>
  <c r="AJ25" i="18"/>
  <c r="AJ17" i="18"/>
  <c r="AJ10" i="18"/>
  <c r="AJ51" i="18"/>
  <c r="AJ22" i="18"/>
  <c r="AJ18" i="18"/>
  <c r="AJ11" i="18"/>
  <c r="AJ39" i="18"/>
  <c r="AJ40" i="18"/>
  <c r="AJ41" i="18"/>
  <c r="AJ9" i="18"/>
  <c r="AJ30" i="18"/>
  <c r="AJ26" i="18"/>
  <c r="AJ21" i="18"/>
  <c r="F141" i="10" a="1"/>
  <c r="F141" i="10" s="1"/>
  <c r="G141" i="10" s="1"/>
  <c r="A147" i="1"/>
  <c r="B146" i="1" a="1"/>
  <c r="B146" i="1" s="1"/>
  <c r="A144" i="10" s="1"/>
  <c r="B143" i="10" s="1"/>
  <c r="C143" i="10" s="1" a="1"/>
  <c r="C143" i="10" s="1"/>
  <c r="D143" i="10" s="1"/>
  <c r="J38" i="1"/>
  <c r="Y38" i="1"/>
  <c r="AN38" i="1"/>
  <c r="N38" i="1"/>
  <c r="AC38" i="1"/>
  <c r="AR38" i="1"/>
  <c r="C38" i="1"/>
  <c r="Q38" i="1"/>
  <c r="AF38" i="1"/>
  <c r="D38" i="1"/>
  <c r="F38" i="1"/>
  <c r="V38" i="1"/>
  <c r="AE38" i="1"/>
  <c r="AP38" i="1"/>
  <c r="AI38" i="1"/>
  <c r="AT38" i="1"/>
  <c r="W38" i="1"/>
  <c r="AW38" i="1"/>
  <c r="E38" i="1"/>
  <c r="AZ38" i="1"/>
  <c r="AU38" i="1"/>
  <c r="I38" i="1"/>
  <c r="X38" i="1"/>
  <c r="AY38" i="1"/>
  <c r="M38" i="1"/>
  <c r="AB38" i="1"/>
  <c r="AM38" i="1"/>
  <c r="AX38" i="1"/>
  <c r="P38" i="1"/>
  <c r="AL38" i="1"/>
  <c r="T38" i="1"/>
  <c r="K38" i="1"/>
  <c r="O38" i="1"/>
  <c r="Z38" i="1"/>
  <c r="AO38" i="1"/>
  <c r="S38" i="1"/>
  <c r="AD38" i="1"/>
  <c r="AS38" i="1"/>
  <c r="G38" i="1"/>
  <c r="R38" i="1"/>
  <c r="AG38" i="1"/>
  <c r="AV38" i="1"/>
  <c r="AQ38" i="1"/>
  <c r="U38" i="1"/>
  <c r="AK38" i="1"/>
  <c r="H38" i="1"/>
  <c r="L38" i="1"/>
  <c r="AH38" i="1"/>
  <c r="AA38" i="1"/>
  <c r="AJ38" i="1"/>
  <c r="A141" i="6"/>
  <c r="B140" i="6" a="1"/>
  <c r="B140" i="6" s="1"/>
  <c r="A139" i="7" s="1"/>
  <c r="B138" i="7" s="1"/>
  <c r="A142" i="2" a="1"/>
  <c r="A142" i="2" s="1"/>
  <c r="B143" i="2"/>
  <c r="J140" i="2"/>
  <c r="L91" i="3"/>
  <c r="M140" i="2"/>
  <c r="M91" i="3" s="1"/>
  <c r="C130" i="10" a="1"/>
  <c r="C130" i="10" s="1"/>
  <c r="D130" i="10" s="1"/>
  <c r="F130" i="10" a="1"/>
  <c r="F130" i="10" s="1"/>
  <c r="G130" i="10" s="1"/>
  <c r="EY2" i="18"/>
  <c r="EX4" i="18"/>
  <c r="A137" i="2" a="1"/>
  <c r="A137" i="2" s="1"/>
  <c r="B138" i="2"/>
  <c r="A135" i="10"/>
  <c r="B132" i="10"/>
  <c r="J135" i="2"/>
  <c r="L86" i="3"/>
  <c r="M135" i="2"/>
  <c r="M86" i="3" s="1"/>
  <c r="I135" i="2"/>
  <c r="EH2" i="18"/>
  <c r="EG4" i="18" a="1"/>
  <c r="EG4" i="18" s="1"/>
  <c r="F136" i="7" a="1"/>
  <c r="F136" i="7" s="1"/>
  <c r="G136" i="7" s="1"/>
  <c r="C136" i="7" a="1"/>
  <c r="C136" i="7" s="1"/>
  <c r="D136" i="7" s="1"/>
  <c r="A140" i="1"/>
  <c r="B139" i="1" a="1"/>
  <c r="B139" i="1" s="1"/>
  <c r="AM38" i="6" l="1"/>
  <c r="N38" i="6"/>
  <c r="AK38" i="6"/>
  <c r="O38" i="6"/>
  <c r="V38" i="6"/>
  <c r="AS38" i="6"/>
  <c r="R38" i="6"/>
  <c r="X38" i="6"/>
  <c r="AY38" i="6"/>
  <c r="U38" i="6"/>
  <c r="AV38" i="6"/>
  <c r="F38" i="6"/>
  <c r="AC38" i="6"/>
  <c r="G38" i="6"/>
  <c r="I38" i="6"/>
  <c r="AI38" i="6"/>
  <c r="E38" i="6"/>
  <c r="AQ38" i="6"/>
  <c r="M38" i="6"/>
  <c r="AO38" i="6"/>
  <c r="AH38" i="6"/>
  <c r="S38" i="6"/>
  <c r="AP38" i="6"/>
  <c r="P38" i="6"/>
  <c r="AA38" i="6"/>
  <c r="AN38" i="6"/>
  <c r="AJ38" i="6"/>
  <c r="AG38" i="6"/>
  <c r="AF38" i="6"/>
  <c r="C38" i="6"/>
  <c r="W38" i="6"/>
  <c r="AZ38" i="6"/>
  <c r="Z38" i="6"/>
  <c r="AW38" i="6"/>
  <c r="K38" i="6"/>
  <c r="H38" i="6"/>
  <c r="J38" i="6"/>
  <c r="AR38" i="6"/>
  <c r="Y38" i="6"/>
  <c r="AT38" i="6"/>
  <c r="T38" i="6"/>
  <c r="AU38" i="6"/>
  <c r="Q38" i="6"/>
  <c r="AB38" i="6"/>
  <c r="AX38" i="6"/>
  <c r="AD38" i="6"/>
  <c r="D38" i="6"/>
  <c r="AE38" i="6"/>
  <c r="AL38" i="6"/>
  <c r="AK5" i="18" a="1"/>
  <c r="AK29" i="18" s="1"/>
  <c r="C36" i="10" a="1"/>
  <c r="C36" i="10" s="1"/>
  <c r="D36" i="10" s="1"/>
  <c r="F36" i="10" a="1"/>
  <c r="F36" i="10" s="1"/>
  <c r="G36" i="10" s="1"/>
  <c r="F143" i="10" a="1"/>
  <c r="F143" i="10" s="1"/>
  <c r="G143" i="10" s="1"/>
  <c r="B148" i="1" a="1"/>
  <c r="B148" i="1" s="1"/>
  <c r="A146" i="10" s="1"/>
  <c r="B145" i="10" s="1"/>
  <c r="C145" i="10" s="1" a="1"/>
  <c r="C145" i="10" s="1"/>
  <c r="D145" i="10" s="1"/>
  <c r="A149" i="1"/>
  <c r="E36" i="10" a="1"/>
  <c r="E36" i="10" s="1"/>
  <c r="H36" i="10" a="1"/>
  <c r="H36" i="10" s="1"/>
  <c r="C39" i="1" a="1"/>
  <c r="A144" i="2" a="1"/>
  <c r="A144" i="2" s="1"/>
  <c r="B145" i="2"/>
  <c r="M142" i="2"/>
  <c r="M93" i="3" s="1"/>
  <c r="J142" i="2"/>
  <c r="L93" i="3"/>
  <c r="A143" i="6"/>
  <c r="B142" i="6" a="1"/>
  <c r="B142" i="6" s="1"/>
  <c r="A141" i="7" s="1"/>
  <c r="B140" i="7" s="1"/>
  <c r="A137" i="10"/>
  <c r="EJ2" i="18"/>
  <c r="EI4" i="18" a="1"/>
  <c r="EI4" i="18" s="1"/>
  <c r="C132" i="10" a="1"/>
  <c r="C132" i="10" s="1"/>
  <c r="D132" i="10" s="1"/>
  <c r="F132" i="10" a="1"/>
  <c r="F132" i="10" s="1"/>
  <c r="G132" i="10" s="1"/>
  <c r="J137" i="2"/>
  <c r="L88" i="3"/>
  <c r="I137" i="2"/>
  <c r="M137" i="2"/>
  <c r="M88" i="3" s="1"/>
  <c r="A142" i="1"/>
  <c r="B141" i="1" a="1"/>
  <c r="B141" i="1" s="1"/>
  <c r="F138" i="7" a="1"/>
  <c r="F138" i="7" s="1"/>
  <c r="G138" i="7" s="1"/>
  <c r="C138" i="7" a="1"/>
  <c r="C138" i="7" s="1"/>
  <c r="D138" i="7" s="1"/>
  <c r="FA2" i="18"/>
  <c r="EZ4" i="18"/>
  <c r="B134" i="10"/>
  <c r="A139" i="2" a="1"/>
  <c r="A139" i="2" s="1"/>
  <c r="B140" i="2"/>
  <c r="C39" i="6" l="1" a="1"/>
  <c r="C39" i="6" s="1"/>
  <c r="AK41" i="18"/>
  <c r="AK45" i="18"/>
  <c r="AK40" i="18"/>
  <c r="AK42" i="18"/>
  <c r="AK22" i="18"/>
  <c r="AK52" i="18"/>
  <c r="AK16" i="18"/>
  <c r="AK19" i="18"/>
  <c r="AK35" i="18"/>
  <c r="AK17" i="18"/>
  <c r="AK53" i="18"/>
  <c r="AK44" i="18"/>
  <c r="AK9" i="18"/>
  <c r="AK50" i="18"/>
  <c r="AK8" i="18"/>
  <c r="AK37" i="18"/>
  <c r="AK34" i="18"/>
  <c r="AK27" i="18"/>
  <c r="AK7" i="18"/>
  <c r="AK20" i="18"/>
  <c r="AK14" i="18"/>
  <c r="AK39" i="18"/>
  <c r="AK31" i="18"/>
  <c r="AK12" i="18"/>
  <c r="AK26" i="18"/>
  <c r="AK30" i="18"/>
  <c r="AK38" i="18"/>
  <c r="AK25" i="18"/>
  <c r="AK23" i="18"/>
  <c r="AK5" i="18"/>
  <c r="AK51" i="18"/>
  <c r="AK54" i="18"/>
  <c r="AK32" i="18"/>
  <c r="AK43" i="18"/>
  <c r="AK18" i="18"/>
  <c r="AK6" i="18"/>
  <c r="AK46" i="18"/>
  <c r="AK24" i="18"/>
  <c r="AK21" i="18"/>
  <c r="AK13" i="18"/>
  <c r="AK15" i="18"/>
  <c r="AK36" i="18"/>
  <c r="AK11" i="18"/>
  <c r="AK33" i="18"/>
  <c r="AK10" i="18"/>
  <c r="AK49" i="18"/>
  <c r="AK28" i="18"/>
  <c r="AK47" i="18"/>
  <c r="AK48" i="18"/>
  <c r="F145" i="10" a="1"/>
  <c r="F145" i="10" s="1"/>
  <c r="G145" i="10" s="1"/>
  <c r="A151" i="1"/>
  <c r="B150" i="1" a="1"/>
  <c r="B150" i="1" s="1"/>
  <c r="A148" i="10" s="1"/>
  <c r="B147" i="10" s="1"/>
  <c r="C147" i="10" s="1" a="1"/>
  <c r="C147" i="10" s="1"/>
  <c r="D147" i="10" s="1"/>
  <c r="E39" i="1"/>
  <c r="T39" i="1"/>
  <c r="AI39" i="1"/>
  <c r="AT39" i="1"/>
  <c r="H39" i="1"/>
  <c r="W39" i="1"/>
  <c r="AH39" i="1"/>
  <c r="AS39" i="1"/>
  <c r="K39" i="1"/>
  <c r="V39" i="1"/>
  <c r="J39" i="1"/>
  <c r="P39" i="1"/>
  <c r="AF39" i="1"/>
  <c r="AY39" i="1"/>
  <c r="AA39" i="1"/>
  <c r="AW39" i="1"/>
  <c r="AU39" i="1"/>
  <c r="AK39" i="1"/>
  <c r="AZ39" i="1"/>
  <c r="Y39" i="1"/>
  <c r="AN39" i="1"/>
  <c r="C39" i="1"/>
  <c r="M39" i="1"/>
  <c r="AB39" i="1"/>
  <c r="AQ39" i="1"/>
  <c r="AG39" i="1"/>
  <c r="AP39" i="1"/>
  <c r="D39" i="1"/>
  <c r="S39" i="1"/>
  <c r="AD39" i="1"/>
  <c r="AO39" i="1"/>
  <c r="G39" i="1"/>
  <c r="R39" i="1"/>
  <c r="F39" i="1"/>
  <c r="Z39" i="1"/>
  <c r="U39" i="1"/>
  <c r="AJ39" i="1"/>
  <c r="I39" i="1"/>
  <c r="X39" i="1"/>
  <c r="AM39" i="1"/>
  <c r="AX39" i="1"/>
  <c r="L39" i="1"/>
  <c r="AL39" i="1"/>
  <c r="AE39" i="1"/>
  <c r="N39" i="1"/>
  <c r="O39" i="1"/>
  <c r="AC39" i="1"/>
  <c r="AR39" i="1"/>
  <c r="AV39" i="1"/>
  <c r="Q39" i="1"/>
  <c r="A145" i="6"/>
  <c r="B144" i="6" a="1"/>
  <c r="B144" i="6" s="1"/>
  <c r="A143" i="7" s="1"/>
  <c r="B142" i="7" s="1"/>
  <c r="B147" i="2"/>
  <c r="A146" i="2" a="1"/>
  <c r="A146" i="2" s="1"/>
  <c r="J144" i="2"/>
  <c r="L95" i="3"/>
  <c r="M144" i="2"/>
  <c r="M95" i="3" s="1"/>
  <c r="A139" i="10"/>
  <c r="C140" i="7" a="1"/>
  <c r="C140" i="7" s="1"/>
  <c r="D140" i="7" s="1"/>
  <c r="F140" i="7" a="1"/>
  <c r="F140" i="7" s="1"/>
  <c r="G140" i="7" s="1"/>
  <c r="A144" i="1"/>
  <c r="B143" i="1" a="1"/>
  <c r="B143" i="1" s="1"/>
  <c r="EK4" i="18" a="1"/>
  <c r="EK4" i="18" s="1"/>
  <c r="EL2" i="18"/>
  <c r="A141" i="2" a="1"/>
  <c r="A141" i="2" s="1"/>
  <c r="B142" i="2"/>
  <c r="FB4" i="18"/>
  <c r="FC2" i="18"/>
  <c r="J139" i="2"/>
  <c r="L90" i="3"/>
  <c r="M139" i="2"/>
  <c r="M90" i="3" s="1"/>
  <c r="I139" i="2"/>
  <c r="C134" i="10" a="1"/>
  <c r="C134" i="10" s="1"/>
  <c r="D134" i="10" s="1"/>
  <c r="F134" i="10" a="1"/>
  <c r="F134" i="10" s="1"/>
  <c r="G134" i="10" s="1"/>
  <c r="B136" i="10"/>
  <c r="AC39" i="6" l="1"/>
  <c r="AO39" i="6"/>
  <c r="O39" i="6"/>
  <c r="AL39" i="6"/>
  <c r="P39" i="6"/>
  <c r="AM39" i="6"/>
  <c r="AB39" i="6"/>
  <c r="AJ39" i="6"/>
  <c r="F39" i="6"/>
  <c r="G39" i="6"/>
  <c r="AI39" i="6"/>
  <c r="M39" i="6"/>
  <c r="AP39" i="6"/>
  <c r="T39" i="6"/>
  <c r="AQ39" i="6"/>
  <c r="Q39" i="6"/>
  <c r="AS39" i="6"/>
  <c r="AY39" i="6"/>
  <c r="Z39" i="6"/>
  <c r="D39" i="6"/>
  <c r="AA39" i="6"/>
  <c r="AX39" i="6"/>
  <c r="L39" i="6"/>
  <c r="N39" i="6"/>
  <c r="Y39" i="6"/>
  <c r="AZ39" i="6"/>
  <c r="V39" i="6"/>
  <c r="AW39" i="6"/>
  <c r="W39" i="6"/>
  <c r="AT39" i="6"/>
  <c r="I39" i="6"/>
  <c r="AG39" i="6"/>
  <c r="AD39" i="6"/>
  <c r="AN39" i="6"/>
  <c r="J39" i="6"/>
  <c r="AK39" i="6"/>
  <c r="K39" i="6"/>
  <c r="AH39" i="6"/>
  <c r="S39" i="6"/>
  <c r="X39" i="6"/>
  <c r="AU39" i="6"/>
  <c r="U39" i="6"/>
  <c r="AV39" i="6"/>
  <c r="R39" i="6"/>
  <c r="AR39" i="6"/>
  <c r="H39" i="6"/>
  <c r="AE39" i="6"/>
  <c r="E39" i="6"/>
  <c r="AF39" i="6"/>
  <c r="AL5" i="18" a="1"/>
  <c r="AL11" i="18" s="1"/>
  <c r="F147" i="10" a="1"/>
  <c r="F147" i="10" s="1"/>
  <c r="G147" i="10" s="1"/>
  <c r="B152" i="1" a="1"/>
  <c r="B152" i="1" s="1"/>
  <c r="A150" i="10" s="1"/>
  <c r="B149" i="10" s="1"/>
  <c r="C149" i="10" s="1" a="1"/>
  <c r="C149" i="10" s="1"/>
  <c r="D149" i="10" s="1"/>
  <c r="A153" i="1"/>
  <c r="C40" i="1" a="1"/>
  <c r="L97" i="3"/>
  <c r="M146" i="2"/>
  <c r="M97" i="3" s="1"/>
  <c r="J146" i="2"/>
  <c r="A148" i="2" a="1"/>
  <c r="A148" i="2" s="1"/>
  <c r="B149" i="2"/>
  <c r="A147" i="6"/>
  <c r="B146" i="6" a="1"/>
  <c r="B146" i="6" s="1"/>
  <c r="A145" i="7" s="1"/>
  <c r="B144" i="7" s="1"/>
  <c r="B144" i="2"/>
  <c r="A143" i="2" a="1"/>
  <c r="A143" i="2" s="1"/>
  <c r="A141" i="10"/>
  <c r="J141" i="2"/>
  <c r="L92" i="3"/>
  <c r="I141" i="2"/>
  <c r="M141" i="2"/>
  <c r="M92" i="3" s="1"/>
  <c r="B138" i="10"/>
  <c r="A146" i="1"/>
  <c r="B145" i="1" a="1"/>
  <c r="B145" i="1" s="1"/>
  <c r="F142" i="7" a="1"/>
  <c r="F142" i="7" s="1"/>
  <c r="G142" i="7" s="1"/>
  <c r="C142" i="7" a="1"/>
  <c r="C142" i="7" s="1"/>
  <c r="D142" i="7" s="1"/>
  <c r="F136" i="10" a="1"/>
  <c r="F136" i="10" s="1"/>
  <c r="G136" i="10" s="1"/>
  <c r="C136" i="10" a="1"/>
  <c r="C136" i="10" s="1"/>
  <c r="D136" i="10" s="1"/>
  <c r="FE2" i="18"/>
  <c r="FD4" i="18"/>
  <c r="EM4" i="18" a="1"/>
  <c r="EM4" i="18" s="1"/>
  <c r="EN2" i="18"/>
  <c r="F38" i="7" l="1" a="1"/>
  <c r="F38" i="7" s="1"/>
  <c r="G38" i="7" s="1"/>
  <c r="C38" i="7" a="1"/>
  <c r="C38" i="7" s="1"/>
  <c r="D38" i="7" s="1"/>
  <c r="E38" i="7" a="1"/>
  <c r="E38" i="7" s="1"/>
  <c r="C40" i="6" a="1"/>
  <c r="AT40" i="6" s="1"/>
  <c r="H38" i="7" a="1"/>
  <c r="H38" i="7" s="1"/>
  <c r="AL36" i="18"/>
  <c r="AL8" i="18"/>
  <c r="AL24" i="18"/>
  <c r="AL5" i="18"/>
  <c r="AL7" i="18"/>
  <c r="AL38" i="18"/>
  <c r="AL40" i="18"/>
  <c r="AL29" i="18"/>
  <c r="AL30" i="18"/>
  <c r="AL52" i="18"/>
  <c r="AL25" i="18"/>
  <c r="AL49" i="18"/>
  <c r="AL50" i="18"/>
  <c r="AL37" i="18"/>
  <c r="AL16" i="18"/>
  <c r="AL14" i="18"/>
  <c r="AL48" i="18"/>
  <c r="AL28" i="18"/>
  <c r="AL17" i="18"/>
  <c r="AL22" i="18"/>
  <c r="AL43" i="18"/>
  <c r="AL53" i="18"/>
  <c r="AL10" i="18"/>
  <c r="AL45" i="18"/>
  <c r="AL27" i="18"/>
  <c r="AL18" i="18"/>
  <c r="AL12" i="18"/>
  <c r="AL32" i="18"/>
  <c r="AL35" i="18"/>
  <c r="AL34" i="18"/>
  <c r="AL26" i="18"/>
  <c r="AL33" i="18"/>
  <c r="AL9" i="18"/>
  <c r="AL6" i="18"/>
  <c r="AL42" i="18"/>
  <c r="AL46" i="18"/>
  <c r="AL54" i="18"/>
  <c r="AL47" i="18"/>
  <c r="AL51" i="18"/>
  <c r="AL20" i="18"/>
  <c r="AL39" i="18"/>
  <c r="AL44" i="18"/>
  <c r="AL15" i="18"/>
  <c r="AL41" i="18"/>
  <c r="AL13" i="18"/>
  <c r="AL31" i="18"/>
  <c r="AL19" i="18"/>
  <c r="AL23" i="18"/>
  <c r="AL21" i="18"/>
  <c r="F149" i="10" a="1"/>
  <c r="F149" i="10" s="1"/>
  <c r="G149" i="10" s="1"/>
  <c r="B154" i="1" a="1"/>
  <c r="B154" i="1" s="1"/>
  <c r="A152" i="10" s="1"/>
  <c r="B151" i="10" s="1"/>
  <c r="F151" i="10" s="1" a="1"/>
  <c r="F151" i="10" s="1"/>
  <c r="G151" i="10" s="1"/>
  <c r="A155" i="1"/>
  <c r="N40" i="1"/>
  <c r="AB40" i="1"/>
  <c r="M40" i="1"/>
  <c r="C40" i="1"/>
  <c r="P40" i="1"/>
  <c r="Q40" i="1"/>
  <c r="AQ40" i="1"/>
  <c r="D40" i="1"/>
  <c r="E40" i="1"/>
  <c r="X40" i="1"/>
  <c r="AN40" i="1"/>
  <c r="AU40" i="1"/>
  <c r="S40" i="1"/>
  <c r="AD40" i="1"/>
  <c r="AR40" i="1"/>
  <c r="G40" i="1"/>
  <c r="R40" i="1"/>
  <c r="AF40" i="1"/>
  <c r="AC40" i="1"/>
  <c r="F40" i="1"/>
  <c r="T40" i="1"/>
  <c r="AG40" i="1"/>
  <c r="AW40" i="1"/>
  <c r="AE40" i="1"/>
  <c r="H40" i="1"/>
  <c r="AI40" i="1"/>
  <c r="AT40" i="1"/>
  <c r="Y40" i="1"/>
  <c r="W40" i="1"/>
  <c r="AH40" i="1"/>
  <c r="AV40" i="1"/>
  <c r="K40" i="1"/>
  <c r="V40" i="1"/>
  <c r="AJ40" i="1"/>
  <c r="AS40" i="1"/>
  <c r="O40" i="1"/>
  <c r="AP40" i="1"/>
  <c r="U40" i="1"/>
  <c r="AX40" i="1"/>
  <c r="AL40" i="1"/>
  <c r="J40" i="1"/>
  <c r="I40" i="1"/>
  <c r="AY40" i="1"/>
  <c r="L40" i="1"/>
  <c r="AK40" i="1"/>
  <c r="AM40" i="1"/>
  <c r="AO40" i="1"/>
  <c r="AA40" i="1"/>
  <c r="AZ40" i="1"/>
  <c r="Z40" i="1"/>
  <c r="J148" i="2"/>
  <c r="M148" i="2"/>
  <c r="M99" i="3" s="1"/>
  <c r="L99" i="3"/>
  <c r="B148" i="6" a="1"/>
  <c r="B148" i="6" s="1"/>
  <c r="A147" i="7" s="1"/>
  <c r="B146" i="7" s="1"/>
  <c r="A149" i="6"/>
  <c r="B151" i="2"/>
  <c r="A150" i="2" a="1"/>
  <c r="A150" i="2" s="1"/>
  <c r="B140" i="10"/>
  <c r="A143" i="10"/>
  <c r="FG2" i="18"/>
  <c r="FF4" i="18"/>
  <c r="F144" i="7" a="1"/>
  <c r="F144" i="7" s="1"/>
  <c r="G144" i="7" s="1"/>
  <c r="C144" i="7" a="1"/>
  <c r="C144" i="7" s="1"/>
  <c r="D144" i="7" s="1"/>
  <c r="A148" i="1"/>
  <c r="B147" i="1" a="1"/>
  <c r="B147" i="1" s="1"/>
  <c r="F138" i="10" a="1"/>
  <c r="F138" i="10" s="1"/>
  <c r="G138" i="10" s="1"/>
  <c r="C138" i="10" a="1"/>
  <c r="C138" i="10" s="1"/>
  <c r="D138" i="10" s="1"/>
  <c r="J143" i="2"/>
  <c r="I143" i="2"/>
  <c r="M143" i="2"/>
  <c r="M94" i="3" s="1"/>
  <c r="L94" i="3"/>
  <c r="A145" i="2" a="1"/>
  <c r="A145" i="2" s="1"/>
  <c r="B146" i="2"/>
  <c r="EP2" i="18"/>
  <c r="EO4" i="18" a="1"/>
  <c r="EO4" i="18" s="1"/>
  <c r="G40" i="6" l="1"/>
  <c r="I40" i="6"/>
  <c r="AJ40" i="6"/>
  <c r="F40" i="6"/>
  <c r="AG40" i="6"/>
  <c r="K40" i="6"/>
  <c r="AD40" i="6"/>
  <c r="AO40" i="6"/>
  <c r="W40" i="6"/>
  <c r="T40" i="6"/>
  <c r="AU40" i="6"/>
  <c r="Q40" i="6"/>
  <c r="AR40" i="6"/>
  <c r="AN40" i="6"/>
  <c r="AP40" i="6"/>
  <c r="AK40" i="6"/>
  <c r="O40" i="6"/>
  <c r="AH40" i="6"/>
  <c r="L40" i="6"/>
  <c r="Y40" i="6"/>
  <c r="AY40" i="6"/>
  <c r="U40" i="6"/>
  <c r="AV40" i="6"/>
  <c r="R40" i="6"/>
  <c r="AS40" i="6"/>
  <c r="N40" i="6"/>
  <c r="Z40" i="6"/>
  <c r="H40" i="6"/>
  <c r="D40" i="6"/>
  <c r="AE40" i="6"/>
  <c r="AX40" i="6"/>
  <c r="AB40" i="6"/>
  <c r="J40" i="6"/>
  <c r="AI40" i="6"/>
  <c r="E40" i="6"/>
  <c r="AF40" i="6"/>
  <c r="C40" i="6"/>
  <c r="AC40" i="6"/>
  <c r="AM40" i="6"/>
  <c r="S40" i="6"/>
  <c r="AL40" i="6"/>
  <c r="P40" i="6"/>
  <c r="AQ40" i="6"/>
  <c r="M40" i="6"/>
  <c r="X40" i="6"/>
  <c r="AZ40" i="6"/>
  <c r="V40" i="6"/>
  <c r="AW40" i="6"/>
  <c r="AA40" i="6"/>
  <c r="AM5" i="18" a="1"/>
  <c r="AM40" i="18" s="1"/>
  <c r="C38" i="10" a="1"/>
  <c r="C38" i="10" s="1"/>
  <c r="D38" i="10" s="1"/>
  <c r="F38" i="10" a="1"/>
  <c r="F38" i="10" s="1"/>
  <c r="G38" i="10" s="1"/>
  <c r="C151" i="10" a="1"/>
  <c r="C151" i="10" s="1"/>
  <c r="D151" i="10" s="1"/>
  <c r="B156" i="1" a="1"/>
  <c r="B156" i="1" s="1"/>
  <c r="A154" i="10" s="1"/>
  <c r="B153" i="10" s="1"/>
  <c r="F153" i="10" s="1" a="1"/>
  <c r="F153" i="10" s="1"/>
  <c r="G153" i="10" s="1"/>
  <c r="A157" i="1"/>
  <c r="E38" i="10" a="1"/>
  <c r="E38" i="10" s="1"/>
  <c r="C41" i="1" a="1"/>
  <c r="H38" i="10" a="1"/>
  <c r="H38" i="10" s="1"/>
  <c r="J150" i="2"/>
  <c r="L101" i="3"/>
  <c r="M150" i="2"/>
  <c r="M101" i="3" s="1"/>
  <c r="B153" i="2"/>
  <c r="A152" i="2" a="1"/>
  <c r="A152" i="2" s="1"/>
  <c r="B150" i="6" a="1"/>
  <c r="B150" i="6" s="1"/>
  <c r="A149" i="7" s="1"/>
  <c r="B148" i="7" s="1"/>
  <c r="A151" i="6"/>
  <c r="C140" i="10" a="1"/>
  <c r="C140" i="10" s="1"/>
  <c r="D140" i="10" s="1"/>
  <c r="F140" i="10" a="1"/>
  <c r="F140" i="10" s="1"/>
  <c r="G140" i="10" s="1"/>
  <c r="J145" i="2"/>
  <c r="L96" i="3"/>
  <c r="I145" i="2"/>
  <c r="M145" i="2"/>
  <c r="M96" i="3" s="1"/>
  <c r="ER2" i="18"/>
  <c r="EQ4" i="18" a="1"/>
  <c r="EQ4" i="18" s="1"/>
  <c r="A147" i="2" a="1"/>
  <c r="A147" i="2" s="1"/>
  <c r="B148" i="2"/>
  <c r="A145" i="10"/>
  <c r="B149" i="1" a="1"/>
  <c r="B149" i="1" s="1"/>
  <c r="A150" i="1"/>
  <c r="FI2" i="18"/>
  <c r="FH4" i="18"/>
  <c r="B142" i="10"/>
  <c r="F146" i="7" a="1"/>
  <c r="F146" i="7" s="1"/>
  <c r="G146" i="7" s="1"/>
  <c r="C146" i="7" a="1"/>
  <c r="C146" i="7" s="1"/>
  <c r="D146" i="7" s="1"/>
  <c r="C41" i="6" l="1" a="1"/>
  <c r="T41" i="6" s="1"/>
  <c r="AM10" i="18"/>
  <c r="AM33" i="18"/>
  <c r="AM28" i="18"/>
  <c r="AM51" i="18"/>
  <c r="AM53" i="18"/>
  <c r="AM11" i="18"/>
  <c r="AM20" i="18"/>
  <c r="AM52" i="18"/>
  <c r="AM23" i="18"/>
  <c r="AM16" i="18"/>
  <c r="AM9" i="18"/>
  <c r="AM22" i="18"/>
  <c r="AM42" i="18"/>
  <c r="AM24" i="18"/>
  <c r="AM14" i="18"/>
  <c r="AM41" i="18"/>
  <c r="AM37" i="18"/>
  <c r="AM6" i="18"/>
  <c r="AM54" i="18"/>
  <c r="AM5" i="18"/>
  <c r="AM47" i="18"/>
  <c r="AM49" i="18"/>
  <c r="AM13" i="18"/>
  <c r="AM25" i="18"/>
  <c r="AM26" i="18"/>
  <c r="AM8" i="18"/>
  <c r="AM29" i="18"/>
  <c r="AM27" i="18"/>
  <c r="AM30" i="18"/>
  <c r="AM46" i="18"/>
  <c r="AM19" i="18"/>
  <c r="AM43" i="18"/>
  <c r="AM32" i="18"/>
  <c r="AM50" i="18"/>
  <c r="AM12" i="18"/>
  <c r="AM34" i="18"/>
  <c r="AM48" i="18"/>
  <c r="AM35" i="18"/>
  <c r="AM18" i="18"/>
  <c r="AM38" i="18"/>
  <c r="AM15" i="18"/>
  <c r="AM39" i="18"/>
  <c r="AM21" i="18"/>
  <c r="AM17" i="18"/>
  <c r="AM31" i="18"/>
  <c r="AM45" i="18"/>
  <c r="AM44" i="18"/>
  <c r="AM36" i="18"/>
  <c r="AM7" i="18"/>
  <c r="C153" i="10" a="1"/>
  <c r="C153" i="10" s="1"/>
  <c r="D153" i="10" s="1"/>
  <c r="B158" i="1" a="1"/>
  <c r="B158" i="1" s="1"/>
  <c r="A156" i="10" s="1"/>
  <c r="B155" i="10" s="1"/>
  <c r="F155" i="10" s="1" a="1"/>
  <c r="F155" i="10" s="1"/>
  <c r="G155" i="10" s="1"/>
  <c r="A159" i="1"/>
  <c r="AV41" i="1"/>
  <c r="F41" i="1"/>
  <c r="AW41" i="1"/>
  <c r="AU41" i="1"/>
  <c r="AK41" i="1"/>
  <c r="AY41" i="1"/>
  <c r="AC41" i="1"/>
  <c r="P41" i="1"/>
  <c r="Z41" i="1"/>
  <c r="G41" i="1"/>
  <c r="D41" i="1"/>
  <c r="N41" i="1"/>
  <c r="K41" i="1"/>
  <c r="AO41" i="1"/>
  <c r="C41" i="1"/>
  <c r="O41" i="1"/>
  <c r="AR41" i="1"/>
  <c r="AE41" i="1"/>
  <c r="M41" i="1"/>
  <c r="AI41" i="1"/>
  <c r="AJ41" i="1"/>
  <c r="I41" i="1"/>
  <c r="AH41" i="1"/>
  <c r="AS41" i="1"/>
  <c r="AL41" i="1"/>
  <c r="J41" i="1"/>
  <c r="AZ41" i="1"/>
  <c r="Y41" i="1"/>
  <c r="AX41" i="1"/>
  <c r="AQ41" i="1"/>
  <c r="Q41" i="1"/>
  <c r="AF41" i="1"/>
  <c r="AP41" i="1"/>
  <c r="E41" i="1"/>
  <c r="T41" i="1"/>
  <c r="AD41" i="1"/>
  <c r="W41" i="1"/>
  <c r="H41" i="1"/>
  <c r="R41" i="1"/>
  <c r="AA41" i="1"/>
  <c r="S41" i="1"/>
  <c r="L41" i="1"/>
  <c r="AB41" i="1"/>
  <c r="AG41" i="1"/>
  <c r="U41" i="1"/>
  <c r="AT41" i="1"/>
  <c r="X41" i="1"/>
  <c r="AM41" i="1"/>
  <c r="V41" i="1"/>
  <c r="AN41" i="1"/>
  <c r="B155" i="2"/>
  <c r="A154" i="2" a="1"/>
  <c r="A154" i="2" s="1"/>
  <c r="A153" i="6"/>
  <c r="B152" i="6" a="1"/>
  <c r="B152" i="6" s="1"/>
  <c r="A151" i="7" s="1"/>
  <c r="B150" i="7" s="1"/>
  <c r="M152" i="2"/>
  <c r="M103" i="3" s="1"/>
  <c r="J152" i="2"/>
  <c r="L103" i="3"/>
  <c r="B151" i="1" a="1"/>
  <c r="B151" i="1" s="1"/>
  <c r="A152" i="1"/>
  <c r="J147" i="2"/>
  <c r="M147" i="2"/>
  <c r="M98" i="3" s="1"/>
  <c r="L98" i="3"/>
  <c r="I147" i="2"/>
  <c r="ET2" i="18"/>
  <c r="ES4" i="18" a="1"/>
  <c r="ES4" i="18" s="1"/>
  <c r="C148" i="7" a="1"/>
  <c r="C148" i="7" s="1"/>
  <c r="D148" i="7" s="1"/>
  <c r="F148" i="7" a="1"/>
  <c r="F148" i="7" s="1"/>
  <c r="G148" i="7" s="1"/>
  <c r="C142" i="10" a="1"/>
  <c r="C142" i="10" s="1"/>
  <c r="D142" i="10" s="1"/>
  <c r="F142" i="10" a="1"/>
  <c r="F142" i="10" s="1"/>
  <c r="G142" i="10" s="1"/>
  <c r="A147" i="10"/>
  <c r="FK2" i="18"/>
  <c r="FJ4" i="18"/>
  <c r="B144" i="10"/>
  <c r="A149" i="2" a="1"/>
  <c r="A149" i="2" s="1"/>
  <c r="B150" i="2"/>
  <c r="AV41" i="6" l="1"/>
  <c r="Z41" i="6"/>
  <c r="AQ41" i="6"/>
  <c r="Q41" i="6"/>
  <c r="AN41" i="6"/>
  <c r="N41" i="6"/>
  <c r="AF41" i="6"/>
  <c r="AI41" i="6"/>
  <c r="AP41" i="6"/>
  <c r="AB41" i="6"/>
  <c r="C41" i="6"/>
  <c r="AC41" i="6"/>
  <c r="AZ41" i="6"/>
  <c r="AE41" i="6"/>
  <c r="AL41" i="6"/>
  <c r="L41" i="6"/>
  <c r="AM41" i="6"/>
  <c r="M41" i="6"/>
  <c r="AJ41" i="6"/>
  <c r="J41" i="6"/>
  <c r="AO41" i="6"/>
  <c r="F41" i="6"/>
  <c r="AG41" i="6"/>
  <c r="G41" i="6"/>
  <c r="AD41" i="6"/>
  <c r="D41" i="6"/>
  <c r="I41" i="6"/>
  <c r="O41" i="6"/>
  <c r="AA41" i="6"/>
  <c r="AX41" i="6"/>
  <c r="X41" i="6"/>
  <c r="AY41" i="6"/>
  <c r="AU41" i="6"/>
  <c r="AK41" i="6"/>
  <c r="K41" i="6"/>
  <c r="AH41" i="6"/>
  <c r="H41" i="6"/>
  <c r="U41" i="6"/>
  <c r="AR41" i="6"/>
  <c r="R41" i="6"/>
  <c r="AS41" i="6"/>
  <c r="S41" i="6"/>
  <c r="E41" i="6"/>
  <c r="Y41" i="6"/>
  <c r="P41" i="6"/>
  <c r="V41" i="6"/>
  <c r="AW41" i="6"/>
  <c r="W41" i="6"/>
  <c r="AT41" i="6"/>
  <c r="AN5" i="18" a="1"/>
  <c r="AN38" i="18" s="1"/>
  <c r="C155" i="10" a="1"/>
  <c r="C155" i="10" s="1"/>
  <c r="D155" i="10" s="1"/>
  <c r="B160" i="1" a="1"/>
  <c r="B160" i="1" s="1"/>
  <c r="A158" i="10" s="1"/>
  <c r="B157" i="10" s="1"/>
  <c r="F157" i="10" s="1" a="1"/>
  <c r="F157" i="10" s="1"/>
  <c r="G157" i="10" s="1"/>
  <c r="A161" i="1"/>
  <c r="C42" i="1" a="1"/>
  <c r="A155" i="6"/>
  <c r="B154" i="6" a="1"/>
  <c r="B154" i="6" s="1"/>
  <c r="A153" i="7" s="1"/>
  <c r="B152" i="7" s="1"/>
  <c r="J154" i="2"/>
  <c r="L105" i="3"/>
  <c r="M154" i="2"/>
  <c r="M105" i="3" s="1"/>
  <c r="B157" i="2"/>
  <c r="A156" i="2" a="1"/>
  <c r="A156" i="2" s="1"/>
  <c r="A151" i="2" a="1"/>
  <c r="A151" i="2" s="1"/>
  <c r="B152" i="2"/>
  <c r="F144" i="10" a="1"/>
  <c r="F144" i="10" s="1"/>
  <c r="G144" i="10" s="1"/>
  <c r="C144" i="10" a="1"/>
  <c r="C144" i="10" s="1"/>
  <c r="D144" i="10" s="1"/>
  <c r="FM2" i="18"/>
  <c r="FL4" i="18"/>
  <c r="J149" i="2"/>
  <c r="L100" i="3"/>
  <c r="I149" i="2"/>
  <c r="M149" i="2"/>
  <c r="M100" i="3" s="1"/>
  <c r="B146" i="10"/>
  <c r="EV2" i="18"/>
  <c r="EU4" i="18" a="1"/>
  <c r="EU4" i="18" s="1"/>
  <c r="F150" i="7" a="1"/>
  <c r="F150" i="7" s="1"/>
  <c r="G150" i="7" s="1"/>
  <c r="C150" i="7" a="1"/>
  <c r="C150" i="7" s="1"/>
  <c r="D150" i="7" s="1"/>
  <c r="A154" i="1"/>
  <c r="B153" i="1" a="1"/>
  <c r="B153" i="1" s="1"/>
  <c r="A149" i="10"/>
  <c r="F40" i="7" l="1" a="1"/>
  <c r="F40" i="7" s="1"/>
  <c r="G40" i="7" s="1"/>
  <c r="C40" i="7" a="1"/>
  <c r="C40" i="7" s="1"/>
  <c r="D40" i="7" s="1"/>
  <c r="C42" i="6" a="1"/>
  <c r="AQ42" i="6" s="1"/>
  <c r="E40" i="7" a="1"/>
  <c r="E40" i="7" s="1"/>
  <c r="H40" i="7" a="1"/>
  <c r="H40" i="7" s="1"/>
  <c r="AN51" i="18"/>
  <c r="AN27" i="18"/>
  <c r="AN45" i="18"/>
  <c r="AN5" i="18"/>
  <c r="AN42" i="18"/>
  <c r="AN33" i="18"/>
  <c r="AN20" i="18"/>
  <c r="AN23" i="18"/>
  <c r="AN13" i="18"/>
  <c r="AN52" i="18"/>
  <c r="AN39" i="18"/>
  <c r="AN37" i="18"/>
  <c r="AN19" i="18"/>
  <c r="AN18" i="18"/>
  <c r="AN41" i="18"/>
  <c r="AN25" i="18"/>
  <c r="AN30" i="18"/>
  <c r="AN31" i="18"/>
  <c r="AN21" i="18"/>
  <c r="AN36" i="18"/>
  <c r="AN46" i="18"/>
  <c r="AN49" i="18"/>
  <c r="AN12" i="18"/>
  <c r="AN10" i="18"/>
  <c r="AN40" i="18"/>
  <c r="AN29" i="18"/>
  <c r="AN26" i="18"/>
  <c r="AN24" i="18"/>
  <c r="AN22" i="18"/>
  <c r="AN16" i="18"/>
  <c r="AN43" i="18"/>
  <c r="AN48" i="18"/>
  <c r="AN17" i="18"/>
  <c r="AN47" i="18"/>
  <c r="AN35" i="18"/>
  <c r="AN6" i="18"/>
  <c r="AN11" i="18"/>
  <c r="AN9" i="18"/>
  <c r="AN53" i="18"/>
  <c r="AN8" i="18"/>
  <c r="AN50" i="18"/>
  <c r="AN28" i="18"/>
  <c r="AN32" i="18"/>
  <c r="AN15" i="18"/>
  <c r="AN14" i="18"/>
  <c r="AN7" i="18"/>
  <c r="AN34" i="18"/>
  <c r="AN44" i="18"/>
  <c r="AN54" i="18"/>
  <c r="C157" i="10" a="1"/>
  <c r="C157" i="10" s="1"/>
  <c r="D157" i="10" s="1"/>
  <c r="A163" i="1"/>
  <c r="B162" i="1" a="1"/>
  <c r="B162" i="1" s="1"/>
  <c r="A160" i="10" s="1"/>
  <c r="B159" i="10" s="1"/>
  <c r="F159" i="10" s="1" a="1"/>
  <c r="F159" i="10" s="1"/>
  <c r="G159" i="10" s="1"/>
  <c r="AI42" i="1"/>
  <c r="AT42" i="1"/>
  <c r="AC42" i="1"/>
  <c r="W42" i="1"/>
  <c r="AH42" i="1"/>
  <c r="AV42" i="1"/>
  <c r="K42" i="1"/>
  <c r="V42" i="1"/>
  <c r="AJ42" i="1"/>
  <c r="AW42" i="1"/>
  <c r="AE42" i="1"/>
  <c r="H42" i="1"/>
  <c r="AK42" i="1"/>
  <c r="N42" i="1"/>
  <c r="AB42" i="1"/>
  <c r="Q42" i="1"/>
  <c r="C42" i="1"/>
  <c r="E42" i="1"/>
  <c r="D42" i="1"/>
  <c r="I42" i="1"/>
  <c r="M42" i="1"/>
  <c r="S42" i="1"/>
  <c r="AD42" i="1"/>
  <c r="AR42" i="1"/>
  <c r="G42" i="1"/>
  <c r="R42" i="1"/>
  <c r="AF42" i="1"/>
  <c r="AG42" i="1"/>
  <c r="F42" i="1"/>
  <c r="T42" i="1"/>
  <c r="U42" i="1"/>
  <c r="AN42" i="1"/>
  <c r="AU42" i="1"/>
  <c r="X42" i="1"/>
  <c r="AY42" i="1"/>
  <c r="L42" i="1"/>
  <c r="AO42" i="1"/>
  <c r="AM42" i="1"/>
  <c r="AX42" i="1"/>
  <c r="AS42" i="1"/>
  <c r="AA42" i="1"/>
  <c r="AL42" i="1"/>
  <c r="AZ42" i="1"/>
  <c r="O42" i="1"/>
  <c r="AP42" i="1"/>
  <c r="Y42" i="1"/>
  <c r="P42" i="1"/>
  <c r="AQ42" i="1"/>
  <c r="Z42" i="1"/>
  <c r="J42" i="1"/>
  <c r="J156" i="2"/>
  <c r="M156" i="2"/>
  <c r="A158" i="2" a="1"/>
  <c r="A158" i="2" s="1"/>
  <c r="B159" i="2"/>
  <c r="B156" i="6" a="1"/>
  <c r="B156" i="6" s="1"/>
  <c r="A155" i="7" s="1"/>
  <c r="B154" i="7" s="1"/>
  <c r="A157" i="6"/>
  <c r="FO2" i="18"/>
  <c r="FN4" i="18"/>
  <c r="J151" i="2"/>
  <c r="I151" i="2"/>
  <c r="M151" i="2"/>
  <c r="M102" i="3" s="1"/>
  <c r="L102" i="3"/>
  <c r="EX2" i="18"/>
  <c r="EW4" i="18" a="1"/>
  <c r="EW4" i="18" s="1"/>
  <c r="C152" i="7" a="1"/>
  <c r="C152" i="7" s="1"/>
  <c r="D152" i="7" s="1"/>
  <c r="F152" i="7" a="1"/>
  <c r="F152" i="7" s="1"/>
  <c r="G152" i="7" s="1"/>
  <c r="A151" i="10"/>
  <c r="C146" i="10" a="1"/>
  <c r="C146" i="10" s="1"/>
  <c r="D146" i="10" s="1"/>
  <c r="F146" i="10" a="1"/>
  <c r="F146" i="10" s="1"/>
  <c r="G146" i="10" s="1"/>
  <c r="B148" i="10"/>
  <c r="B155" i="1" a="1"/>
  <c r="B155" i="1" s="1"/>
  <c r="A156" i="1"/>
  <c r="A153" i="2" a="1"/>
  <c r="A153" i="2" s="1"/>
  <c r="B154" i="2"/>
  <c r="AR42" i="6" l="1"/>
  <c r="S42" i="6"/>
  <c r="Y42" i="6"/>
  <c r="AA42" i="6"/>
  <c r="C42" i="6"/>
  <c r="AL42" i="6"/>
  <c r="AJ42" i="6"/>
  <c r="AH42" i="6"/>
  <c r="AW42" i="6"/>
  <c r="AS42" i="6"/>
  <c r="N42" i="6"/>
  <c r="AE42" i="6"/>
  <c r="D42" i="6"/>
  <c r="AF42" i="6"/>
  <c r="AM42" i="6"/>
  <c r="AC42" i="6"/>
  <c r="AN42" i="6"/>
  <c r="O42" i="6"/>
  <c r="AK42" i="6"/>
  <c r="AG42" i="6"/>
  <c r="AB42" i="6"/>
  <c r="I42" i="6"/>
  <c r="K42" i="6"/>
  <c r="W42" i="6"/>
  <c r="AT42" i="6"/>
  <c r="L42" i="6"/>
  <c r="Z42" i="6"/>
  <c r="AU42" i="6"/>
  <c r="T42" i="6"/>
  <c r="Q42" i="6"/>
  <c r="R42" i="6"/>
  <c r="M42" i="6"/>
  <c r="X42" i="6"/>
  <c r="AX42" i="6"/>
  <c r="U42" i="6"/>
  <c r="AV42" i="6"/>
  <c r="P42" i="6"/>
  <c r="AZ42" i="6"/>
  <c r="G42" i="6"/>
  <c r="AP42" i="6"/>
  <c r="AY42" i="6"/>
  <c r="H42" i="6"/>
  <c r="V42" i="6"/>
  <c r="E42" i="6"/>
  <c r="F42" i="6"/>
  <c r="AD42" i="6"/>
  <c r="AI42" i="6"/>
  <c r="AO42" i="6"/>
  <c r="J42" i="6"/>
  <c r="AO5" i="18" a="1"/>
  <c r="AO39" i="18" s="1"/>
  <c r="C40" i="10" a="1"/>
  <c r="C40" i="10" s="1"/>
  <c r="D40" i="10" s="1"/>
  <c r="F40" i="10" a="1"/>
  <c r="F40" i="10" s="1"/>
  <c r="G40" i="10" s="1"/>
  <c r="C159" i="10" a="1"/>
  <c r="C159" i="10" s="1"/>
  <c r="D159" i="10" s="1"/>
  <c r="A165" i="1"/>
  <c r="B164" i="1" a="1"/>
  <c r="B164" i="1" s="1"/>
  <c r="A162" i="10" s="1"/>
  <c r="B161" i="10" s="1"/>
  <c r="F161" i="10" s="1" a="1"/>
  <c r="F161" i="10" s="1"/>
  <c r="G161" i="10" s="1"/>
  <c r="H40" i="10" a="1"/>
  <c r="H40" i="10" s="1"/>
  <c r="E40" i="10" a="1"/>
  <c r="E40" i="10" s="1"/>
  <c r="C43" i="1" a="1"/>
  <c r="B161" i="2"/>
  <c r="A160" i="2" a="1"/>
  <c r="A160" i="2" s="1"/>
  <c r="M158" i="2"/>
  <c r="J158" i="2"/>
  <c r="A159" i="6"/>
  <c r="B158" i="6" a="1"/>
  <c r="B158" i="6" s="1"/>
  <c r="A157" i="7" s="1"/>
  <c r="B156" i="7" s="1"/>
  <c r="B156" i="2"/>
  <c r="A155" i="2" a="1"/>
  <c r="A155" i="2" s="1"/>
  <c r="B150" i="10"/>
  <c r="EY4" i="18" a="1"/>
  <c r="EY4" i="18" s="1"/>
  <c r="EZ2" i="18"/>
  <c r="A158" i="1"/>
  <c r="B157" i="1" a="1"/>
  <c r="B157" i="1" s="1"/>
  <c r="F148" i="10" a="1"/>
  <c r="F148" i="10" s="1"/>
  <c r="G148" i="10" s="1"/>
  <c r="C148" i="10" a="1"/>
  <c r="C148" i="10" s="1"/>
  <c r="D148" i="10" s="1"/>
  <c r="F154" i="7" a="1"/>
  <c r="F154" i="7" s="1"/>
  <c r="G154" i="7" s="1"/>
  <c r="C154" i="7" a="1"/>
  <c r="C154" i="7" s="1"/>
  <c r="D154" i="7" s="1"/>
  <c r="FQ2" i="18"/>
  <c r="FP4" i="18"/>
  <c r="J153" i="2"/>
  <c r="L104" i="3"/>
  <c r="I153" i="2"/>
  <c r="M153" i="2"/>
  <c r="M104" i="3" s="1"/>
  <c r="A153" i="10"/>
  <c r="C43" i="6" l="1" a="1"/>
  <c r="G43" i="6" s="1"/>
  <c r="AO22" i="18"/>
  <c r="AO23" i="18"/>
  <c r="AO48" i="18"/>
  <c r="AO36" i="18"/>
  <c r="AO21" i="18"/>
  <c r="AO25" i="18"/>
  <c r="AO7" i="18"/>
  <c r="AO29" i="18"/>
  <c r="AO27" i="18"/>
  <c r="AO14" i="18"/>
  <c r="AO11" i="18"/>
  <c r="AO19" i="18"/>
  <c r="AO46" i="18"/>
  <c r="AO51" i="18"/>
  <c r="AO43" i="18"/>
  <c r="AO38" i="18"/>
  <c r="AO42" i="18"/>
  <c r="AO35" i="18"/>
  <c r="AO31" i="18"/>
  <c r="AO33" i="18"/>
  <c r="AO9" i="18"/>
  <c r="AO18" i="18"/>
  <c r="AO20" i="18"/>
  <c r="AO24" i="18"/>
  <c r="AO47" i="18"/>
  <c r="AO8" i="18"/>
  <c r="AO34" i="18"/>
  <c r="AO54" i="18"/>
  <c r="AO15" i="18"/>
  <c r="AO28" i="18"/>
  <c r="AO30" i="18"/>
  <c r="AO45" i="18"/>
  <c r="AO26" i="18"/>
  <c r="AO5" i="18"/>
  <c r="AO16" i="18"/>
  <c r="AO49" i="18"/>
  <c r="AO52" i="18"/>
  <c r="AO10" i="18"/>
  <c r="AO41" i="18"/>
  <c r="AO37" i="18"/>
  <c r="AO17" i="18"/>
  <c r="AO6" i="18"/>
  <c r="AO12" i="18"/>
  <c r="AO50" i="18"/>
  <c r="AO13" i="18"/>
  <c r="AO32" i="18"/>
  <c r="AO53" i="18"/>
  <c r="AO40" i="18"/>
  <c r="AO44" i="18"/>
  <c r="C161" i="10" a="1"/>
  <c r="C161" i="10" s="1"/>
  <c r="D161" i="10" s="1"/>
  <c r="A167" i="1"/>
  <c r="B166" i="1" a="1"/>
  <c r="B166" i="1" s="1"/>
  <c r="A164" i="10" s="1"/>
  <c r="B163" i="10" s="1"/>
  <c r="F163" i="10" s="1" a="1"/>
  <c r="F163" i="10" s="1"/>
  <c r="G163" i="10" s="1"/>
  <c r="AW43" i="1"/>
  <c r="J43" i="1"/>
  <c r="AY43" i="1"/>
  <c r="AK43" i="1"/>
  <c r="AZ43" i="1"/>
  <c r="AM43" i="1"/>
  <c r="Y43" i="1"/>
  <c r="AN43" i="1"/>
  <c r="AX43" i="1"/>
  <c r="M43" i="1"/>
  <c r="AR43" i="1"/>
  <c r="AI43" i="1"/>
  <c r="P43" i="1"/>
  <c r="Z43" i="1"/>
  <c r="K43" i="1"/>
  <c r="D43" i="1"/>
  <c r="N43" i="1"/>
  <c r="O43" i="1"/>
  <c r="AO43" i="1"/>
  <c r="C43" i="1"/>
  <c r="S43" i="1"/>
  <c r="AB43" i="1"/>
  <c r="G43" i="1"/>
  <c r="L43" i="1"/>
  <c r="Q43" i="1"/>
  <c r="AF43" i="1"/>
  <c r="AP43" i="1"/>
  <c r="E43" i="1"/>
  <c r="T43" i="1"/>
  <c r="AD43" i="1"/>
  <c r="AA43" i="1"/>
  <c r="H43" i="1"/>
  <c r="R43" i="1"/>
  <c r="AE43" i="1"/>
  <c r="AL43" i="1"/>
  <c r="AS43" i="1"/>
  <c r="V43" i="1"/>
  <c r="AG43" i="1"/>
  <c r="AV43" i="1"/>
  <c r="W43" i="1"/>
  <c r="U43" i="1"/>
  <c r="AJ43" i="1"/>
  <c r="AT43" i="1"/>
  <c r="I43" i="1"/>
  <c r="X43" i="1"/>
  <c r="AH43" i="1"/>
  <c r="AQ43" i="1"/>
  <c r="AC43" i="1"/>
  <c r="F43" i="1"/>
  <c r="AU43" i="1"/>
  <c r="J160" i="2"/>
  <c r="M160" i="2"/>
  <c r="B160" i="6" a="1"/>
  <c r="B160" i="6" s="1"/>
  <c r="A159" i="7" s="1"/>
  <c r="B158" i="7" s="1"/>
  <c r="A161" i="6"/>
  <c r="B163" i="2"/>
  <c r="A162" i="2" a="1"/>
  <c r="A162" i="2" s="1"/>
  <c r="F156" i="7" a="1"/>
  <c r="F156" i="7" s="1"/>
  <c r="G156" i="7" s="1"/>
  <c r="C156" i="7" a="1"/>
  <c r="C156" i="7" s="1"/>
  <c r="D156" i="7" s="1"/>
  <c r="A155" i="10"/>
  <c r="J155" i="2"/>
  <c r="I155" i="2"/>
  <c r="M155" i="2"/>
  <c r="M106" i="3" s="1"/>
  <c r="L106" i="3"/>
  <c r="B152" i="10"/>
  <c r="FS2" i="18"/>
  <c r="FR4" i="18"/>
  <c r="A160" i="1"/>
  <c r="B159" i="1" a="1"/>
  <c r="B159" i="1" s="1"/>
  <c r="FB2" i="18"/>
  <c r="FA4" i="18" a="1"/>
  <c r="FA4" i="18" s="1"/>
  <c r="C150" i="10" a="1"/>
  <c r="C150" i="10" s="1"/>
  <c r="D150" i="10" s="1"/>
  <c r="F150" i="10" a="1"/>
  <c r="F150" i="10" s="1"/>
  <c r="G150" i="10" s="1"/>
  <c r="A157" i="2" a="1"/>
  <c r="A157" i="2" s="1"/>
  <c r="B158" i="2"/>
  <c r="AT43" i="6" l="1"/>
  <c r="AJ43" i="6"/>
  <c r="J43" i="6"/>
  <c r="AB43" i="6"/>
  <c r="K43" i="6"/>
  <c r="AH43" i="6"/>
  <c r="E43" i="6"/>
  <c r="AI43" i="6"/>
  <c r="AY43" i="6"/>
  <c r="AU43" i="6"/>
  <c r="P43" i="6"/>
  <c r="AO43" i="6"/>
  <c r="R43" i="6"/>
  <c r="N43" i="6"/>
  <c r="AP43" i="6"/>
  <c r="M43" i="6"/>
  <c r="AQ43" i="6"/>
  <c r="AZ43" i="6"/>
  <c r="AK43" i="6"/>
  <c r="AW43" i="6"/>
  <c r="AN43" i="6"/>
  <c r="AX43" i="6"/>
  <c r="AD43" i="6"/>
  <c r="O43" i="6"/>
  <c r="AL43" i="6"/>
  <c r="I43" i="6"/>
  <c r="AM43" i="6"/>
  <c r="S43" i="6"/>
  <c r="AF43" i="6"/>
  <c r="AS43" i="6"/>
  <c r="V43" i="6"/>
  <c r="X43" i="6"/>
  <c r="W43" i="6"/>
  <c r="Q43" i="6"/>
  <c r="Z43" i="6"/>
  <c r="AA43" i="6"/>
  <c r="U43" i="6"/>
  <c r="H43" i="6"/>
  <c r="AG43" i="6"/>
  <c r="AE43" i="6"/>
  <c r="D43" i="6"/>
  <c r="Y43" i="6"/>
  <c r="C43" i="6"/>
  <c r="AR43" i="6"/>
  <c r="AV43" i="6"/>
  <c r="T43" i="6"/>
  <c r="AC43" i="6"/>
  <c r="F43" i="6"/>
  <c r="L43" i="6"/>
  <c r="AP5" i="18" a="1"/>
  <c r="AP35" i="18" s="1"/>
  <c r="C163" i="10" a="1"/>
  <c r="C163" i="10" s="1"/>
  <c r="D163" i="10" s="1"/>
  <c r="A169" i="1"/>
  <c r="B168" i="1" a="1"/>
  <c r="B168" i="1" s="1"/>
  <c r="A166" i="10" s="1"/>
  <c r="B165" i="10" s="1"/>
  <c r="C165" i="10" s="1" a="1"/>
  <c r="C165" i="10" s="1"/>
  <c r="D165" i="10" s="1"/>
  <c r="C44" i="1" a="1"/>
  <c r="B162" i="6" a="1"/>
  <c r="B162" i="6" s="1"/>
  <c r="A161" i="7" s="1"/>
  <c r="B160" i="7" s="1"/>
  <c r="A163" i="6"/>
  <c r="J162" i="2"/>
  <c r="M162" i="2"/>
  <c r="B165" i="2"/>
  <c r="A164" i="2" a="1"/>
  <c r="A164" i="2" s="1"/>
  <c r="J157" i="2"/>
  <c r="I157" i="2"/>
  <c r="M157" i="2"/>
  <c r="A157" i="10"/>
  <c r="FU2" i="18"/>
  <c r="FT4" i="18"/>
  <c r="F158" i="7" a="1"/>
  <c r="F158" i="7" s="1"/>
  <c r="G158" i="7" s="1"/>
  <c r="C158" i="7" a="1"/>
  <c r="C158" i="7" s="1"/>
  <c r="D158" i="7" s="1"/>
  <c r="B160" i="2"/>
  <c r="A159" i="2" a="1"/>
  <c r="A159" i="2" s="1"/>
  <c r="FD2" i="18"/>
  <c r="FC4" i="18" a="1"/>
  <c r="FC4" i="18" s="1"/>
  <c r="C152" i="10" a="1"/>
  <c r="C152" i="10" s="1"/>
  <c r="D152" i="10" s="1"/>
  <c r="F152" i="10" a="1"/>
  <c r="F152" i="10" s="1"/>
  <c r="G152" i="10" s="1"/>
  <c r="A162" i="1"/>
  <c r="B161" i="1" a="1"/>
  <c r="B161" i="1" s="1"/>
  <c r="B154" i="10"/>
  <c r="C42" i="7" l="1" a="1"/>
  <c r="C42" i="7" s="1"/>
  <c r="D42" i="7" s="1"/>
  <c r="F42" i="7" a="1"/>
  <c r="F42" i="7" s="1"/>
  <c r="G42" i="7" s="1"/>
  <c r="H42" i="7" a="1"/>
  <c r="H42" i="7" s="1"/>
  <c r="C44" i="6" a="1"/>
  <c r="J44" i="6" s="1"/>
  <c r="E42" i="7" a="1"/>
  <c r="E42" i="7" s="1"/>
  <c r="AP31" i="18"/>
  <c r="AP19" i="18"/>
  <c r="AP12" i="18"/>
  <c r="AP48" i="18"/>
  <c r="AP25" i="18"/>
  <c r="AP9" i="18"/>
  <c r="AP13" i="18"/>
  <c r="AP43" i="18"/>
  <c r="AP44" i="18"/>
  <c r="AP16" i="18"/>
  <c r="AP29" i="18"/>
  <c r="AP24" i="18"/>
  <c r="AP42" i="18"/>
  <c r="AP34" i="18"/>
  <c r="AP37" i="18"/>
  <c r="AP50" i="18"/>
  <c r="AP49" i="18"/>
  <c r="AP28" i="18"/>
  <c r="AP40" i="18"/>
  <c r="AP7" i="18"/>
  <c r="AP53" i="18"/>
  <c r="AP52" i="18"/>
  <c r="AP36" i="18"/>
  <c r="AP30" i="18"/>
  <c r="AP20" i="18"/>
  <c r="AP14" i="18"/>
  <c r="AP10" i="18"/>
  <c r="AP45" i="18"/>
  <c r="AP54" i="18"/>
  <c r="AP15" i="18"/>
  <c r="AP26" i="18"/>
  <c r="AP46" i="18"/>
  <c r="AP18" i="18"/>
  <c r="AP27" i="18"/>
  <c r="AP11" i="18"/>
  <c r="AP5" i="18"/>
  <c r="AP39" i="18"/>
  <c r="AP21" i="18"/>
  <c r="AP8" i="18"/>
  <c r="AP51" i="18"/>
  <c r="AP32" i="18"/>
  <c r="AP23" i="18"/>
  <c r="AP17" i="18"/>
  <c r="AP22" i="18"/>
  <c r="AP47" i="18"/>
  <c r="AP33" i="18"/>
  <c r="AP38" i="18"/>
  <c r="AP6" i="18"/>
  <c r="AP41" i="18"/>
  <c r="F165" i="10" a="1"/>
  <c r="F165" i="10" s="1"/>
  <c r="G165" i="10" s="1"/>
  <c r="A171" i="1"/>
  <c r="B170" i="1" a="1"/>
  <c r="B170" i="1" s="1"/>
  <c r="A168" i="10" s="1"/>
  <c r="B167" i="10" s="1"/>
  <c r="C167" i="10" s="1" a="1"/>
  <c r="C167" i="10" s="1"/>
  <c r="D167" i="10" s="1"/>
  <c r="AQ44" i="1"/>
  <c r="AP44" i="1"/>
  <c r="AB44" i="1"/>
  <c r="G44" i="1"/>
  <c r="R44" i="1"/>
  <c r="AF44" i="1"/>
  <c r="U44" i="1"/>
  <c r="F44" i="1"/>
  <c r="T44" i="1"/>
  <c r="Y44" i="1"/>
  <c r="AU44" i="1"/>
  <c r="H44" i="1"/>
  <c r="AC44" i="1"/>
  <c r="E44" i="1"/>
  <c r="AI44" i="1"/>
  <c r="AS44" i="1"/>
  <c r="AM44" i="1"/>
  <c r="AX44" i="1"/>
  <c r="AW44" i="1"/>
  <c r="AA44" i="1"/>
  <c r="AL44" i="1"/>
  <c r="AZ44" i="1"/>
  <c r="O44" i="1"/>
  <c r="Z44" i="1"/>
  <c r="AN44" i="1"/>
  <c r="N44" i="1"/>
  <c r="AD44" i="1"/>
  <c r="AG44" i="1"/>
  <c r="C44" i="1"/>
  <c r="P44" i="1"/>
  <c r="I44" i="1"/>
  <c r="D44" i="1"/>
  <c r="M44" i="1"/>
  <c r="AE44" i="1"/>
  <c r="Q44" i="1"/>
  <c r="AR44" i="1"/>
  <c r="L44" i="1"/>
  <c r="W44" i="1"/>
  <c r="AH44" i="1"/>
  <c r="AV44" i="1"/>
  <c r="K44" i="1"/>
  <c r="V44" i="1"/>
  <c r="AJ44" i="1"/>
  <c r="AK44" i="1"/>
  <c r="J44" i="1"/>
  <c r="X44" i="1"/>
  <c r="AO44" i="1"/>
  <c r="S44" i="1"/>
  <c r="AT44" i="1"/>
  <c r="AY44" i="1"/>
  <c r="J164" i="2"/>
  <c r="M164" i="2"/>
  <c r="A165" i="6"/>
  <c r="B164" i="6" a="1"/>
  <c r="B164" i="6" s="1"/>
  <c r="A163" i="7" s="1"/>
  <c r="B162" i="7" s="1"/>
  <c r="A166" i="2" a="1"/>
  <c r="A166" i="2" s="1"/>
  <c r="B167" i="2"/>
  <c r="FE4" i="18" a="1"/>
  <c r="FE4" i="18" s="1"/>
  <c r="FF2" i="18"/>
  <c r="FW2" i="18"/>
  <c r="FV4" i="18"/>
  <c r="C160" i="7" a="1"/>
  <c r="C160" i="7" s="1"/>
  <c r="D160" i="7" s="1"/>
  <c r="F160" i="7" a="1"/>
  <c r="F160" i="7" s="1"/>
  <c r="G160" i="7" s="1"/>
  <c r="J159" i="2"/>
  <c r="I159" i="2"/>
  <c r="M159" i="2"/>
  <c r="C154" i="10" a="1"/>
  <c r="C154" i="10" s="1"/>
  <c r="D154" i="10" s="1"/>
  <c r="F154" i="10" a="1"/>
  <c r="F154" i="10" s="1"/>
  <c r="G154" i="10" s="1"/>
  <c r="A159" i="10"/>
  <c r="A161" i="2" a="1"/>
  <c r="A161" i="2" s="1"/>
  <c r="B162" i="2"/>
  <c r="B156" i="10"/>
  <c r="B163" i="1" a="1"/>
  <c r="B163" i="1" s="1"/>
  <c r="A164" i="1"/>
  <c r="AW44" i="6" l="1"/>
  <c r="AQ44" i="6"/>
  <c r="AB44" i="6"/>
  <c r="F44" i="6"/>
  <c r="AG44" i="6"/>
  <c r="H44" i="6"/>
  <c r="AD44" i="6"/>
  <c r="AE44" i="6"/>
  <c r="AF44" i="6"/>
  <c r="AL44" i="6"/>
  <c r="E44" i="6"/>
  <c r="AX44" i="6"/>
  <c r="G44" i="6"/>
  <c r="AZ44" i="6"/>
  <c r="Y44" i="6"/>
  <c r="AK44" i="6"/>
  <c r="AR44" i="6"/>
  <c r="AH44" i="6"/>
  <c r="AU44" i="6"/>
  <c r="AJ44" i="6"/>
  <c r="I44" i="6"/>
  <c r="R44" i="6"/>
  <c r="L44" i="6"/>
  <c r="C44" i="6"/>
  <c r="AC44" i="6"/>
  <c r="Z44" i="6"/>
  <c r="U44" i="6"/>
  <c r="X44" i="6"/>
  <c r="AT44" i="6"/>
  <c r="AV44" i="6"/>
  <c r="O44" i="6"/>
  <c r="AA44" i="6"/>
  <c r="Q44" i="6"/>
  <c r="AI44" i="6"/>
  <c r="N44" i="6"/>
  <c r="AO44" i="6"/>
  <c r="P44" i="6"/>
  <c r="V44" i="6"/>
  <c r="AY44" i="6"/>
  <c r="AS44" i="6"/>
  <c r="T44" i="6"/>
  <c r="AP44" i="6"/>
  <c r="W44" i="6"/>
  <c r="D44" i="6"/>
  <c r="AM44" i="6"/>
  <c r="K44" i="6"/>
  <c r="AN44" i="6"/>
  <c r="M44" i="6"/>
  <c r="S44" i="6"/>
  <c r="AQ5" i="18" a="1"/>
  <c r="AQ44" i="18" s="1"/>
  <c r="F42" i="10" a="1"/>
  <c r="F42" i="10" s="1"/>
  <c r="G42" i="10" s="1"/>
  <c r="C42" i="10" a="1"/>
  <c r="C42" i="10" s="1"/>
  <c r="D42" i="10" s="1"/>
  <c r="F167" i="10" a="1"/>
  <c r="F167" i="10" s="1"/>
  <c r="G167" i="10" s="1"/>
  <c r="B172" i="1" a="1"/>
  <c r="B172" i="1" s="1"/>
  <c r="A170" i="10" s="1"/>
  <c r="B169" i="10" s="1"/>
  <c r="F169" i="10" s="1" a="1"/>
  <c r="F169" i="10" s="1"/>
  <c r="G169" i="10" s="1"/>
  <c r="A173" i="1"/>
  <c r="E42" i="10" a="1"/>
  <c r="E42" i="10" s="1"/>
  <c r="C45" i="1" a="1"/>
  <c r="H42" i="10" a="1"/>
  <c r="H42" i="10" s="1"/>
  <c r="A167" i="6"/>
  <c r="B166" i="6" a="1"/>
  <c r="B166" i="6" s="1"/>
  <c r="A165" i="7" s="1"/>
  <c r="B164" i="7" s="1"/>
  <c r="A168" i="2" a="1"/>
  <c r="A168" i="2" s="1"/>
  <c r="B169" i="2"/>
  <c r="J166" i="2"/>
  <c r="M166" i="2"/>
  <c r="J161" i="2"/>
  <c r="M161" i="2"/>
  <c r="I161" i="2"/>
  <c r="B158" i="10"/>
  <c r="FY2" i="18"/>
  <c r="FX4" i="18"/>
  <c r="A161" i="10"/>
  <c r="FH2" i="18"/>
  <c r="FG4" i="18" a="1"/>
  <c r="FG4" i="18" s="1"/>
  <c r="F162" i="7" a="1"/>
  <c r="F162" i="7" s="1"/>
  <c r="G162" i="7" s="1"/>
  <c r="C162" i="7" a="1"/>
  <c r="C162" i="7" s="1"/>
  <c r="D162" i="7" s="1"/>
  <c r="B165" i="1" a="1"/>
  <c r="B165" i="1" s="1"/>
  <c r="A166" i="1"/>
  <c r="C156" i="10" a="1"/>
  <c r="C156" i="10" s="1"/>
  <c r="D156" i="10" s="1"/>
  <c r="F156" i="10" a="1"/>
  <c r="F156" i="10" s="1"/>
  <c r="G156" i="10" s="1"/>
  <c r="A163" i="2" a="1"/>
  <c r="A163" i="2" s="1"/>
  <c r="B164" i="2"/>
  <c r="C45" i="6" l="1" a="1"/>
  <c r="O45" i="6" s="1"/>
  <c r="AQ12" i="18"/>
  <c r="AQ53" i="18"/>
  <c r="AQ5" i="18"/>
  <c r="AQ48" i="18"/>
  <c r="AQ49" i="18"/>
  <c r="AQ26" i="18"/>
  <c r="AQ11" i="18"/>
  <c r="AQ21" i="18"/>
  <c r="AQ8" i="18"/>
  <c r="AQ50" i="18"/>
  <c r="AQ30" i="18"/>
  <c r="AQ36" i="18"/>
  <c r="AQ52" i="18"/>
  <c r="AQ27" i="18"/>
  <c r="AQ35" i="18"/>
  <c r="AQ13" i="18"/>
  <c r="AQ28" i="18"/>
  <c r="AQ18" i="18"/>
  <c r="AQ46" i="18"/>
  <c r="AQ20" i="18"/>
  <c r="AQ10" i="18"/>
  <c r="AQ42" i="18"/>
  <c r="AQ54" i="18"/>
  <c r="AQ19" i="18"/>
  <c r="AQ47" i="18"/>
  <c r="AQ41" i="18"/>
  <c r="AQ7" i="18"/>
  <c r="AQ17" i="18"/>
  <c r="AQ15" i="18"/>
  <c r="AQ43" i="18"/>
  <c r="AQ22" i="18"/>
  <c r="AQ37" i="18"/>
  <c r="AQ23" i="18"/>
  <c r="AQ45" i="18"/>
  <c r="AQ38" i="18"/>
  <c r="AQ40" i="18"/>
  <c r="AQ51" i="18"/>
  <c r="AQ6" i="18"/>
  <c r="AQ14" i="18"/>
  <c r="AQ9" i="18"/>
  <c r="AQ31" i="18"/>
  <c r="AQ32" i="18"/>
  <c r="AQ25" i="18"/>
  <c r="AQ33" i="18"/>
  <c r="AQ39" i="18"/>
  <c r="AQ16" i="18"/>
  <c r="AQ29" i="18"/>
  <c r="AQ34" i="18"/>
  <c r="AQ24" i="18"/>
  <c r="C169" i="10" a="1"/>
  <c r="C169" i="10" s="1"/>
  <c r="D169" i="10" s="1"/>
  <c r="A175" i="1"/>
  <c r="B174" i="1" a="1"/>
  <c r="B174" i="1" s="1"/>
  <c r="A172" i="10" s="1"/>
  <c r="B171" i="10" s="1"/>
  <c r="F171" i="10" s="1" a="1"/>
  <c r="F171" i="10" s="1"/>
  <c r="G171" i="10" s="1"/>
  <c r="L45" i="1"/>
  <c r="V45" i="1"/>
  <c r="AY45" i="1"/>
  <c r="P45" i="1"/>
  <c r="Z45" i="1"/>
  <c r="O45" i="1"/>
  <c r="D45" i="1"/>
  <c r="N45" i="1"/>
  <c r="S45" i="1"/>
  <c r="AI45" i="1"/>
  <c r="AU45" i="1"/>
  <c r="C45" i="1"/>
  <c r="AR45" i="1"/>
  <c r="AV45" i="1"/>
  <c r="AJ45" i="1"/>
  <c r="H45" i="1"/>
  <c r="AN45" i="1"/>
  <c r="M45" i="1"/>
  <c r="AB45" i="1"/>
  <c r="AL45" i="1"/>
  <c r="Q45" i="1"/>
  <c r="AF45" i="1"/>
  <c r="AP45" i="1"/>
  <c r="E45" i="1"/>
  <c r="T45" i="1"/>
  <c r="AD45" i="1"/>
  <c r="AE45" i="1"/>
  <c r="I45" i="1"/>
  <c r="Y45" i="1"/>
  <c r="G45" i="1"/>
  <c r="AS45" i="1"/>
  <c r="F45" i="1"/>
  <c r="W45" i="1"/>
  <c r="AW45" i="1"/>
  <c r="J45" i="1"/>
  <c r="AM45" i="1"/>
  <c r="AK45" i="1"/>
  <c r="AZ45" i="1"/>
  <c r="AQ45" i="1"/>
  <c r="R45" i="1"/>
  <c r="AH45" i="1"/>
  <c r="AX45" i="1"/>
  <c r="AC45" i="1"/>
  <c r="K45" i="1"/>
  <c r="AG45" i="1"/>
  <c r="AA45" i="1"/>
  <c r="U45" i="1"/>
  <c r="AT45" i="1"/>
  <c r="X45" i="1"/>
  <c r="AO45" i="1"/>
  <c r="B171" i="2"/>
  <c r="A170" i="2" a="1"/>
  <c r="A170" i="2" s="1"/>
  <c r="J168" i="2"/>
  <c r="M168" i="2"/>
  <c r="B168" i="6" a="1"/>
  <c r="B168" i="6" s="1"/>
  <c r="A167" i="7" s="1"/>
  <c r="B166" i="7" s="1"/>
  <c r="A169" i="6"/>
  <c r="B167" i="1" a="1"/>
  <c r="B167" i="1" s="1"/>
  <c r="A168" i="1"/>
  <c r="FI4" i="18" a="1"/>
  <c r="FI4" i="18" s="1"/>
  <c r="FJ2" i="18"/>
  <c r="B160" i="10"/>
  <c r="C158" i="10" a="1"/>
  <c r="C158" i="10" s="1"/>
  <c r="D158" i="10" s="1"/>
  <c r="F158" i="10" a="1"/>
  <c r="F158" i="10" s="1"/>
  <c r="G158" i="10" s="1"/>
  <c r="A163" i="10"/>
  <c r="C164" i="7" a="1"/>
  <c r="C164" i="7" s="1"/>
  <c r="D164" i="7" s="1"/>
  <c r="F164" i="7" a="1"/>
  <c r="F164" i="7" s="1"/>
  <c r="G164" i="7" s="1"/>
  <c r="A165" i="2" a="1"/>
  <c r="A165" i="2" s="1"/>
  <c r="B166" i="2"/>
  <c r="GA2" i="18"/>
  <c r="FZ4" i="18"/>
  <c r="J163" i="2"/>
  <c r="I163" i="2"/>
  <c r="M163" i="2"/>
  <c r="W45" i="6" l="1"/>
  <c r="T45" i="6"/>
  <c r="G45" i="6"/>
  <c r="AG45" i="6"/>
  <c r="Q45" i="6"/>
  <c r="Z45" i="6"/>
  <c r="AC45" i="6"/>
  <c r="F45" i="6"/>
  <c r="AP45" i="6"/>
  <c r="S45" i="6"/>
  <c r="AR45" i="6"/>
  <c r="R45" i="6"/>
  <c r="AU45" i="6"/>
  <c r="AL45" i="6"/>
  <c r="K45" i="6"/>
  <c r="AX45" i="6"/>
  <c r="AQ45" i="6"/>
  <c r="AY45" i="6"/>
  <c r="AA45" i="6"/>
  <c r="AZ45" i="6"/>
  <c r="AM45" i="6"/>
  <c r="N45" i="6"/>
  <c r="P45" i="6"/>
  <c r="AI45" i="6"/>
  <c r="U45" i="6"/>
  <c r="Y45" i="6"/>
  <c r="AF45" i="6"/>
  <c r="H45" i="6"/>
  <c r="AV45" i="6"/>
  <c r="AN45" i="6"/>
  <c r="J45" i="6"/>
  <c r="AJ45" i="6"/>
  <c r="AB45" i="6"/>
  <c r="C45" i="6"/>
  <c r="AE45" i="6"/>
  <c r="X45" i="6"/>
  <c r="AH45" i="6"/>
  <c r="AO45" i="6"/>
  <c r="I45" i="6"/>
  <c r="AD45" i="6"/>
  <c r="E45" i="6"/>
  <c r="V45" i="6"/>
  <c r="AT45" i="6"/>
  <c r="AK45" i="6"/>
  <c r="AW45" i="6"/>
  <c r="AS45" i="6"/>
  <c r="D45" i="6"/>
  <c r="L45" i="6"/>
  <c r="M45" i="6"/>
  <c r="AR5" i="18" a="1"/>
  <c r="AR53" i="18" s="1"/>
  <c r="C171" i="10" a="1"/>
  <c r="C171" i="10" s="1"/>
  <c r="D171" i="10" s="1"/>
  <c r="A177" i="1"/>
  <c r="B176" i="1" a="1"/>
  <c r="B176" i="1" s="1"/>
  <c r="A174" i="10" s="1"/>
  <c r="B173" i="10" s="1"/>
  <c r="C173" i="10" s="1" a="1"/>
  <c r="C173" i="10" s="1"/>
  <c r="D173" i="10" s="1"/>
  <c r="C46" i="1" a="1"/>
  <c r="B170" i="6" a="1"/>
  <c r="B170" i="6" s="1"/>
  <c r="A169" i="7" s="1"/>
  <c r="B168" i="7" s="1"/>
  <c r="A171" i="6"/>
  <c r="J170" i="2"/>
  <c r="M170" i="2"/>
  <c r="B173" i="2"/>
  <c r="A172" i="2" a="1"/>
  <c r="A172" i="2" s="1"/>
  <c r="FK4" i="18" a="1"/>
  <c r="FK4" i="18" s="1"/>
  <c r="FL2" i="18"/>
  <c r="GC2" i="18"/>
  <c r="GB4" i="18"/>
  <c r="C160" i="10" a="1"/>
  <c r="C160" i="10" s="1"/>
  <c r="D160" i="10" s="1"/>
  <c r="F160" i="10" a="1"/>
  <c r="F160" i="10" s="1"/>
  <c r="G160" i="10" s="1"/>
  <c r="F166" i="7" a="1"/>
  <c r="F166" i="7" s="1"/>
  <c r="G166" i="7" s="1"/>
  <c r="C166" i="7" a="1"/>
  <c r="C166" i="7" s="1"/>
  <c r="D166" i="7" s="1"/>
  <c r="J165" i="2"/>
  <c r="I165" i="2"/>
  <c r="M165" i="2"/>
  <c r="A170" i="1"/>
  <c r="B169" i="1" a="1"/>
  <c r="B169" i="1" s="1"/>
  <c r="B168" i="2"/>
  <c r="A167" i="2" a="1"/>
  <c r="A167" i="2" s="1"/>
  <c r="B162" i="10"/>
  <c r="A165" i="10"/>
  <c r="C46" i="6" l="1" a="1"/>
  <c r="J46" i="6" s="1"/>
  <c r="C44" i="7" a="1"/>
  <c r="C44" i="7" s="1"/>
  <c r="D44" i="7" s="1"/>
  <c r="F44" i="7" a="1"/>
  <c r="F44" i="7" s="1"/>
  <c r="G44" i="7" s="1"/>
  <c r="H44" i="7" a="1"/>
  <c r="H44" i="7" s="1"/>
  <c r="E44" i="7" a="1"/>
  <c r="E44" i="7" s="1"/>
  <c r="AR28" i="18"/>
  <c r="AR38" i="18"/>
  <c r="AR25" i="18"/>
  <c r="AR21" i="18"/>
  <c r="AR7" i="18"/>
  <c r="AR24" i="18"/>
  <c r="AR33" i="18"/>
  <c r="AR49" i="18"/>
  <c r="AR17" i="18"/>
  <c r="AR27" i="18"/>
  <c r="AR16" i="18"/>
  <c r="AR23" i="18"/>
  <c r="AR18" i="18"/>
  <c r="AR13" i="18"/>
  <c r="AR8" i="18"/>
  <c r="AR30" i="18"/>
  <c r="AR9" i="18"/>
  <c r="AR29" i="18"/>
  <c r="AR45" i="18"/>
  <c r="AR26" i="18"/>
  <c r="AR54" i="18"/>
  <c r="AR32" i="18"/>
  <c r="AR50" i="18"/>
  <c r="AR36" i="18"/>
  <c r="AR22" i="18"/>
  <c r="AR43" i="18"/>
  <c r="AR20" i="18"/>
  <c r="AR12" i="18"/>
  <c r="AR19" i="18"/>
  <c r="AR42" i="18"/>
  <c r="AR39" i="18"/>
  <c r="AR51" i="18"/>
  <c r="AR41" i="18"/>
  <c r="AR48" i="18"/>
  <c r="AR47" i="18"/>
  <c r="AR15" i="18"/>
  <c r="AR37" i="18"/>
  <c r="AR34" i="18"/>
  <c r="AR44" i="18"/>
  <c r="AR5" i="18"/>
  <c r="AR52" i="18"/>
  <c r="AR31" i="18"/>
  <c r="AR40" i="18"/>
  <c r="AR46" i="18"/>
  <c r="AR14" i="18"/>
  <c r="AR11" i="18"/>
  <c r="AR35" i="18"/>
  <c r="AR6" i="18"/>
  <c r="AR10" i="18"/>
  <c r="F173" i="10" a="1"/>
  <c r="F173" i="10" s="1"/>
  <c r="G173" i="10" s="1"/>
  <c r="B178" i="1" a="1"/>
  <c r="B178" i="1" s="1"/>
  <c r="A176" i="10" s="1"/>
  <c r="B175" i="10" s="1"/>
  <c r="C175" i="10" s="1" a="1"/>
  <c r="C175" i="10" s="1"/>
  <c r="D175" i="10" s="1"/>
  <c r="A179" i="1"/>
  <c r="AD46" i="1"/>
  <c r="AR46" i="1"/>
  <c r="O46" i="1"/>
  <c r="R46" i="1"/>
  <c r="AF46" i="1"/>
  <c r="AO46" i="1"/>
  <c r="F46" i="1"/>
  <c r="T46" i="1"/>
  <c r="Q46" i="1"/>
  <c r="AS46" i="1"/>
  <c r="H46" i="1"/>
  <c r="X46" i="1"/>
  <c r="AN46" i="1"/>
  <c r="AB46" i="1"/>
  <c r="D46" i="1"/>
  <c r="J46" i="1"/>
  <c r="AT46" i="1"/>
  <c r="S46" i="1"/>
  <c r="AU46" i="1"/>
  <c r="AH46" i="1"/>
  <c r="AV46" i="1"/>
  <c r="W46" i="1"/>
  <c r="V46" i="1"/>
  <c r="AJ46" i="1"/>
  <c r="AW46" i="1"/>
  <c r="AP46" i="1"/>
  <c r="AQ46" i="1"/>
  <c r="Y46" i="1"/>
  <c r="C46" i="1"/>
  <c r="AK46" i="1"/>
  <c r="M46" i="1"/>
  <c r="Z46" i="1"/>
  <c r="L46" i="1"/>
  <c r="AY46" i="1"/>
  <c r="AC46" i="1"/>
  <c r="AX46" i="1"/>
  <c r="AA46" i="1"/>
  <c r="E46" i="1"/>
  <c r="AL46" i="1"/>
  <c r="AZ46" i="1"/>
  <c r="AE46" i="1"/>
  <c r="K46" i="1"/>
  <c r="U46" i="1"/>
  <c r="G46" i="1"/>
  <c r="N46" i="1"/>
  <c r="AG46" i="1"/>
  <c r="P46" i="1"/>
  <c r="I46" i="1"/>
  <c r="AI46" i="1"/>
  <c r="AM46" i="1"/>
  <c r="J172" i="2"/>
  <c r="M172" i="2"/>
  <c r="A173" i="6"/>
  <c r="B172" i="6" a="1"/>
  <c r="B172" i="6" s="1"/>
  <c r="A171" i="7" s="1"/>
  <c r="B170" i="7" s="1"/>
  <c r="B175" i="2"/>
  <c r="A174" i="2" a="1"/>
  <c r="A174" i="2" s="1"/>
  <c r="C162" i="10" a="1"/>
  <c r="C162" i="10" s="1"/>
  <c r="D162" i="10" s="1"/>
  <c r="F162" i="10" a="1"/>
  <c r="F162" i="10" s="1"/>
  <c r="G162" i="10" s="1"/>
  <c r="B164" i="10"/>
  <c r="J167" i="2"/>
  <c r="I167" i="2"/>
  <c r="M167" i="2"/>
  <c r="A167" i="10"/>
  <c r="A169" i="2" a="1"/>
  <c r="A169" i="2" s="1"/>
  <c r="B170" i="2"/>
  <c r="B171" i="1" a="1"/>
  <c r="B171" i="1" s="1"/>
  <c r="A172" i="1"/>
  <c r="FN2" i="18"/>
  <c r="FM4" i="18" a="1"/>
  <c r="FM4" i="18" s="1"/>
  <c r="F168" i="7" a="1"/>
  <c r="F168" i="7" s="1"/>
  <c r="G168" i="7" s="1"/>
  <c r="C168" i="7" a="1"/>
  <c r="C168" i="7" s="1"/>
  <c r="D168" i="7" s="1"/>
  <c r="GE2" i="18"/>
  <c r="GD4" i="18"/>
  <c r="AH46" i="6" l="1"/>
  <c r="U46" i="6"/>
  <c r="AJ46" i="6"/>
  <c r="AL46" i="6"/>
  <c r="Z46" i="6"/>
  <c r="AW46" i="6"/>
  <c r="L46" i="6"/>
  <c r="AQ46" i="6"/>
  <c r="AS46" i="6"/>
  <c r="AK46" i="6"/>
  <c r="G46" i="6"/>
  <c r="H46" i="6"/>
  <c r="D46" i="6"/>
  <c r="AP46" i="6"/>
  <c r="X46" i="6"/>
  <c r="AM46" i="6"/>
  <c r="I46" i="6"/>
  <c r="AN46" i="6"/>
  <c r="T46" i="6"/>
  <c r="R46" i="6"/>
  <c r="Q46" i="6"/>
  <c r="AA46" i="6"/>
  <c r="AR46" i="6"/>
  <c r="AI46" i="6"/>
  <c r="F46" i="6"/>
  <c r="C46" i="6"/>
  <c r="Y46" i="6"/>
  <c r="M46" i="6"/>
  <c r="AF46" i="6"/>
  <c r="AX46" i="6"/>
  <c r="AC46" i="6"/>
  <c r="AY46" i="6"/>
  <c r="O46" i="6"/>
  <c r="E46" i="6"/>
  <c r="N46" i="6"/>
  <c r="AD46" i="6"/>
  <c r="V46" i="6"/>
  <c r="AE46" i="6"/>
  <c r="AZ46" i="6"/>
  <c r="AT46" i="6"/>
  <c r="AG46" i="6"/>
  <c r="AO46" i="6"/>
  <c r="P46" i="6"/>
  <c r="AU46" i="6"/>
  <c r="W46" i="6"/>
  <c r="AV46" i="6"/>
  <c r="S46" i="6"/>
  <c r="K46" i="6"/>
  <c r="AB46" i="6"/>
  <c r="AS5" i="18" a="1"/>
  <c r="AS40" i="18" s="1"/>
  <c r="F44" i="10" a="1"/>
  <c r="F44" i="10" s="1"/>
  <c r="G44" i="10" s="1"/>
  <c r="C44" i="10" a="1"/>
  <c r="C44" i="10" s="1"/>
  <c r="D44" i="10" s="1"/>
  <c r="F175" i="10" a="1"/>
  <c r="F175" i="10" s="1"/>
  <c r="G175" i="10" s="1"/>
  <c r="B180" i="1" a="1"/>
  <c r="B180" i="1" s="1"/>
  <c r="A178" i="10" s="1"/>
  <c r="B177" i="10" s="1"/>
  <c r="C177" i="10" s="1" a="1"/>
  <c r="C177" i="10" s="1"/>
  <c r="D177" i="10" s="1"/>
  <c r="A181" i="1"/>
  <c r="H44" i="10" a="1"/>
  <c r="H44" i="10" s="1"/>
  <c r="E44" i="10" a="1"/>
  <c r="E44" i="10" s="1"/>
  <c r="C47" i="1" a="1"/>
  <c r="B174" i="6" a="1"/>
  <c r="B174" i="6" s="1"/>
  <c r="A173" i="7" s="1"/>
  <c r="B172" i="7" s="1"/>
  <c r="A175" i="6"/>
  <c r="J174" i="2"/>
  <c r="M174" i="2"/>
  <c r="A176" i="2" a="1"/>
  <c r="A176" i="2" s="1"/>
  <c r="B177" i="2"/>
  <c r="FP2" i="18"/>
  <c r="FO4" i="18" a="1"/>
  <c r="FO4" i="18" s="1"/>
  <c r="A174" i="1"/>
  <c r="B173" i="1" a="1"/>
  <c r="B173" i="1" s="1"/>
  <c r="A169" i="10"/>
  <c r="B166" i="10"/>
  <c r="GG2" i="18"/>
  <c r="GF4" i="18"/>
  <c r="A171" i="2" a="1"/>
  <c r="A171" i="2" s="1"/>
  <c r="B172" i="2"/>
  <c r="C170" i="7" a="1"/>
  <c r="C170" i="7" s="1"/>
  <c r="D170" i="7" s="1"/>
  <c r="F170" i="7" a="1"/>
  <c r="F170" i="7" s="1"/>
  <c r="G170" i="7" s="1"/>
  <c r="J169" i="2"/>
  <c r="M169" i="2"/>
  <c r="I169" i="2"/>
  <c r="C164" i="10" a="1"/>
  <c r="C164" i="10" s="1"/>
  <c r="D164" i="10" s="1"/>
  <c r="F164" i="10" a="1"/>
  <c r="F164" i="10" s="1"/>
  <c r="G164" i="10" s="1"/>
  <c r="C47" i="6" l="1" a="1"/>
  <c r="T47" i="6" s="1"/>
  <c r="AS30" i="18"/>
  <c r="AS8" i="18"/>
  <c r="AS13" i="18"/>
  <c r="AS7" i="18"/>
  <c r="AS25" i="18"/>
  <c r="AS27" i="18"/>
  <c r="AS35" i="18"/>
  <c r="AS29" i="18"/>
  <c r="AS24" i="18"/>
  <c r="AS34" i="18"/>
  <c r="AS17" i="18"/>
  <c r="AS45" i="18"/>
  <c r="AS18" i="18"/>
  <c r="AS44" i="18"/>
  <c r="AS39" i="18"/>
  <c r="AS6" i="18"/>
  <c r="AS9" i="18"/>
  <c r="AS12" i="18"/>
  <c r="AS46" i="18"/>
  <c r="AS28" i="18"/>
  <c r="AS48" i="18"/>
  <c r="AS36" i="18"/>
  <c r="AS11" i="18"/>
  <c r="AS32" i="18"/>
  <c r="AS53" i="18"/>
  <c r="AS16" i="18"/>
  <c r="AS43" i="18"/>
  <c r="AS31" i="18"/>
  <c r="AS54" i="18"/>
  <c r="AS15" i="18"/>
  <c r="AS5" i="18"/>
  <c r="AS19" i="18"/>
  <c r="AS14" i="18"/>
  <c r="AS49" i="18"/>
  <c r="AS52" i="18"/>
  <c r="AS10" i="18"/>
  <c r="AS21" i="18"/>
  <c r="AS38" i="18"/>
  <c r="AS22" i="18"/>
  <c r="AS47" i="18"/>
  <c r="AS20" i="18"/>
  <c r="AS42" i="18"/>
  <c r="AS50" i="18"/>
  <c r="AS26" i="18"/>
  <c r="AS41" i="18"/>
  <c r="AS33" i="18"/>
  <c r="AS23" i="18"/>
  <c r="AS37" i="18"/>
  <c r="AS51" i="18"/>
  <c r="F177" i="10" a="1"/>
  <c r="F177" i="10" s="1"/>
  <c r="G177" i="10" s="1"/>
  <c r="A183" i="1"/>
  <c r="B182" i="1" a="1"/>
  <c r="B182" i="1" s="1"/>
  <c r="A180" i="10" s="1"/>
  <c r="B179" i="10" s="1"/>
  <c r="F179" i="10" s="1" a="1"/>
  <c r="F179" i="10" s="1"/>
  <c r="G179" i="10" s="1"/>
  <c r="AZ47" i="1"/>
  <c r="U47" i="1"/>
  <c r="G47" i="1"/>
  <c r="AN47" i="1"/>
  <c r="AX47" i="1"/>
  <c r="AG47" i="1"/>
  <c r="AB47" i="1"/>
  <c r="AL47" i="1"/>
  <c r="I47" i="1"/>
  <c r="AP47" i="1"/>
  <c r="AW47" i="1"/>
  <c r="AI47" i="1"/>
  <c r="AK47" i="1"/>
  <c r="Z47" i="1"/>
  <c r="D47" i="1"/>
  <c r="N47" i="1"/>
  <c r="K47" i="1"/>
  <c r="AM47" i="1"/>
  <c r="C47" i="1"/>
  <c r="AC47" i="1"/>
  <c r="O47" i="1"/>
  <c r="AR47" i="1"/>
  <c r="E47" i="1"/>
  <c r="AO47" i="1"/>
  <c r="Q47" i="1"/>
  <c r="J47" i="1"/>
  <c r="P47" i="1"/>
  <c r="T47" i="1"/>
  <c r="AD47" i="1"/>
  <c r="AQ47" i="1"/>
  <c r="R47" i="1"/>
  <c r="S47" i="1"/>
  <c r="F47" i="1"/>
  <c r="AV47" i="1"/>
  <c r="AJ47" i="1"/>
  <c r="AT47" i="1"/>
  <c r="Y47" i="1"/>
  <c r="X47" i="1"/>
  <c r="AH47" i="1"/>
  <c r="AY47" i="1"/>
  <c r="L47" i="1"/>
  <c r="V47" i="1"/>
  <c r="AA47" i="1"/>
  <c r="AF47" i="1"/>
  <c r="M47" i="1"/>
  <c r="AE47" i="1"/>
  <c r="H47" i="1"/>
  <c r="AU47" i="1"/>
  <c r="W47" i="1"/>
  <c r="AS47" i="1"/>
  <c r="B179" i="2"/>
  <c r="A178" i="2" a="1"/>
  <c r="A178" i="2" s="1"/>
  <c r="A177" i="6"/>
  <c r="B176" i="6" a="1"/>
  <c r="B176" i="6" s="1"/>
  <c r="A175" i="7" s="1"/>
  <c r="B174" i="7" s="1"/>
  <c r="J176" i="2"/>
  <c r="M176" i="2"/>
  <c r="J171" i="2"/>
  <c r="I171" i="2"/>
  <c r="M171" i="2"/>
  <c r="GI2" i="18"/>
  <c r="GH4" i="18"/>
  <c r="A171" i="10"/>
  <c r="B175" i="1" a="1"/>
  <c r="B175" i="1" s="1"/>
  <c r="A176" i="1"/>
  <c r="C166" i="10" a="1"/>
  <c r="C166" i="10" s="1"/>
  <c r="D166" i="10" s="1"/>
  <c r="F166" i="10" a="1"/>
  <c r="F166" i="10" s="1"/>
  <c r="G166" i="10" s="1"/>
  <c r="B168" i="10"/>
  <c r="A173" i="2" a="1"/>
  <c r="A173" i="2" s="1"/>
  <c r="B174" i="2"/>
  <c r="C172" i="7" a="1"/>
  <c r="C172" i="7" s="1"/>
  <c r="D172" i="7" s="1"/>
  <c r="F172" i="7" a="1"/>
  <c r="F172" i="7" s="1"/>
  <c r="G172" i="7" s="1"/>
  <c r="FR2" i="18"/>
  <c r="FQ4" i="18" a="1"/>
  <c r="FQ4" i="18" s="1"/>
  <c r="AS47" i="6" l="1"/>
  <c r="O47" i="6"/>
  <c r="AO47" i="6"/>
  <c r="AG47" i="6"/>
  <c r="G47" i="6"/>
  <c r="AJ47" i="6"/>
  <c r="K47" i="6"/>
  <c r="AW47" i="6"/>
  <c r="AB47" i="6"/>
  <c r="Y47" i="6"/>
  <c r="L47" i="6"/>
  <c r="AD47" i="6"/>
  <c r="AF47" i="6"/>
  <c r="E47" i="6"/>
  <c r="N47" i="6"/>
  <c r="AE47" i="6"/>
  <c r="H47" i="6"/>
  <c r="AR47" i="6"/>
  <c r="S47" i="6"/>
  <c r="AV47" i="6"/>
  <c r="U47" i="6"/>
  <c r="Z47" i="6"/>
  <c r="V47" i="6"/>
  <c r="AI47" i="6"/>
  <c r="AL47" i="6"/>
  <c r="AK47" i="6"/>
  <c r="AU47" i="6"/>
  <c r="X47" i="6"/>
  <c r="W47" i="6"/>
  <c r="AZ47" i="6"/>
  <c r="AQ47" i="6"/>
  <c r="AC47" i="6"/>
  <c r="F47" i="6"/>
  <c r="P47" i="6"/>
  <c r="AM47" i="6"/>
  <c r="C47" i="6"/>
  <c r="AN47" i="6"/>
  <c r="R47" i="6"/>
  <c r="AY47" i="6"/>
  <c r="D47" i="6"/>
  <c r="AH47" i="6"/>
  <c r="M47" i="6"/>
  <c r="AA47" i="6"/>
  <c r="AX47" i="6"/>
  <c r="AT47" i="6"/>
  <c r="AP47" i="6"/>
  <c r="I47" i="6"/>
  <c r="Q47" i="6"/>
  <c r="J47" i="6"/>
  <c r="AT5" i="18" a="1"/>
  <c r="AT29" i="18" s="1"/>
  <c r="C179" i="10" a="1"/>
  <c r="C179" i="10" s="1"/>
  <c r="D179" i="10" s="1"/>
  <c r="A185" i="1"/>
  <c r="B184" i="1" a="1"/>
  <c r="B184" i="1" s="1"/>
  <c r="A182" i="10" s="1"/>
  <c r="B181" i="10" s="1"/>
  <c r="F181" i="10" s="1" a="1"/>
  <c r="F181" i="10" s="1"/>
  <c r="G181" i="10" s="1"/>
  <c r="C48" i="1" a="1"/>
  <c r="A179" i="6"/>
  <c r="B178" i="6" a="1"/>
  <c r="B178" i="6" s="1"/>
  <c r="A177" i="7" s="1"/>
  <c r="B176" i="7" s="1"/>
  <c r="J178" i="2"/>
  <c r="M178" i="2"/>
  <c r="B181" i="2"/>
  <c r="A180" i="2" a="1"/>
  <c r="A180" i="2" s="1"/>
  <c r="J173" i="2"/>
  <c r="I173" i="2"/>
  <c r="M173" i="2"/>
  <c r="F174" i="7" a="1"/>
  <c r="F174" i="7" s="1"/>
  <c r="G174" i="7" s="1"/>
  <c r="C174" i="7" a="1"/>
  <c r="C174" i="7" s="1"/>
  <c r="D174" i="7" s="1"/>
  <c r="A178" i="1"/>
  <c r="B177" i="1" a="1"/>
  <c r="B177" i="1" s="1"/>
  <c r="GK2" i="18"/>
  <c r="GJ4" i="18"/>
  <c r="A173" i="10"/>
  <c r="FT2" i="18"/>
  <c r="FS4" i="18" a="1"/>
  <c r="FS4" i="18" s="1"/>
  <c r="B170" i="10"/>
  <c r="A175" i="2" a="1"/>
  <c r="A175" i="2" s="1"/>
  <c r="B176" i="2"/>
  <c r="C168" i="10" a="1"/>
  <c r="C168" i="10" s="1"/>
  <c r="D168" i="10" s="1"/>
  <c r="F168" i="10" a="1"/>
  <c r="F168" i="10" s="1"/>
  <c r="G168" i="10" s="1"/>
  <c r="H46" i="7" l="1" a="1"/>
  <c r="H46" i="7" s="1"/>
  <c r="F46" i="7" a="1"/>
  <c r="F46" i="7" s="1"/>
  <c r="G46" i="7" s="1"/>
  <c r="C48" i="6" a="1"/>
  <c r="AZ48" i="6" s="1"/>
  <c r="C46" i="7" a="1"/>
  <c r="C46" i="7" s="1"/>
  <c r="D46" i="7" s="1"/>
  <c r="E46" i="7" a="1"/>
  <c r="E46" i="7" s="1"/>
  <c r="AT27" i="18"/>
  <c r="AT45" i="18"/>
  <c r="AT22" i="18"/>
  <c r="AT21" i="18"/>
  <c r="AT24" i="18"/>
  <c r="AT6" i="18"/>
  <c r="AT42" i="18"/>
  <c r="AT16" i="18"/>
  <c r="AT5" i="18"/>
  <c r="AT37" i="18"/>
  <c r="AT31" i="18"/>
  <c r="AT34" i="18"/>
  <c r="AT47" i="18"/>
  <c r="AT35" i="18"/>
  <c r="AT51" i="18"/>
  <c r="AT10" i="18"/>
  <c r="AT7" i="18"/>
  <c r="AT32" i="18"/>
  <c r="AT54" i="18"/>
  <c r="AT14" i="18"/>
  <c r="AT17" i="18"/>
  <c r="AT49" i="18"/>
  <c r="AT8" i="18"/>
  <c r="AT18" i="18"/>
  <c r="AT36" i="18"/>
  <c r="AT26" i="18"/>
  <c r="AT44" i="18"/>
  <c r="AT12" i="18"/>
  <c r="AT38" i="18"/>
  <c r="AT28" i="18"/>
  <c r="AT13" i="18"/>
  <c r="AT15" i="18"/>
  <c r="AT11" i="18"/>
  <c r="AT23" i="18"/>
  <c r="AT43" i="18"/>
  <c r="AT48" i="18"/>
  <c r="AT9" i="18"/>
  <c r="AT20" i="18"/>
  <c r="AT30" i="18"/>
  <c r="AT46" i="18"/>
  <c r="AT39" i="18"/>
  <c r="AT50" i="18"/>
  <c r="AT33" i="18"/>
  <c r="AT25" i="18"/>
  <c r="AT19" i="18"/>
  <c r="AT41" i="18"/>
  <c r="AT40" i="18"/>
  <c r="AT53" i="18"/>
  <c r="AT52" i="18"/>
  <c r="C181" i="10" a="1"/>
  <c r="C181" i="10" s="1"/>
  <c r="D181" i="10" s="1"/>
  <c r="A187" i="1"/>
  <c r="B186" i="1" a="1"/>
  <c r="B186" i="1" s="1"/>
  <c r="A184" i="10" s="1"/>
  <c r="B183" i="10" s="1"/>
  <c r="C183" i="10" s="1" a="1"/>
  <c r="C183" i="10" s="1"/>
  <c r="D183" i="10" s="1"/>
  <c r="C48" i="1"/>
  <c r="P48" i="1"/>
  <c r="E48" i="1"/>
  <c r="AO48" i="1"/>
  <c r="D48" i="1"/>
  <c r="AE48" i="1"/>
  <c r="Q48" i="1"/>
  <c r="AP48" i="1"/>
  <c r="G48" i="1"/>
  <c r="AQ48" i="1"/>
  <c r="AC48" i="1"/>
  <c r="AT48" i="1"/>
  <c r="AG48" i="1"/>
  <c r="AX48" i="1"/>
  <c r="AL48" i="1"/>
  <c r="AZ48" i="1"/>
  <c r="Z48" i="1"/>
  <c r="AB48" i="1"/>
  <c r="AU48" i="1"/>
  <c r="R48" i="1"/>
  <c r="AF48" i="1"/>
  <c r="AK48" i="1"/>
  <c r="F48" i="1"/>
  <c r="T48" i="1"/>
  <c r="M48" i="1"/>
  <c r="AW48" i="1"/>
  <c r="H48" i="1"/>
  <c r="AM48" i="1"/>
  <c r="Y48" i="1"/>
  <c r="AD48" i="1"/>
  <c r="O48" i="1"/>
  <c r="L48" i="1"/>
  <c r="W48" i="1"/>
  <c r="AN48" i="1"/>
  <c r="AH48" i="1"/>
  <c r="AV48" i="1"/>
  <c r="AA48" i="1"/>
  <c r="V48" i="1"/>
  <c r="AJ48" i="1"/>
  <c r="AS48" i="1"/>
  <c r="J48" i="1"/>
  <c r="X48" i="1"/>
  <c r="U48" i="1"/>
  <c r="N48" i="1"/>
  <c r="AR48" i="1"/>
  <c r="AY48" i="1"/>
  <c r="I48" i="1"/>
  <c r="AI48" i="1"/>
  <c r="K48" i="1"/>
  <c r="S48" i="1"/>
  <c r="J180" i="2"/>
  <c r="M180" i="2"/>
  <c r="A182" i="2" a="1"/>
  <c r="A182" i="2" s="1"/>
  <c r="B183" i="2"/>
  <c r="B180" i="6" a="1"/>
  <c r="B180" i="6" s="1"/>
  <c r="A179" i="7" s="1"/>
  <c r="B178" i="7" s="1"/>
  <c r="A181" i="6"/>
  <c r="C170" i="10" a="1"/>
  <c r="C170" i="10" s="1"/>
  <c r="D170" i="10" s="1"/>
  <c r="F170" i="10" a="1"/>
  <c r="F170" i="10" s="1"/>
  <c r="G170" i="10" s="1"/>
  <c r="FU4" i="18" a="1"/>
  <c r="FU4" i="18" s="1"/>
  <c r="FV2" i="18"/>
  <c r="B179" i="1" a="1"/>
  <c r="B179" i="1" s="1"/>
  <c r="A180" i="1"/>
  <c r="A177" i="2" a="1"/>
  <c r="A177" i="2" s="1"/>
  <c r="B178" i="2"/>
  <c r="J175" i="2"/>
  <c r="I175" i="2"/>
  <c r="M175" i="2"/>
  <c r="F176" i="7" a="1"/>
  <c r="F176" i="7" s="1"/>
  <c r="G176" i="7" s="1"/>
  <c r="C176" i="7" a="1"/>
  <c r="C176" i="7" s="1"/>
  <c r="D176" i="7" s="1"/>
  <c r="GM2" i="18"/>
  <c r="GL4" i="18"/>
  <c r="B172" i="10"/>
  <c r="A175" i="10"/>
  <c r="AG48" i="6" l="1"/>
  <c r="AS48" i="6"/>
  <c r="AE48" i="6"/>
  <c r="AM48" i="6"/>
  <c r="J48" i="6"/>
  <c r="AJ48" i="6"/>
  <c r="AD48" i="6"/>
  <c r="AV48" i="6"/>
  <c r="W48" i="6"/>
  <c r="AK48" i="6"/>
  <c r="T48" i="6"/>
  <c r="I48" i="6"/>
  <c r="K48" i="6"/>
  <c r="P48" i="6"/>
  <c r="G48" i="6"/>
  <c r="Y48" i="6"/>
  <c r="D48" i="6"/>
  <c r="AU48" i="6"/>
  <c r="AB48" i="6"/>
  <c r="AH48" i="6"/>
  <c r="AN48" i="6"/>
  <c r="M48" i="6"/>
  <c r="AL48" i="6"/>
  <c r="AA48" i="6"/>
  <c r="O48" i="6"/>
  <c r="AT48" i="6"/>
  <c r="C48" i="6"/>
  <c r="X48" i="6"/>
  <c r="AY48" i="6"/>
  <c r="V48" i="6"/>
  <c r="AQ48" i="6"/>
  <c r="AR48" i="6"/>
  <c r="AF48" i="6"/>
  <c r="N48" i="6"/>
  <c r="AO48" i="6"/>
  <c r="H48" i="6"/>
  <c r="AI48" i="6"/>
  <c r="F48" i="6"/>
  <c r="E48" i="6"/>
  <c r="AX48" i="6"/>
  <c r="U48" i="6"/>
  <c r="AC48" i="6"/>
  <c r="AP48" i="6"/>
  <c r="S48" i="6"/>
  <c r="L48" i="6"/>
  <c r="R48" i="6"/>
  <c r="AW48" i="6"/>
  <c r="Q48" i="6"/>
  <c r="Z48" i="6"/>
  <c r="AU5" i="18" a="1"/>
  <c r="AU13" i="18" s="1"/>
  <c r="F46" i="10" a="1"/>
  <c r="F46" i="10" s="1"/>
  <c r="G46" i="10" s="1"/>
  <c r="C46" i="10" a="1"/>
  <c r="C46" i="10" s="1"/>
  <c r="D46" i="10" s="1"/>
  <c r="F183" i="10" a="1"/>
  <c r="F183" i="10" s="1"/>
  <c r="G183" i="10" s="1"/>
  <c r="A189" i="1"/>
  <c r="B188" i="1" a="1"/>
  <c r="B188" i="1" s="1"/>
  <c r="A186" i="10" s="1"/>
  <c r="B185" i="10" s="1"/>
  <c r="C185" i="10" s="1" a="1"/>
  <c r="C185" i="10" s="1"/>
  <c r="D185" i="10" s="1"/>
  <c r="H46" i="10" a="1"/>
  <c r="H46" i="10" s="1"/>
  <c r="C49" i="1" a="1"/>
  <c r="E46" i="10" a="1"/>
  <c r="E46" i="10" s="1"/>
  <c r="A184" i="2" a="1"/>
  <c r="A184" i="2" s="1"/>
  <c r="B185" i="2"/>
  <c r="M182" i="2"/>
  <c r="J182" i="2"/>
  <c r="A183" i="6"/>
  <c r="B182" i="6" a="1"/>
  <c r="B182" i="6" s="1"/>
  <c r="A181" i="7" s="1"/>
  <c r="B180" i="7" s="1"/>
  <c r="A179" i="2" a="1"/>
  <c r="A179" i="2" s="1"/>
  <c r="B180" i="2"/>
  <c r="J177" i="2"/>
  <c r="I177" i="2"/>
  <c r="M177" i="2"/>
  <c r="A182" i="1"/>
  <c r="B181" i="1" a="1"/>
  <c r="B181" i="1" s="1"/>
  <c r="FX2" i="18"/>
  <c r="FW4" i="18" a="1"/>
  <c r="FW4" i="18" s="1"/>
  <c r="F172" i="10" a="1"/>
  <c r="F172" i="10" s="1"/>
  <c r="G172" i="10" s="1"/>
  <c r="C172" i="10" a="1"/>
  <c r="C172" i="10" s="1"/>
  <c r="D172" i="10" s="1"/>
  <c r="B174" i="10"/>
  <c r="GO2" i="18"/>
  <c r="GN4" i="18"/>
  <c r="A177" i="10"/>
  <c r="F178" i="7" a="1"/>
  <c r="F178" i="7" s="1"/>
  <c r="G178" i="7" s="1"/>
  <c r="C178" i="7" a="1"/>
  <c r="C178" i="7" s="1"/>
  <c r="D178" i="7" s="1"/>
  <c r="C49" i="6" l="1" a="1"/>
  <c r="AC49" i="6" s="1"/>
  <c r="AU43" i="18"/>
  <c r="AU25" i="18"/>
  <c r="AU20" i="18"/>
  <c r="AU19" i="18"/>
  <c r="AU47" i="18"/>
  <c r="AU42" i="18"/>
  <c r="AU14" i="18"/>
  <c r="AU38" i="18"/>
  <c r="AU16" i="18"/>
  <c r="AU31" i="18"/>
  <c r="AU44" i="18"/>
  <c r="AU24" i="18"/>
  <c r="AU46" i="18"/>
  <c r="AU18" i="18"/>
  <c r="AU5" i="18"/>
  <c r="AU26" i="18"/>
  <c r="AU37" i="18"/>
  <c r="AU17" i="18"/>
  <c r="AU36" i="18"/>
  <c r="AU48" i="18"/>
  <c r="AU50" i="18"/>
  <c r="AU33" i="18"/>
  <c r="AU29" i="18"/>
  <c r="AU39" i="18"/>
  <c r="AU52" i="18"/>
  <c r="AU45" i="18"/>
  <c r="AU22" i="18"/>
  <c r="AU54" i="18"/>
  <c r="AU49" i="18"/>
  <c r="AU8" i="18"/>
  <c r="AU40" i="18"/>
  <c r="AU6" i="18"/>
  <c r="AU9" i="18"/>
  <c r="AU12" i="18"/>
  <c r="AU27" i="18"/>
  <c r="AU41" i="18"/>
  <c r="AU30" i="18"/>
  <c r="AU10" i="18"/>
  <c r="AU32" i="18"/>
  <c r="AU53" i="18"/>
  <c r="AU11" i="18"/>
  <c r="AU7" i="18"/>
  <c r="AU34" i="18"/>
  <c r="AU28" i="18"/>
  <c r="AU23" i="18"/>
  <c r="AU51" i="18"/>
  <c r="AU21" i="18"/>
  <c r="AU15" i="18"/>
  <c r="AU35" i="18"/>
  <c r="F185" i="10" a="1"/>
  <c r="F185" i="10" s="1"/>
  <c r="G185" i="10" s="1"/>
  <c r="B190" i="1" a="1"/>
  <c r="B190" i="1" s="1"/>
  <c r="A188" i="10" s="1"/>
  <c r="B187" i="10" s="1"/>
  <c r="C187" i="10" s="1" a="1"/>
  <c r="C187" i="10" s="1"/>
  <c r="D187" i="10" s="1"/>
  <c r="A191" i="1"/>
  <c r="L49" i="1"/>
  <c r="V49" i="1"/>
  <c r="W49" i="1"/>
  <c r="P49" i="1"/>
  <c r="Z49" i="1"/>
  <c r="AE49" i="1"/>
  <c r="D49" i="1"/>
  <c r="N49" i="1"/>
  <c r="G49" i="1"/>
  <c r="AQ49" i="1"/>
  <c r="AY49" i="1"/>
  <c r="AN49" i="1"/>
  <c r="C49" i="1"/>
  <c r="AS49" i="1"/>
  <c r="AH49" i="1"/>
  <c r="O49" i="1"/>
  <c r="AB49" i="1"/>
  <c r="AL49" i="1"/>
  <c r="E49" i="1"/>
  <c r="AF49" i="1"/>
  <c r="AP49" i="1"/>
  <c r="M49" i="1"/>
  <c r="T49" i="1"/>
  <c r="AD49" i="1"/>
  <c r="AM49" i="1"/>
  <c r="H49" i="1"/>
  <c r="X49" i="1"/>
  <c r="AX49" i="1"/>
  <c r="AG49" i="1"/>
  <c r="AR49" i="1"/>
  <c r="I49" i="1"/>
  <c r="AK49" i="1"/>
  <c r="AV49" i="1"/>
  <c r="Q49" i="1"/>
  <c r="AJ49" i="1"/>
  <c r="AT49" i="1"/>
  <c r="U49" i="1"/>
  <c r="R49" i="1"/>
  <c r="AC49" i="1"/>
  <c r="F49" i="1"/>
  <c r="AO49" i="1"/>
  <c r="AA49" i="1"/>
  <c r="J49" i="1"/>
  <c r="AW49" i="1"/>
  <c r="AI49" i="1"/>
  <c r="AZ49" i="1"/>
  <c r="Y49" i="1"/>
  <c r="K49" i="1"/>
  <c r="AU49" i="1"/>
  <c r="S49" i="1"/>
  <c r="B187" i="2"/>
  <c r="A186" i="2" a="1"/>
  <c r="A186" i="2" s="1"/>
  <c r="B184" i="6" a="1"/>
  <c r="B184" i="6" s="1"/>
  <c r="A183" i="7" s="1"/>
  <c r="B182" i="7" s="1"/>
  <c r="A185" i="6"/>
  <c r="M184" i="2"/>
  <c r="J184" i="2"/>
  <c r="C174" i="10" a="1"/>
  <c r="C174" i="10" s="1"/>
  <c r="D174" i="10" s="1"/>
  <c r="F174" i="10" a="1"/>
  <c r="F174" i="10" s="1"/>
  <c r="G174" i="10" s="1"/>
  <c r="FY4" i="18" a="1"/>
  <c r="FY4" i="18" s="1"/>
  <c r="FZ2" i="18"/>
  <c r="F180" i="7" a="1"/>
  <c r="F180" i="7" s="1"/>
  <c r="G180" i="7" s="1"/>
  <c r="C180" i="7" a="1"/>
  <c r="C180" i="7" s="1"/>
  <c r="D180" i="7" s="1"/>
  <c r="B176" i="10"/>
  <c r="GQ2" i="18"/>
  <c r="GP4" i="18"/>
  <c r="A179" i="10"/>
  <c r="A181" i="2" a="1"/>
  <c r="A181" i="2" s="1"/>
  <c r="B182" i="2"/>
  <c r="B183" i="1" a="1"/>
  <c r="B183" i="1" s="1"/>
  <c r="A184" i="1"/>
  <c r="J179" i="2"/>
  <c r="I179" i="2"/>
  <c r="M179" i="2"/>
  <c r="AW49" i="6" l="1"/>
  <c r="U49" i="6"/>
  <c r="R49" i="6"/>
  <c r="E49" i="6"/>
  <c r="AE49" i="6"/>
  <c r="Y49" i="6"/>
  <c r="AZ49" i="6"/>
  <c r="O49" i="6"/>
  <c r="AB49" i="6"/>
  <c r="AX49" i="6"/>
  <c r="AK49" i="6"/>
  <c r="P49" i="6"/>
  <c r="AO49" i="6"/>
  <c r="N49" i="6"/>
  <c r="AA49" i="6"/>
  <c r="Q49" i="6"/>
  <c r="AN49" i="6"/>
  <c r="V49" i="6"/>
  <c r="I49" i="6"/>
  <c r="AJ49" i="6"/>
  <c r="AM49" i="6"/>
  <c r="G49" i="6"/>
  <c r="AG49" i="6"/>
  <c r="AI49" i="6"/>
  <c r="AF49" i="6"/>
  <c r="W49" i="6"/>
  <c r="AD49" i="6"/>
  <c r="H49" i="6"/>
  <c r="AR49" i="6"/>
  <c r="T49" i="6"/>
  <c r="AS49" i="6"/>
  <c r="F49" i="6"/>
  <c r="S49" i="6"/>
  <c r="X49" i="6"/>
  <c r="AV49" i="6"/>
  <c r="AY49" i="6"/>
  <c r="AT49" i="6"/>
  <c r="AP49" i="6"/>
  <c r="AU49" i="6"/>
  <c r="AQ49" i="6"/>
  <c r="C49" i="6"/>
  <c r="J49" i="6"/>
  <c r="K49" i="6"/>
  <c r="M49" i="6"/>
  <c r="AL49" i="6"/>
  <c r="L49" i="6"/>
  <c r="AH49" i="6"/>
  <c r="Z49" i="6"/>
  <c r="D49" i="6"/>
  <c r="AV5" i="18" a="1"/>
  <c r="AV42" i="18" s="1"/>
  <c r="F187" i="10" a="1"/>
  <c r="F187" i="10" s="1"/>
  <c r="G187" i="10" s="1"/>
  <c r="B192" i="1" a="1"/>
  <c r="B192" i="1" s="1"/>
  <c r="A190" i="10" s="1"/>
  <c r="B189" i="10" s="1"/>
  <c r="C189" i="10" s="1" a="1"/>
  <c r="C189" i="10" s="1"/>
  <c r="D189" i="10" s="1"/>
  <c r="A193" i="1"/>
  <c r="C50" i="1" a="1"/>
  <c r="AL50" i="1" s="1"/>
  <c r="B186" i="6" a="1"/>
  <c r="B186" i="6" s="1"/>
  <c r="A185" i="7" s="1"/>
  <c r="B184" i="7" s="1"/>
  <c r="A187" i="6"/>
  <c r="J186" i="2"/>
  <c r="M186" i="2"/>
  <c r="A188" i="2" a="1"/>
  <c r="A188" i="2" s="1"/>
  <c r="B189" i="2"/>
  <c r="A181" i="10"/>
  <c r="B178" i="10"/>
  <c r="GS2" i="18"/>
  <c r="GR4" i="18"/>
  <c r="GA4" i="18" a="1"/>
  <c r="GA4" i="18" s="1"/>
  <c r="GB2" i="18"/>
  <c r="A183" i="2" a="1"/>
  <c r="A183" i="2" s="1"/>
  <c r="B184" i="2"/>
  <c r="A186" i="1"/>
  <c r="B185" i="1" a="1"/>
  <c r="B185" i="1" s="1"/>
  <c r="F182" i="7" a="1"/>
  <c r="F182" i="7" s="1"/>
  <c r="G182" i="7" s="1"/>
  <c r="C182" i="7" a="1"/>
  <c r="C182" i="7" s="1"/>
  <c r="D182" i="7" s="1"/>
  <c r="J181" i="2"/>
  <c r="I181" i="2"/>
  <c r="M181" i="2"/>
  <c r="C176" i="10" a="1"/>
  <c r="C176" i="10" s="1"/>
  <c r="D176" i="10" s="1"/>
  <c r="F176" i="10" a="1"/>
  <c r="F176" i="10" s="1"/>
  <c r="G176" i="10" s="1"/>
  <c r="F48" i="7" l="1" a="1"/>
  <c r="F48" i="7" s="1"/>
  <c r="G48" i="7" s="1"/>
  <c r="C48" i="7" a="1"/>
  <c r="C48" i="7" s="1"/>
  <c r="D48" i="7" s="1"/>
  <c r="C50" i="6" a="1"/>
  <c r="N50" i="6" s="1"/>
  <c r="E48" i="7" a="1"/>
  <c r="E48" i="7" s="1"/>
  <c r="H48" i="7" a="1"/>
  <c r="H48" i="7" s="1"/>
  <c r="AV12" i="18"/>
  <c r="AV17" i="18"/>
  <c r="AV13" i="18"/>
  <c r="AV18" i="18"/>
  <c r="AV46" i="18"/>
  <c r="AV48" i="18"/>
  <c r="AV22" i="18"/>
  <c r="AV7" i="18"/>
  <c r="AV24" i="18"/>
  <c r="AV16" i="18"/>
  <c r="AV50" i="18"/>
  <c r="AV29" i="18"/>
  <c r="AV6" i="18"/>
  <c r="AV43" i="18"/>
  <c r="AV38" i="18"/>
  <c r="AV47" i="18"/>
  <c r="AV45" i="18"/>
  <c r="AV32" i="18"/>
  <c r="AV51" i="18"/>
  <c r="AV53" i="18"/>
  <c r="AV25" i="18"/>
  <c r="AV11" i="18"/>
  <c r="AV9" i="18"/>
  <c r="AV33" i="18"/>
  <c r="AV41" i="18"/>
  <c r="AV8" i="18"/>
  <c r="AV19" i="18"/>
  <c r="AV28" i="18"/>
  <c r="AV14" i="18"/>
  <c r="AV35" i="18"/>
  <c r="AV54" i="18"/>
  <c r="AV39" i="18"/>
  <c r="AV49" i="18"/>
  <c r="AV52" i="18"/>
  <c r="AV5" i="18"/>
  <c r="AV36" i="18"/>
  <c r="AV26" i="18"/>
  <c r="AV37" i="18"/>
  <c r="AV44" i="18"/>
  <c r="AV23" i="18"/>
  <c r="AV15" i="18"/>
  <c r="AV34" i="18"/>
  <c r="AV21" i="18"/>
  <c r="AV31" i="18"/>
  <c r="AV30" i="18"/>
  <c r="AV27" i="18"/>
  <c r="AV10" i="18"/>
  <c r="AV40" i="18"/>
  <c r="AV20" i="18"/>
  <c r="F189" i="10" a="1"/>
  <c r="F189" i="10" s="1"/>
  <c r="G189" i="10" s="1"/>
  <c r="B194" i="1" a="1"/>
  <c r="B194" i="1" s="1"/>
  <c r="A192" i="10" s="1"/>
  <c r="B191" i="10" s="1"/>
  <c r="C191" i="10" s="1" a="1"/>
  <c r="C191" i="10" s="1"/>
  <c r="D191" i="10" s="1"/>
  <c r="A195" i="1"/>
  <c r="AE50" i="1"/>
  <c r="AD50" i="1"/>
  <c r="AF50" i="1"/>
  <c r="M50" i="1"/>
  <c r="AT50" i="1"/>
  <c r="AO50" i="1"/>
  <c r="AW50" i="1"/>
  <c r="Q50" i="1"/>
  <c r="U50" i="1"/>
  <c r="AK50" i="1"/>
  <c r="AJ50" i="1"/>
  <c r="AB50" i="1"/>
  <c r="Z50" i="1"/>
  <c r="AR50" i="1"/>
  <c r="W50" i="1"/>
  <c r="AP50" i="1"/>
  <c r="S50" i="1"/>
  <c r="AX50" i="1"/>
  <c r="C50" i="1"/>
  <c r="AS50" i="1"/>
  <c r="L50" i="1"/>
  <c r="AH50" i="1"/>
  <c r="J50" i="1"/>
  <c r="AG50" i="1"/>
  <c r="AN50" i="1"/>
  <c r="O50" i="1"/>
  <c r="D50" i="1"/>
  <c r="K50" i="1"/>
  <c r="AU50" i="1"/>
  <c r="Y50" i="1"/>
  <c r="F50" i="1"/>
  <c r="H50" i="1"/>
  <c r="AY50" i="1"/>
  <c r="AA50" i="1"/>
  <c r="X50" i="1"/>
  <c r="R50" i="1"/>
  <c r="AZ50" i="1"/>
  <c r="G50" i="1"/>
  <c r="P50" i="1"/>
  <c r="AI50" i="1"/>
  <c r="AM50" i="1"/>
  <c r="I50" i="1"/>
  <c r="AV50" i="1"/>
  <c r="T50" i="1"/>
  <c r="AQ50" i="1"/>
  <c r="AC50" i="1"/>
  <c r="V50" i="1"/>
  <c r="N50" i="1"/>
  <c r="E50" i="1"/>
  <c r="A190" i="2" a="1"/>
  <c r="A190" i="2" s="1"/>
  <c r="B191" i="2"/>
  <c r="A189" i="6"/>
  <c r="B188" i="6" a="1"/>
  <c r="B188" i="6" s="1"/>
  <c r="A187" i="7" s="1"/>
  <c r="B186" i="7" s="1"/>
  <c r="J188" i="2"/>
  <c r="M188" i="2"/>
  <c r="A183" i="10"/>
  <c r="J183" i="2"/>
  <c r="I183" i="2"/>
  <c r="M183" i="2"/>
  <c r="C184" i="7" a="1"/>
  <c r="C184" i="7" s="1"/>
  <c r="D184" i="7" s="1"/>
  <c r="F184" i="7" a="1"/>
  <c r="F184" i="7" s="1"/>
  <c r="G184" i="7" s="1"/>
  <c r="B186" i="2"/>
  <c r="A185" i="2" a="1"/>
  <c r="A185" i="2" s="1"/>
  <c r="B187" i="1" a="1"/>
  <c r="B187" i="1" s="1"/>
  <c r="A188" i="1"/>
  <c r="GD2" i="18"/>
  <c r="GC4" i="18" a="1"/>
  <c r="GC4" i="18" s="1"/>
  <c r="C178" i="10" a="1"/>
  <c r="C178" i="10" s="1"/>
  <c r="D178" i="10" s="1"/>
  <c r="F178" i="10" a="1"/>
  <c r="F178" i="10" s="1"/>
  <c r="G178" i="10" s="1"/>
  <c r="GU2" i="18"/>
  <c r="GT4" i="18"/>
  <c r="B180" i="10"/>
  <c r="AS50" i="6" l="1"/>
  <c r="AL50" i="6"/>
  <c r="AB50" i="6"/>
  <c r="R50" i="6"/>
  <c r="AZ50" i="6"/>
  <c r="I50" i="6"/>
  <c r="O50" i="6"/>
  <c r="Y50" i="6"/>
  <c r="AM50" i="6"/>
  <c r="AJ50" i="6"/>
  <c r="AH50" i="6"/>
  <c r="AX50" i="6"/>
  <c r="F50" i="6"/>
  <c r="AY50" i="6"/>
  <c r="AT50" i="6"/>
  <c r="G50" i="6"/>
  <c r="AO50" i="6"/>
  <c r="AG50" i="6"/>
  <c r="W50" i="6"/>
  <c r="Z50" i="6"/>
  <c r="AW5" i="18" a="1"/>
  <c r="AW8" i="18" s="1"/>
  <c r="P50" i="6"/>
  <c r="AP50" i="6"/>
  <c r="AU50" i="6"/>
  <c r="E50" i="6"/>
  <c r="J50" i="6"/>
  <c r="H50" i="6"/>
  <c r="S50" i="6"/>
  <c r="AI50" i="6"/>
  <c r="AC50" i="6"/>
  <c r="U50" i="6"/>
  <c r="V50" i="6"/>
  <c r="X50" i="6"/>
  <c r="AV50" i="6"/>
  <c r="Q50" i="6"/>
  <c r="L50" i="6"/>
  <c r="AK50" i="6"/>
  <c r="K50" i="6"/>
  <c r="AN50" i="6"/>
  <c r="AE50" i="6"/>
  <c r="AW50" i="6"/>
  <c r="AR50" i="6"/>
  <c r="D50" i="6"/>
  <c r="AA50" i="6"/>
  <c r="C50" i="6"/>
  <c r="M50" i="6"/>
  <c r="AF50" i="6"/>
  <c r="AD50" i="6"/>
  <c r="T50" i="6"/>
  <c r="AQ50" i="6"/>
  <c r="F48" i="10" a="1"/>
  <c r="F48" i="10" s="1"/>
  <c r="G48" i="10" s="1"/>
  <c r="C48" i="10" a="1"/>
  <c r="C48" i="10" s="1"/>
  <c r="D48" i="10" s="1"/>
  <c r="F191" i="10" a="1"/>
  <c r="F191" i="10" s="1"/>
  <c r="G191" i="10" s="1"/>
  <c r="B196" i="1" a="1"/>
  <c r="B196" i="1" s="1"/>
  <c r="A194" i="10" s="1"/>
  <c r="B193" i="10" s="1"/>
  <c r="F193" i="10" s="1" a="1"/>
  <c r="F193" i="10" s="1"/>
  <c r="G193" i="10" s="1"/>
  <c r="A197" i="1"/>
  <c r="E48" i="10" a="1"/>
  <c r="E48" i="10" s="1"/>
  <c r="H48" i="10" a="1"/>
  <c r="H48" i="10" s="1"/>
  <c r="C51" i="1" a="1"/>
  <c r="A191" i="6"/>
  <c r="B190" i="6" a="1"/>
  <c r="B190" i="6" s="1"/>
  <c r="A189" i="7" s="1"/>
  <c r="B188" i="7" s="1"/>
  <c r="B193" i="2"/>
  <c r="A192" i="2" a="1"/>
  <c r="A192" i="2" s="1"/>
  <c r="M190" i="2"/>
  <c r="J190" i="2"/>
  <c r="C180" i="10" a="1"/>
  <c r="C180" i="10" s="1"/>
  <c r="D180" i="10" s="1"/>
  <c r="F180" i="10" a="1"/>
  <c r="F180" i="10" s="1"/>
  <c r="G180" i="10" s="1"/>
  <c r="C186" i="7" a="1"/>
  <c r="C186" i="7" s="1"/>
  <c r="D186" i="7" s="1"/>
  <c r="F186" i="7" a="1"/>
  <c r="F186" i="7" s="1"/>
  <c r="G186" i="7" s="1"/>
  <c r="GE4" i="18" a="1"/>
  <c r="GE4" i="18" s="1"/>
  <c r="GF2" i="18"/>
  <c r="A185" i="10"/>
  <c r="J185" i="2"/>
  <c r="I185" i="2"/>
  <c r="M185" i="2"/>
  <c r="B182" i="10"/>
  <c r="A187" i="2" a="1"/>
  <c r="A187" i="2" s="1"/>
  <c r="B188" i="2"/>
  <c r="B189" i="1" a="1"/>
  <c r="B189" i="1" s="1"/>
  <c r="A190" i="1"/>
  <c r="AW53" i="18" l="1"/>
  <c r="AW29" i="18"/>
  <c r="AW23" i="18"/>
  <c r="AW16" i="18"/>
  <c r="AW42" i="18"/>
  <c r="AW40" i="18"/>
  <c r="AW22" i="18"/>
  <c r="AW18" i="18"/>
  <c r="AW47" i="18"/>
  <c r="AW31" i="18"/>
  <c r="AW20" i="18"/>
  <c r="AW13" i="18"/>
  <c r="AW27" i="18"/>
  <c r="AW38" i="18"/>
  <c r="AW6" i="18"/>
  <c r="AW17" i="18"/>
  <c r="AW48" i="18"/>
  <c r="AW34" i="18"/>
  <c r="AW19" i="18"/>
  <c r="AW51" i="18"/>
  <c r="AW25" i="18"/>
  <c r="AW28" i="18"/>
  <c r="AW11" i="18"/>
  <c r="AW5" i="18"/>
  <c r="AW49" i="18"/>
  <c r="AW35" i="18"/>
  <c r="AW41" i="18"/>
  <c r="AW15" i="18"/>
  <c r="AW9" i="18"/>
  <c r="AW43" i="18"/>
  <c r="AW45" i="18"/>
  <c r="AW12" i="18"/>
  <c r="C51" i="6" a="1"/>
  <c r="AX51" i="6" s="1"/>
  <c r="AW44" i="18"/>
  <c r="AW39" i="18"/>
  <c r="AW14" i="18"/>
  <c r="AW37" i="18"/>
  <c r="AW54" i="18"/>
  <c r="AW32" i="18"/>
  <c r="AW46" i="18"/>
  <c r="AW24" i="18"/>
  <c r="AW30" i="18"/>
  <c r="AW52" i="18"/>
  <c r="AW33" i="18"/>
  <c r="AW10" i="18"/>
  <c r="AW26" i="18"/>
  <c r="AW21" i="18"/>
  <c r="AW36" i="18"/>
  <c r="AW7" i="18"/>
  <c r="AW50" i="18"/>
  <c r="C193" i="10" a="1"/>
  <c r="C193" i="10" s="1"/>
  <c r="D193" i="10" s="1"/>
  <c r="A199" i="1"/>
  <c r="B198" i="1" a="1"/>
  <c r="B198" i="1" s="1"/>
  <c r="A196" i="10" s="1"/>
  <c r="B195" i="10" s="1"/>
  <c r="F195" i="10" s="1" a="1"/>
  <c r="F195" i="10" s="1"/>
  <c r="G195" i="10" s="1"/>
  <c r="AJ51" i="1"/>
  <c r="AT51" i="1"/>
  <c r="Y51" i="1"/>
  <c r="X51" i="1"/>
  <c r="AH51" i="1"/>
  <c r="AY51" i="1"/>
  <c r="P51" i="1"/>
  <c r="AI51" i="1"/>
  <c r="AL51" i="1"/>
  <c r="AF51" i="1"/>
  <c r="Q51" i="1"/>
  <c r="AR51" i="1"/>
  <c r="D51" i="1"/>
  <c r="N51" i="1"/>
  <c r="K51" i="1"/>
  <c r="AM51" i="1"/>
  <c r="C51" i="1"/>
  <c r="AC51" i="1"/>
  <c r="O51" i="1"/>
  <c r="Z51" i="1"/>
  <c r="AB51" i="1"/>
  <c r="I51" i="1"/>
  <c r="AP51" i="1"/>
  <c r="L51" i="1"/>
  <c r="V51" i="1"/>
  <c r="AZ51" i="1"/>
  <c r="U51" i="1"/>
  <c r="G51" i="1"/>
  <c r="AN51" i="1"/>
  <c r="AX51" i="1"/>
  <c r="AG51" i="1"/>
  <c r="AV51" i="1"/>
  <c r="AW51" i="1"/>
  <c r="AK51" i="1"/>
  <c r="AE51" i="1"/>
  <c r="AO51" i="1"/>
  <c r="T51" i="1"/>
  <c r="AD51" i="1"/>
  <c r="AQ51" i="1"/>
  <c r="H51" i="1"/>
  <c r="R51" i="1"/>
  <c r="S51" i="1"/>
  <c r="AU51" i="1"/>
  <c r="M51" i="1"/>
  <c r="F51" i="1"/>
  <c r="W51" i="1"/>
  <c r="AS51" i="1"/>
  <c r="AA51" i="1"/>
  <c r="E51" i="1"/>
  <c r="J51" i="1"/>
  <c r="J192" i="2"/>
  <c r="M192" i="2"/>
  <c r="B195" i="2"/>
  <c r="A194" i="2" a="1"/>
  <c r="A194" i="2" s="1"/>
  <c r="A193" i="6"/>
  <c r="B192" i="6" a="1"/>
  <c r="B192" i="6" s="1"/>
  <c r="A191" i="7" s="1"/>
  <c r="B190" i="7" s="1"/>
  <c r="A187" i="10"/>
  <c r="B184" i="10"/>
  <c r="F188" i="7" a="1"/>
  <c r="F188" i="7" s="1"/>
  <c r="G188" i="7" s="1"/>
  <c r="C188" i="7" a="1"/>
  <c r="C188" i="7" s="1"/>
  <c r="D188" i="7" s="1"/>
  <c r="B191" i="1" a="1"/>
  <c r="B191" i="1" s="1"/>
  <c r="A192" i="1"/>
  <c r="A189" i="2" a="1"/>
  <c r="A189" i="2" s="1"/>
  <c r="B190" i="2"/>
  <c r="F182" i="10" a="1"/>
  <c r="F182" i="10" s="1"/>
  <c r="G182" i="10" s="1"/>
  <c r="C182" i="10" a="1"/>
  <c r="C182" i="10" s="1"/>
  <c r="D182" i="10" s="1"/>
  <c r="GH2" i="18"/>
  <c r="GG4" i="18" a="1"/>
  <c r="GG4" i="18" s="1"/>
  <c r="J187" i="2"/>
  <c r="M187" i="2"/>
  <c r="I187" i="2"/>
  <c r="AX5" i="18" l="1" a="1"/>
  <c r="AX20" i="18" s="1"/>
  <c r="K51" i="6"/>
  <c r="T51" i="6"/>
  <c r="N51" i="6"/>
  <c r="D51" i="6"/>
  <c r="AQ51" i="6"/>
  <c r="AR51" i="6"/>
  <c r="AD51" i="6"/>
  <c r="G51" i="6"/>
  <c r="J51" i="6"/>
  <c r="V51" i="6"/>
  <c r="AV51" i="6"/>
  <c r="AT51" i="6"/>
  <c r="W51" i="6"/>
  <c r="AB51" i="6"/>
  <c r="M51" i="6"/>
  <c r="H51" i="6"/>
  <c r="I51" i="6"/>
  <c r="AG51" i="6"/>
  <c r="AM51" i="6"/>
  <c r="AF51" i="6"/>
  <c r="C51" i="6"/>
  <c r="AS51" i="6"/>
  <c r="AC51" i="6"/>
  <c r="AA51" i="6"/>
  <c r="S51" i="6"/>
  <c r="L51" i="6"/>
  <c r="R51" i="6"/>
  <c r="Z51" i="6"/>
  <c r="AK51" i="6"/>
  <c r="AE51" i="6"/>
  <c r="X51" i="6"/>
  <c r="P51" i="6"/>
  <c r="Q51" i="6"/>
  <c r="AN51" i="6"/>
  <c r="AP51" i="6"/>
  <c r="AO51" i="6"/>
  <c r="AW51" i="6"/>
  <c r="AZ51" i="6"/>
  <c r="AJ51" i="6"/>
  <c r="O51" i="6"/>
  <c r="F51" i="6"/>
  <c r="AI51" i="6"/>
  <c r="E51" i="6"/>
  <c r="AH51" i="6"/>
  <c r="Y51" i="6"/>
  <c r="AU51" i="6"/>
  <c r="AL51" i="6"/>
  <c r="AY51" i="6"/>
  <c r="U51" i="6"/>
  <c r="C195" i="10" a="1"/>
  <c r="C195" i="10" s="1"/>
  <c r="D195" i="10" s="1"/>
  <c r="B200" i="1" a="1"/>
  <c r="B200" i="1" s="1"/>
  <c r="A198" i="10" s="1"/>
  <c r="B197" i="10" s="1"/>
  <c r="F197" i="10" s="1" a="1"/>
  <c r="F197" i="10" s="1"/>
  <c r="G197" i="10" s="1"/>
  <c r="A201" i="1"/>
  <c r="C52" i="1" a="1"/>
  <c r="J194" i="2"/>
  <c r="M194" i="2"/>
  <c r="B197" i="2"/>
  <c r="A196" i="2" a="1"/>
  <c r="A196" i="2" s="1"/>
  <c r="B194" i="6" a="1"/>
  <c r="B194" i="6" s="1"/>
  <c r="A193" i="7" s="1"/>
  <c r="B192" i="7" s="1"/>
  <c r="A195" i="6"/>
  <c r="J189" i="2"/>
  <c r="I189" i="2"/>
  <c r="M189" i="2"/>
  <c r="GJ2" i="18"/>
  <c r="GI4" i="18" a="1"/>
  <c r="GI4" i="18" s="1"/>
  <c r="A194" i="1"/>
  <c r="B193" i="1" a="1"/>
  <c r="B193" i="1" s="1"/>
  <c r="B186" i="10"/>
  <c r="F190" i="7" a="1"/>
  <c r="F190" i="7" s="1"/>
  <c r="G190" i="7" s="1"/>
  <c r="C190" i="7" a="1"/>
  <c r="C190" i="7" s="1"/>
  <c r="D190" i="7" s="1"/>
  <c r="A189" i="10"/>
  <c r="A191" i="2" a="1"/>
  <c r="A191" i="2" s="1"/>
  <c r="B192" i="2"/>
  <c r="C184" i="10" a="1"/>
  <c r="C184" i="10" s="1"/>
  <c r="D184" i="10" s="1"/>
  <c r="F184" i="10" a="1"/>
  <c r="F184" i="10" s="1"/>
  <c r="G184" i="10" s="1"/>
  <c r="C52" i="6" l="1" a="1"/>
  <c r="AH52" i="6" s="1"/>
  <c r="AX35" i="18"/>
  <c r="AX29" i="18"/>
  <c r="AX37" i="18"/>
  <c r="AX40" i="18"/>
  <c r="AX44" i="18"/>
  <c r="AX25" i="18"/>
  <c r="AX34" i="18"/>
  <c r="AX12" i="18"/>
  <c r="AX46" i="18"/>
  <c r="AX32" i="18"/>
  <c r="AX10" i="18"/>
  <c r="AX8" i="18"/>
  <c r="AX27" i="18"/>
  <c r="AX15" i="18"/>
  <c r="C50" i="7" a="1"/>
  <c r="C50" i="7" s="1"/>
  <c r="D50" i="7" s="1"/>
  <c r="AX51" i="18"/>
  <c r="AX53" i="18"/>
  <c r="AX18" i="18"/>
  <c r="AX39" i="18"/>
  <c r="AX17" i="18"/>
  <c r="AX31" i="18"/>
  <c r="AX7" i="18"/>
  <c r="AX48" i="18"/>
  <c r="H50" i="7" a="1"/>
  <c r="H50" i="7" s="1"/>
  <c r="E50" i="7" a="1"/>
  <c r="E50" i="7" s="1"/>
  <c r="AX52" i="18"/>
  <c r="AX22" i="18"/>
  <c r="AX24" i="18"/>
  <c r="AX13" i="18"/>
  <c r="AX19" i="18"/>
  <c r="AX23" i="18"/>
  <c r="AX54" i="18"/>
  <c r="AX14" i="18"/>
  <c r="AX38" i="18"/>
  <c r="AX50" i="18"/>
  <c r="AX11" i="18"/>
  <c r="AX28" i="18"/>
  <c r="AX33" i="18"/>
  <c r="AX30" i="18"/>
  <c r="AX47" i="18"/>
  <c r="AX6" i="18"/>
  <c r="AX43" i="18"/>
  <c r="AX26" i="18"/>
  <c r="AX42" i="18"/>
  <c r="AX9" i="18"/>
  <c r="AX5" i="18"/>
  <c r="AX41" i="18"/>
  <c r="AX36" i="18"/>
  <c r="AX49" i="18"/>
  <c r="AX16" i="18"/>
  <c r="AX45" i="18"/>
  <c r="AX21" i="18"/>
  <c r="F50" i="7" a="1"/>
  <c r="F50" i="7" s="1"/>
  <c r="G50" i="7" s="1"/>
  <c r="C197" i="10" a="1"/>
  <c r="C197" i="10" s="1"/>
  <c r="D197" i="10" s="1"/>
  <c r="B202" i="1" a="1"/>
  <c r="B202" i="1" s="1"/>
  <c r="A200" i="10" s="1"/>
  <c r="B199" i="10" s="1"/>
  <c r="F199" i="10" s="1" a="1"/>
  <c r="F199" i="10" s="1"/>
  <c r="G199" i="10" s="1"/>
  <c r="A203" i="1"/>
  <c r="Z52" i="1"/>
  <c r="AN52" i="1"/>
  <c r="K52" i="1"/>
  <c r="AD52" i="1"/>
  <c r="AR52" i="1"/>
  <c r="S52" i="1"/>
  <c r="AL52" i="1"/>
  <c r="AI52" i="1"/>
  <c r="AF52" i="1"/>
  <c r="V52" i="1"/>
  <c r="AS52" i="1"/>
  <c r="AH52" i="1"/>
  <c r="AV52" i="1"/>
  <c r="J52" i="1"/>
  <c r="U52" i="1"/>
  <c r="AB52" i="1"/>
  <c r="F52" i="1"/>
  <c r="AX52" i="1"/>
  <c r="AE52" i="1"/>
  <c r="AO52" i="1"/>
  <c r="AP52" i="1"/>
  <c r="G52" i="1"/>
  <c r="AQ52" i="1"/>
  <c r="AT52" i="1"/>
  <c r="O52" i="1"/>
  <c r="AY52" i="1"/>
  <c r="T52" i="1"/>
  <c r="AW52" i="1"/>
  <c r="W52" i="1"/>
  <c r="D52" i="1"/>
  <c r="Q52" i="1"/>
  <c r="AA52" i="1"/>
  <c r="H52" i="1"/>
  <c r="AM52" i="1"/>
  <c r="Y52" i="1"/>
  <c r="L52" i="1"/>
  <c r="AU52" i="1"/>
  <c r="AG52" i="1"/>
  <c r="AZ52" i="1"/>
  <c r="R52" i="1"/>
  <c r="AK52" i="1"/>
  <c r="AJ52" i="1"/>
  <c r="C52" i="1"/>
  <c r="P52" i="1"/>
  <c r="X52" i="1"/>
  <c r="N52" i="1"/>
  <c r="AC52" i="1"/>
  <c r="M52" i="1"/>
  <c r="I52" i="1"/>
  <c r="E52" i="1"/>
  <c r="J196" i="2"/>
  <c r="M196" i="2"/>
  <c r="A198" i="2" a="1"/>
  <c r="A198" i="2" s="1"/>
  <c r="B199" i="2"/>
  <c r="B196" i="6" a="1"/>
  <c r="B196" i="6" s="1"/>
  <c r="A195" i="7" s="1"/>
  <c r="B194" i="7" s="1"/>
  <c r="A197" i="6"/>
  <c r="A196" i="1"/>
  <c r="B195" i="1" a="1"/>
  <c r="B195" i="1" s="1"/>
  <c r="C192" i="7" a="1"/>
  <c r="C192" i="7" s="1"/>
  <c r="D192" i="7" s="1"/>
  <c r="F192" i="7" a="1"/>
  <c r="F192" i="7" s="1"/>
  <c r="G192" i="7" s="1"/>
  <c r="F186" i="10" a="1"/>
  <c r="F186" i="10" s="1"/>
  <c r="G186" i="10" s="1"/>
  <c r="C186" i="10" a="1"/>
  <c r="C186" i="10" s="1"/>
  <c r="D186" i="10" s="1"/>
  <c r="GK4" i="18" a="1"/>
  <c r="GK4" i="18" s="1"/>
  <c r="GL2" i="18"/>
  <c r="J191" i="2"/>
  <c r="M191" i="2"/>
  <c r="I191" i="2"/>
  <c r="B188" i="10"/>
  <c r="A193" i="2" a="1"/>
  <c r="A193" i="2" s="1"/>
  <c r="B194" i="2"/>
  <c r="A191" i="10"/>
  <c r="J52" i="6" l="1"/>
  <c r="AZ52" i="6"/>
  <c r="X52" i="6"/>
  <c r="AV52" i="6"/>
  <c r="AP52" i="6"/>
  <c r="N52" i="6"/>
  <c r="AN52" i="6"/>
  <c r="Z52" i="6"/>
  <c r="AR52" i="6"/>
  <c r="AT52" i="6"/>
  <c r="Q52" i="6"/>
  <c r="M52" i="6"/>
  <c r="AU52" i="6"/>
  <c r="Y52" i="6"/>
  <c r="AD52" i="6"/>
  <c r="AX52" i="6"/>
  <c r="AQ52" i="6"/>
  <c r="AK52" i="6"/>
  <c r="W52" i="6"/>
  <c r="O52" i="6"/>
  <c r="AB52" i="6"/>
  <c r="V52" i="6"/>
  <c r="AG52" i="6"/>
  <c r="F52" i="6"/>
  <c r="E52" i="6"/>
  <c r="K52" i="6"/>
  <c r="AW52" i="6"/>
  <c r="AF52" i="6"/>
  <c r="AE52" i="6"/>
  <c r="H52" i="6"/>
  <c r="I52" i="6"/>
  <c r="AL52" i="6"/>
  <c r="AI52" i="6"/>
  <c r="D52" i="6"/>
  <c r="AC52" i="6"/>
  <c r="C52" i="6"/>
  <c r="AA52" i="6"/>
  <c r="P52" i="6"/>
  <c r="U52" i="6"/>
  <c r="G52" i="6"/>
  <c r="T52" i="6"/>
  <c r="AS52" i="6"/>
  <c r="R52" i="6"/>
  <c r="AM52" i="6"/>
  <c r="AO52" i="6"/>
  <c r="S52" i="6"/>
  <c r="L52" i="6"/>
  <c r="AJ52" i="6"/>
  <c r="AY52" i="6"/>
  <c r="AY5" i="18" a="1"/>
  <c r="AY29" i="18" s="1"/>
  <c r="F50" i="10" a="1"/>
  <c r="F50" i="10" s="1"/>
  <c r="G50" i="10" s="1"/>
  <c r="C50" i="10" a="1"/>
  <c r="C50" i="10" s="1"/>
  <c r="D50" i="10" s="1"/>
  <c r="C199" i="10" a="1"/>
  <c r="C199" i="10" s="1"/>
  <c r="D199" i="10" s="1"/>
  <c r="A205" i="1"/>
  <c r="B204" i="1" a="1"/>
  <c r="B204" i="1" s="1"/>
  <c r="A202" i="10" s="1"/>
  <c r="B201" i="10" s="1"/>
  <c r="C201" i="10" s="1" a="1"/>
  <c r="C201" i="10" s="1"/>
  <c r="D201" i="10" s="1"/>
  <c r="H50" i="10" a="1"/>
  <c r="H50" i="10" s="1"/>
  <c r="E50" i="10" a="1"/>
  <c r="E50" i="10" s="1"/>
  <c r="C53" i="1" a="1"/>
  <c r="B201" i="2"/>
  <c r="A202" i="2" s="1" a="1"/>
  <c r="A202" i="2" s="1"/>
  <c r="A200" i="2" a="1"/>
  <c r="A200" i="2" s="1"/>
  <c r="M198" i="2"/>
  <c r="J198" i="2"/>
  <c r="A199" i="6"/>
  <c r="B198" i="6" a="1"/>
  <c r="B198" i="6" s="1"/>
  <c r="A197" i="7" s="1"/>
  <c r="B196" i="7" s="1"/>
  <c r="A198" i="1"/>
  <c r="B197" i="1" a="1"/>
  <c r="B197" i="1" s="1"/>
  <c r="A195" i="2" a="1"/>
  <c r="A195" i="2" s="1"/>
  <c r="B196" i="2"/>
  <c r="C194" i="7" a="1"/>
  <c r="C194" i="7" s="1"/>
  <c r="D194" i="7" s="1"/>
  <c r="F194" i="7" a="1"/>
  <c r="F194" i="7" s="1"/>
  <c r="G194" i="7" s="1"/>
  <c r="B190" i="10"/>
  <c r="F188" i="10" a="1"/>
  <c r="F188" i="10" s="1"/>
  <c r="G188" i="10" s="1"/>
  <c r="C188" i="10" a="1"/>
  <c r="C188" i="10" s="1"/>
  <c r="D188" i="10" s="1"/>
  <c r="J193" i="2"/>
  <c r="I193" i="2"/>
  <c r="M193" i="2"/>
  <c r="GN2" i="18"/>
  <c r="GM4" i="18" a="1"/>
  <c r="GM4" i="18" s="1"/>
  <c r="A193" i="10"/>
  <c r="AY28" i="18" l="1"/>
  <c r="AY23" i="18"/>
  <c r="AY54" i="18"/>
  <c r="AY45" i="18"/>
  <c r="AY33" i="18"/>
  <c r="AY9" i="18"/>
  <c r="AY39" i="18"/>
  <c r="AY13" i="18"/>
  <c r="AY15" i="18"/>
  <c r="AY44" i="18"/>
  <c r="AY48" i="18"/>
  <c r="AY12" i="18"/>
  <c r="AY52" i="18"/>
  <c r="C53" i="6" a="1"/>
  <c r="AX53" i="6" s="1"/>
  <c r="AY41" i="18"/>
  <c r="AY5" i="18"/>
  <c r="AY21" i="18"/>
  <c r="AY27" i="18"/>
  <c r="AY22" i="18"/>
  <c r="AY11" i="18"/>
  <c r="AY10" i="18"/>
  <c r="AY37" i="18"/>
  <c r="AY14" i="18"/>
  <c r="AY19" i="18"/>
  <c r="AY8" i="18"/>
  <c r="AY47" i="18"/>
  <c r="AY51" i="18"/>
  <c r="AY35" i="18"/>
  <c r="AY49" i="18"/>
  <c r="AY20" i="18"/>
  <c r="AY31" i="18"/>
  <c r="AY24" i="18"/>
  <c r="AY43" i="18"/>
  <c r="AY46" i="18"/>
  <c r="AY36" i="18"/>
  <c r="AY38" i="18"/>
  <c r="AY40" i="18"/>
  <c r="AY32" i="18"/>
  <c r="AY17" i="18"/>
  <c r="AY53" i="18"/>
  <c r="AY50" i="18"/>
  <c r="AY6" i="18"/>
  <c r="AY42" i="18"/>
  <c r="AY25" i="18"/>
  <c r="AY30" i="18"/>
  <c r="AY26" i="18"/>
  <c r="AY16" i="18"/>
  <c r="AY18" i="18"/>
  <c r="AY7" i="18"/>
  <c r="AY34" i="18"/>
  <c r="F201" i="10" a="1"/>
  <c r="F201" i="10" s="1"/>
  <c r="G201" i="10" s="1"/>
  <c r="B206" i="1" a="1"/>
  <c r="B206" i="1" s="1"/>
  <c r="A204" i="10" s="1"/>
  <c r="B203" i="10" s="1"/>
  <c r="F203" i="10" s="1" a="1"/>
  <c r="F203" i="10" s="1"/>
  <c r="G203" i="10" s="1"/>
  <c r="A207" i="1"/>
  <c r="AZ53" i="1"/>
  <c r="Y53" i="1"/>
  <c r="K53" i="1"/>
  <c r="AN53" i="1"/>
  <c r="AX53" i="1"/>
  <c r="AC53" i="1"/>
  <c r="AV53" i="1"/>
  <c r="AS53" i="1"/>
  <c r="AO53" i="1"/>
  <c r="J53" i="1"/>
  <c r="AI53" i="1"/>
  <c r="AR53" i="1"/>
  <c r="D53" i="1"/>
  <c r="N53" i="1"/>
  <c r="G53" i="1"/>
  <c r="AQ53" i="1"/>
  <c r="C53" i="1"/>
  <c r="AG53" i="1"/>
  <c r="S53" i="1"/>
  <c r="Z53" i="1"/>
  <c r="AB53" i="1"/>
  <c r="E53" i="1"/>
  <c r="AP53" i="1"/>
  <c r="I53" i="1"/>
  <c r="AK53" i="1"/>
  <c r="T53" i="1"/>
  <c r="AD53" i="1"/>
  <c r="AM53" i="1"/>
  <c r="H53" i="1"/>
  <c r="R53" i="1"/>
  <c r="O53" i="1"/>
  <c r="AY53" i="1"/>
  <c r="Q53" i="1"/>
  <c r="F53" i="1"/>
  <c r="AA53" i="1"/>
  <c r="AW53" i="1"/>
  <c r="L53" i="1"/>
  <c r="V53" i="1"/>
  <c r="AJ53" i="1"/>
  <c r="AT53" i="1"/>
  <c r="U53" i="1"/>
  <c r="X53" i="1"/>
  <c r="AH53" i="1"/>
  <c r="AU53" i="1"/>
  <c r="P53" i="1"/>
  <c r="AE53" i="1"/>
  <c r="AL53" i="1"/>
  <c r="AF53" i="1"/>
  <c r="M53" i="1"/>
  <c r="W53" i="1"/>
  <c r="J200" i="2"/>
  <c r="M200" i="2"/>
  <c r="A201" i="6"/>
  <c r="B200" i="6" a="1"/>
  <c r="B200" i="6" s="1"/>
  <c r="A199" i="7" s="1"/>
  <c r="B198" i="7" s="1"/>
  <c r="M202" i="2"/>
  <c r="J202" i="2"/>
  <c r="C196" i="7" a="1"/>
  <c r="C196" i="7" s="1"/>
  <c r="D196" i="7" s="1"/>
  <c r="F196" i="7" a="1"/>
  <c r="F196" i="7" s="1"/>
  <c r="G196" i="7" s="1"/>
  <c r="F190" i="10" a="1"/>
  <c r="F190" i="10" s="1"/>
  <c r="G190" i="10" s="1"/>
  <c r="C190" i="10" a="1"/>
  <c r="C190" i="10" s="1"/>
  <c r="D190" i="10" s="1"/>
  <c r="B192" i="10"/>
  <c r="A197" i="2" a="1"/>
  <c r="A197" i="2" s="1"/>
  <c r="B198" i="2"/>
  <c r="J195" i="2"/>
  <c r="I195" i="2"/>
  <c r="M195" i="2"/>
  <c r="A200" i="1"/>
  <c r="B199" i="1" a="1"/>
  <c r="B199" i="1" s="1"/>
  <c r="A195" i="10"/>
  <c r="GP2" i="18"/>
  <c r="GO4" i="18" a="1"/>
  <c r="GO4" i="18" s="1"/>
  <c r="AZ5" i="18" l="1" a="1"/>
  <c r="AZ49" i="18" s="1"/>
  <c r="AA53" i="6"/>
  <c r="AW53" i="6"/>
  <c r="AU53" i="6"/>
  <c r="AP53" i="6"/>
  <c r="Z53" i="6"/>
  <c r="AE53" i="6"/>
  <c r="AM53" i="6"/>
  <c r="AO53" i="6"/>
  <c r="O53" i="6"/>
  <c r="J53" i="6"/>
  <c r="AQ53" i="6"/>
  <c r="V53" i="6"/>
  <c r="N53" i="6"/>
  <c r="H53" i="6"/>
  <c r="T53" i="6"/>
  <c r="R53" i="6"/>
  <c r="AR53" i="6"/>
  <c r="U53" i="6"/>
  <c r="D53" i="6"/>
  <c r="C53" i="6"/>
  <c r="L53" i="6"/>
  <c r="I53" i="6"/>
  <c r="AL53" i="6"/>
  <c r="AD53" i="6"/>
  <c r="AY53" i="6"/>
  <c r="AV53" i="6"/>
  <c r="AK53" i="6"/>
  <c r="AF53" i="6"/>
  <c r="AC53" i="6"/>
  <c r="AN53" i="6"/>
  <c r="AJ53" i="6"/>
  <c r="AS53" i="6"/>
  <c r="AH53" i="6"/>
  <c r="Y53" i="6"/>
  <c r="G53" i="6"/>
  <c r="K53" i="6"/>
  <c r="AI53" i="6"/>
  <c r="F53" i="6"/>
  <c r="X53" i="6"/>
  <c r="M53" i="6"/>
  <c r="AB53" i="6"/>
  <c r="S53" i="6"/>
  <c r="AG53" i="6"/>
  <c r="P53" i="6"/>
  <c r="Q53" i="6"/>
  <c r="W53" i="6"/>
  <c r="AT53" i="6"/>
  <c r="AZ53" i="6"/>
  <c r="E53" i="6"/>
  <c r="C203" i="10" a="1"/>
  <c r="C203" i="10" s="1"/>
  <c r="D203" i="10" s="1"/>
  <c r="C54" i="1" a="1"/>
  <c r="B202" i="6" a="1"/>
  <c r="B202" i="6" s="1"/>
  <c r="A201" i="7" s="1"/>
  <c r="B200" i="7" s="1"/>
  <c r="A203" i="6"/>
  <c r="J197" i="2"/>
  <c r="M197" i="2"/>
  <c r="I197" i="2"/>
  <c r="A197" i="10"/>
  <c r="B194" i="10"/>
  <c r="F198" i="7" a="1"/>
  <c r="F198" i="7" s="1"/>
  <c r="G198" i="7" s="1"/>
  <c r="C198" i="7" a="1"/>
  <c r="C198" i="7" s="1"/>
  <c r="D198" i="7" s="1"/>
  <c r="A202" i="1"/>
  <c r="B201" i="1" a="1"/>
  <c r="B201" i="1" s="1"/>
  <c r="GR2" i="18"/>
  <c r="GQ4" i="18" a="1"/>
  <c r="GQ4" i="18" s="1"/>
  <c r="A199" i="2" a="1"/>
  <c r="A199" i="2" s="1"/>
  <c r="B200" i="2"/>
  <c r="C192" i="10" a="1"/>
  <c r="C192" i="10" s="1"/>
  <c r="D192" i="10" s="1"/>
  <c r="F192" i="10" a="1"/>
  <c r="F192" i="10" s="1"/>
  <c r="G192" i="10" s="1"/>
  <c r="AZ19" i="18" l="1"/>
  <c r="AZ25" i="18"/>
  <c r="AZ47" i="18"/>
  <c r="AZ34" i="18"/>
  <c r="AZ42" i="18"/>
  <c r="AZ40" i="18"/>
  <c r="AZ39" i="18"/>
  <c r="AZ37" i="18"/>
  <c r="AZ53" i="18"/>
  <c r="AZ30" i="18"/>
  <c r="AZ41" i="18"/>
  <c r="AZ28" i="18"/>
  <c r="AZ43" i="18"/>
  <c r="AZ38" i="18"/>
  <c r="AZ22" i="18"/>
  <c r="AZ31" i="18"/>
  <c r="AZ23" i="18"/>
  <c r="AZ45" i="18"/>
  <c r="AZ32" i="18"/>
  <c r="AZ20" i="18"/>
  <c r="AZ50" i="18"/>
  <c r="AZ35" i="18"/>
  <c r="AZ8" i="18"/>
  <c r="AZ27" i="18"/>
  <c r="AZ21" i="18"/>
  <c r="AZ48" i="18"/>
  <c r="AZ11" i="18"/>
  <c r="AZ6" i="18"/>
  <c r="AZ12" i="18"/>
  <c r="AZ14" i="18"/>
  <c r="AZ44" i="18"/>
  <c r="AZ13" i="18"/>
  <c r="AZ29" i="18"/>
  <c r="AZ52" i="18"/>
  <c r="AZ26" i="18"/>
  <c r="AZ18" i="18"/>
  <c r="AZ54" i="18"/>
  <c r="AZ17" i="18"/>
  <c r="AZ15" i="18"/>
  <c r="AZ16" i="18"/>
  <c r="AZ5" i="18"/>
  <c r="AZ10" i="18"/>
  <c r="AZ33" i="18"/>
  <c r="AZ7" i="18"/>
  <c r="AZ24" i="18"/>
  <c r="AZ46" i="18"/>
  <c r="AZ9" i="18"/>
  <c r="AZ51" i="18"/>
  <c r="AZ36" i="18"/>
  <c r="C54" i="6" a="1"/>
  <c r="AU54" i="6" s="1"/>
  <c r="E52" i="7" a="1"/>
  <c r="E52" i="7" s="1"/>
  <c r="H52" i="7" a="1"/>
  <c r="H52" i="7" s="1"/>
  <c r="C52" i="7" a="1"/>
  <c r="C52" i="7" s="1"/>
  <c r="D52" i="7" s="1"/>
  <c r="F52" i="7" a="1"/>
  <c r="F52" i="7" s="1"/>
  <c r="G52" i="7" s="1"/>
  <c r="J54" i="1"/>
  <c r="X54" i="1"/>
  <c r="Y54" i="1"/>
  <c r="N54" i="1"/>
  <c r="AB54" i="1"/>
  <c r="AG54" i="1"/>
  <c r="F54" i="1"/>
  <c r="Q54" i="1"/>
  <c r="AX54" i="1"/>
  <c r="E54" i="1"/>
  <c r="AI54" i="1"/>
  <c r="C54" i="1"/>
  <c r="P54" i="1"/>
  <c r="Z54" i="1"/>
  <c r="AN54" i="1"/>
  <c r="G54" i="1"/>
  <c r="AD54" i="1"/>
  <c r="AR54" i="1"/>
  <c r="AL54" i="1"/>
  <c r="AE54" i="1"/>
  <c r="AF54" i="1"/>
  <c r="V54" i="1"/>
  <c r="AW54" i="1"/>
  <c r="I54" i="1"/>
  <c r="AK54" i="1"/>
  <c r="H54" i="1"/>
  <c r="U54" i="1"/>
  <c r="L54" i="1"/>
  <c r="AC54" i="1"/>
  <c r="R54" i="1"/>
  <c r="AJ54" i="1"/>
  <c r="W54" i="1"/>
  <c r="O54" i="1"/>
  <c r="AQ54" i="1"/>
  <c r="AY54" i="1"/>
  <c r="AZ54" i="1"/>
  <c r="AO54" i="1"/>
  <c r="AV54" i="1"/>
  <c r="AP54" i="1"/>
  <c r="K54" i="1"/>
  <c r="AM54" i="1"/>
  <c r="AT54" i="1"/>
  <c r="S54" i="1"/>
  <c r="AU54" i="1"/>
  <c r="T54" i="1"/>
  <c r="AS54" i="1"/>
  <c r="AA54" i="1"/>
  <c r="D54" i="1"/>
  <c r="M54" i="1"/>
  <c r="AH54" i="1"/>
  <c r="B204" i="6" a="1"/>
  <c r="B204" i="6" s="1"/>
  <c r="A203" i="7" s="1"/>
  <c r="B202" i="7" s="1"/>
  <c r="A205" i="6"/>
  <c r="GS4" i="18" a="1"/>
  <c r="GS4" i="18" s="1"/>
  <c r="GT2" i="18"/>
  <c r="GU4" i="18" s="1" a="1"/>
  <c r="GU4" i="18" s="1"/>
  <c r="C200" i="7" a="1"/>
  <c r="C200" i="7" s="1"/>
  <c r="D200" i="7" s="1"/>
  <c r="F200" i="7" a="1"/>
  <c r="F200" i="7" s="1"/>
  <c r="G200" i="7" s="1"/>
  <c r="A201" i="2" a="1"/>
  <c r="A201" i="2" s="1"/>
  <c r="B202" i="2"/>
  <c r="A203" i="2" s="1" a="1"/>
  <c r="A203" i="2" s="1"/>
  <c r="A199" i="10"/>
  <c r="I199" i="2"/>
  <c r="J199" i="2"/>
  <c r="M199" i="2"/>
  <c r="A204" i="1"/>
  <c r="B203" i="1" a="1"/>
  <c r="B203" i="1" s="1"/>
  <c r="F194" i="10" a="1"/>
  <c r="F194" i="10" s="1"/>
  <c r="G194" i="10" s="1"/>
  <c r="C194" i="10" a="1"/>
  <c r="C194" i="10" s="1"/>
  <c r="D194" i="10" s="1"/>
  <c r="B196" i="10"/>
  <c r="BA5" i="18" l="1" a="1"/>
  <c r="BA5" i="18" s="1"/>
  <c r="D54" i="6"/>
  <c r="P54" i="6"/>
  <c r="AL54" i="6"/>
  <c r="AT54" i="6"/>
  <c r="Q54" i="6"/>
  <c r="AE54" i="6"/>
  <c r="AK54" i="6"/>
  <c r="AX54" i="6"/>
  <c r="F54" i="6"/>
  <c r="AD54" i="6"/>
  <c r="AV54" i="6"/>
  <c r="O54" i="6"/>
  <c r="AF54" i="6"/>
  <c r="R54" i="6"/>
  <c r="AA54" i="6"/>
  <c r="N54" i="6"/>
  <c r="AJ54" i="6"/>
  <c r="AS54" i="6"/>
  <c r="E54" i="6"/>
  <c r="V54" i="6"/>
  <c r="G54" i="6"/>
  <c r="I54" i="6"/>
  <c r="AI54" i="6"/>
  <c r="AP54" i="6"/>
  <c r="M54" i="6"/>
  <c r="U54" i="6"/>
  <c r="AB54" i="6"/>
  <c r="K54" i="6"/>
  <c r="AR54" i="6"/>
  <c r="AZ54" i="6"/>
  <c r="AW54" i="6"/>
  <c r="J54" i="6"/>
  <c r="AH54" i="6"/>
  <c r="H54" i="6"/>
  <c r="AM54" i="6"/>
  <c r="AO54" i="6"/>
  <c r="AY54" i="6"/>
  <c r="X54" i="6"/>
  <c r="AC54" i="6"/>
  <c r="C54" i="6"/>
  <c r="AQ54" i="6"/>
  <c r="L54" i="6"/>
  <c r="S54" i="6"/>
  <c r="Z54" i="6"/>
  <c r="W54" i="6"/>
  <c r="Y54" i="6"/>
  <c r="T54" i="6"/>
  <c r="AN54" i="6"/>
  <c r="AG54" i="6"/>
  <c r="C52" i="10" a="1"/>
  <c r="C52" i="10" s="1"/>
  <c r="D52" i="10" s="1"/>
  <c r="F52" i="10" a="1"/>
  <c r="F52" i="10" s="1"/>
  <c r="G52" i="10" s="1"/>
  <c r="H52" i="10" a="1"/>
  <c r="H52" i="10" s="1"/>
  <c r="C55" i="1" a="1"/>
  <c r="E52" i="10" a="1"/>
  <c r="E52" i="10" s="1"/>
  <c r="F202" i="7" a="1"/>
  <c r="F202" i="7" s="1"/>
  <c r="G202" i="7" s="1"/>
  <c r="C202" i="7" a="1"/>
  <c r="C202" i="7" s="1"/>
  <c r="D202" i="7" s="1"/>
  <c r="J201" i="2"/>
  <c r="I201" i="2"/>
  <c r="M201" i="2"/>
  <c r="C196" i="10" a="1"/>
  <c r="C196" i="10" s="1"/>
  <c r="D196" i="10" s="1"/>
  <c r="F196" i="10" a="1"/>
  <c r="F196" i="10" s="1"/>
  <c r="G196" i="10" s="1"/>
  <c r="B198" i="10"/>
  <c r="A206" i="1"/>
  <c r="B207" i="1" s="1" a="1"/>
  <c r="B207" i="1" s="1"/>
  <c r="B205" i="1" a="1"/>
  <c r="B205" i="1" s="1"/>
  <c r="A201" i="10"/>
  <c r="J203" i="2"/>
  <c r="M203" i="2"/>
  <c r="I203" i="2"/>
  <c r="C6" i="2" a="1"/>
  <c r="C55" i="6" l="1" a="1"/>
  <c r="AC55" i="6" s="1"/>
  <c r="BA28" i="18"/>
  <c r="BA18" i="18"/>
  <c r="BA13" i="18"/>
  <c r="BA46" i="18"/>
  <c r="BA11" i="18"/>
  <c r="BA34" i="18"/>
  <c r="BA39" i="18"/>
  <c r="BA45" i="18"/>
  <c r="BA37" i="18"/>
  <c r="BA8" i="18"/>
  <c r="BA24" i="18"/>
  <c r="BA35" i="18"/>
  <c r="BA27" i="18"/>
  <c r="BA36" i="18"/>
  <c r="BA7" i="18"/>
  <c r="BA53" i="18"/>
  <c r="BA16" i="18"/>
  <c r="BA14" i="18"/>
  <c r="BA41" i="18"/>
  <c r="BA21" i="18"/>
  <c r="BA49" i="18"/>
  <c r="BA26" i="18"/>
  <c r="BA22" i="18"/>
  <c r="BA25" i="18"/>
  <c r="BA19" i="18"/>
  <c r="BA31" i="18"/>
  <c r="BA40" i="18"/>
  <c r="BA30" i="18"/>
  <c r="BA51" i="18"/>
  <c r="BA42" i="18"/>
  <c r="BA48" i="18"/>
  <c r="BA47" i="18"/>
  <c r="BA33" i="18"/>
  <c r="BA52" i="18"/>
  <c r="BA29" i="18"/>
  <c r="BA50" i="18"/>
  <c r="BA9" i="18"/>
  <c r="BA6" i="18"/>
  <c r="BA23" i="18"/>
  <c r="BA32" i="18"/>
  <c r="BA44" i="18"/>
  <c r="BA20" i="18"/>
  <c r="BA15" i="18"/>
  <c r="BA54" i="18"/>
  <c r="BA17" i="18"/>
  <c r="BA12" i="18"/>
  <c r="BA10" i="18"/>
  <c r="BA38" i="18"/>
  <c r="BA43" i="18"/>
  <c r="AR55" i="1"/>
  <c r="E55" i="1"/>
  <c r="AO55" i="1"/>
  <c r="AV55" i="1"/>
  <c r="M55" i="1"/>
  <c r="AW55" i="1"/>
  <c r="R55" i="1"/>
  <c r="AU55" i="1"/>
  <c r="U55" i="1"/>
  <c r="C55" i="1"/>
  <c r="O55" i="1"/>
  <c r="Y55" i="1"/>
  <c r="F55" i="1"/>
  <c r="AK55" i="1"/>
  <c r="W55" i="1"/>
  <c r="J55" i="1"/>
  <c r="AS55" i="1"/>
  <c r="AE55" i="1"/>
  <c r="AX55" i="1"/>
  <c r="T55" i="1"/>
  <c r="AQ55" i="1"/>
  <c r="AH55" i="1"/>
  <c r="D55" i="1"/>
  <c r="N55" i="1"/>
  <c r="P55" i="1"/>
  <c r="AZ55" i="1"/>
  <c r="AC55" i="1"/>
  <c r="AM55" i="1"/>
  <c r="L55" i="1"/>
  <c r="V55" i="1"/>
  <c r="AA55" i="1"/>
  <c r="Z55" i="1"/>
  <c r="AI55" i="1"/>
  <c r="H55" i="1"/>
  <c r="S55" i="1"/>
  <c r="G55" i="1"/>
  <c r="K55" i="1"/>
  <c r="AB55" i="1"/>
  <c r="AL55" i="1"/>
  <c r="I55" i="1"/>
  <c r="AF55" i="1"/>
  <c r="AP55" i="1"/>
  <c r="Q55" i="1"/>
  <c r="AN55" i="1"/>
  <c r="AG55" i="1"/>
  <c r="AD55" i="1"/>
  <c r="X55" i="1"/>
  <c r="AY55" i="1"/>
  <c r="AJ55" i="1"/>
  <c r="AT55" i="1"/>
  <c r="B200" i="10"/>
  <c r="A203" i="10"/>
  <c r="A205" i="10"/>
  <c r="C8" i="2"/>
  <c r="D8" i="2" s="1" a="1"/>
  <c r="D8" i="2" s="1"/>
  <c r="E8" i="2" s="1"/>
  <c r="C12" i="2"/>
  <c r="D12" i="2" s="1" a="1"/>
  <c r="D12" i="2" s="1"/>
  <c r="E12" i="2" s="1"/>
  <c r="C23" i="2"/>
  <c r="D23" i="2" s="1" a="1"/>
  <c r="D23" i="2" s="1"/>
  <c r="E23" i="2" s="1"/>
  <c r="F23" i="2" s="1"/>
  <c r="C39" i="2"/>
  <c r="D39" i="2" s="1" a="1"/>
  <c r="D39" i="2" s="1"/>
  <c r="E39" i="2" s="1"/>
  <c r="F39" i="2" s="1"/>
  <c r="C55" i="2"/>
  <c r="D55" i="2" s="1" a="1"/>
  <c r="D55" i="2" s="1"/>
  <c r="E55" i="2" s="1"/>
  <c r="F55" i="2" s="1"/>
  <c r="C9" i="2"/>
  <c r="D9" i="2" s="1" a="1"/>
  <c r="D9" i="2" s="1"/>
  <c r="E9" i="2" s="1"/>
  <c r="F9" i="2" s="1"/>
  <c r="C16" i="2"/>
  <c r="D16" i="2" s="1" a="1"/>
  <c r="D16" i="2" s="1"/>
  <c r="E16" i="2" s="1"/>
  <c r="C24" i="2"/>
  <c r="D24" i="2" s="1" a="1"/>
  <c r="D24" i="2" s="1"/>
  <c r="E24" i="2" s="1"/>
  <c r="C32" i="2"/>
  <c r="D32" i="2" s="1" a="1"/>
  <c r="D32" i="2" s="1"/>
  <c r="E32" i="2" s="1"/>
  <c r="C40" i="2"/>
  <c r="D40" i="2" s="1" a="1"/>
  <c r="D40" i="2" s="1"/>
  <c r="E40" i="2" s="1"/>
  <c r="C48" i="2"/>
  <c r="D48" i="2" s="1" a="1"/>
  <c r="D48" i="2" s="1"/>
  <c r="E48" i="2" s="1"/>
  <c r="C56" i="2"/>
  <c r="D56" i="2" s="1" a="1"/>
  <c r="D56" i="2" s="1"/>
  <c r="E56" i="2" s="1"/>
  <c r="C29" i="2"/>
  <c r="D29" i="2" s="1" a="1"/>
  <c r="D29" i="2" s="1"/>
  <c r="E29" i="2" s="1"/>
  <c r="F29" i="2" s="1"/>
  <c r="C57" i="2"/>
  <c r="D57" i="2" s="1" a="1"/>
  <c r="D57" i="2" s="1"/>
  <c r="E57" i="2" s="1"/>
  <c r="F57" i="2" s="1"/>
  <c r="C17" i="2"/>
  <c r="D17" i="2" s="1" a="1"/>
  <c r="D17" i="2" s="1"/>
  <c r="E17" i="2" s="1"/>
  <c r="F17" i="2" s="1"/>
  <c r="C27" i="2"/>
  <c r="D27" i="2" s="1" a="1"/>
  <c r="D27" i="2" s="1"/>
  <c r="E27" i="2" s="1"/>
  <c r="F27" i="2" s="1"/>
  <c r="C43" i="2"/>
  <c r="D43" i="2" s="1" a="1"/>
  <c r="D43" i="2" s="1"/>
  <c r="E43" i="2" s="1"/>
  <c r="F43" i="2" s="1"/>
  <c r="C59" i="2"/>
  <c r="D59" i="2" s="1" a="1"/>
  <c r="D59" i="2" s="1"/>
  <c r="E59" i="2" s="1"/>
  <c r="F59" i="2" s="1"/>
  <c r="C14" i="2"/>
  <c r="D14" i="2" s="1" a="1"/>
  <c r="D14" i="2" s="1"/>
  <c r="E14" i="2" s="1"/>
  <c r="C22" i="2"/>
  <c r="D22" i="2" s="1" a="1"/>
  <c r="D22" i="2" s="1"/>
  <c r="E22" i="2" s="1"/>
  <c r="C30" i="2"/>
  <c r="D30" i="2" s="1" a="1"/>
  <c r="D30" i="2" s="1"/>
  <c r="E30" i="2" s="1"/>
  <c r="C38" i="2"/>
  <c r="D38" i="2" s="1" a="1"/>
  <c r="D38" i="2" s="1"/>
  <c r="E38" i="2" s="1"/>
  <c r="C46" i="2"/>
  <c r="D46" i="2" s="1" a="1"/>
  <c r="D46" i="2" s="1"/>
  <c r="E46" i="2" s="1"/>
  <c r="C54" i="2"/>
  <c r="D54" i="2" s="1" a="1"/>
  <c r="D54" i="2" s="1"/>
  <c r="E54" i="2" s="1"/>
  <c r="C45" i="2"/>
  <c r="D45" i="2" s="1" a="1"/>
  <c r="D45" i="2" s="1"/>
  <c r="E45" i="2" s="1"/>
  <c r="F45" i="2" s="1"/>
  <c r="C21" i="2"/>
  <c r="D21" i="2" s="1" a="1"/>
  <c r="D21" i="2" s="1"/>
  <c r="E21" i="2" s="1"/>
  <c r="F21" i="2" s="1"/>
  <c r="C33" i="2"/>
  <c r="D33" i="2" s="1" a="1"/>
  <c r="D33" i="2" s="1"/>
  <c r="E33" i="2" s="1"/>
  <c r="F33" i="2" s="1"/>
  <c r="C35" i="2"/>
  <c r="D35" i="2" s="1" a="1"/>
  <c r="D35" i="2" s="1"/>
  <c r="E35" i="2" s="1"/>
  <c r="F35" i="2" s="1"/>
  <c r="C26" i="2"/>
  <c r="D26" i="2" s="1" a="1"/>
  <c r="D26" i="2" s="1"/>
  <c r="E26" i="2" s="1"/>
  <c r="C42" i="2"/>
  <c r="D42" i="2" s="1" a="1"/>
  <c r="D42" i="2" s="1"/>
  <c r="E42" i="2" s="1"/>
  <c r="C7" i="2"/>
  <c r="D7" i="2" s="1" a="1"/>
  <c r="D7" i="2" s="1"/>
  <c r="E7" i="2" s="1"/>
  <c r="F7" i="2" s="1"/>
  <c r="C13" i="2"/>
  <c r="D13" i="2" s="1" a="1"/>
  <c r="D13" i="2" s="1"/>
  <c r="E13" i="2" s="1"/>
  <c r="F13" i="2" s="1"/>
  <c r="C53" i="2"/>
  <c r="D53" i="2" s="1" a="1"/>
  <c r="D53" i="2" s="1"/>
  <c r="E53" i="2" s="1"/>
  <c r="F53" i="2" s="1"/>
  <c r="C10" i="2"/>
  <c r="D10" i="2" s="1" a="1"/>
  <c r="D10" i="2" s="1"/>
  <c r="E10" i="2" s="1"/>
  <c r="C31" i="2"/>
  <c r="D31" i="2" s="1" a="1"/>
  <c r="D31" i="2" s="1"/>
  <c r="E31" i="2" s="1"/>
  <c r="F31" i="2" s="1"/>
  <c r="C6" i="2"/>
  <c r="D6" i="2" s="1" a="1"/>
  <c r="D6" i="2" s="1"/>
  <c r="E6" i="2" s="1"/>
  <c r="C28" i="2"/>
  <c r="D28" i="2" s="1" a="1"/>
  <c r="D28" i="2" s="1"/>
  <c r="E28" i="2" s="1"/>
  <c r="C44" i="2"/>
  <c r="D44" i="2" s="1" a="1"/>
  <c r="D44" i="2" s="1"/>
  <c r="E44" i="2" s="1"/>
  <c r="C11" i="2"/>
  <c r="D11" i="2" s="1" a="1"/>
  <c r="D11" i="2" s="1"/>
  <c r="E11" i="2" s="1"/>
  <c r="F11" i="2" s="1"/>
  <c r="C37" i="2"/>
  <c r="D37" i="2" s="1" a="1"/>
  <c r="D37" i="2" s="1"/>
  <c r="E37" i="2" s="1"/>
  <c r="F37" i="2" s="1"/>
  <c r="C19" i="2"/>
  <c r="D19" i="2" s="1" a="1"/>
  <c r="D19" i="2" s="1"/>
  <c r="E19" i="2" s="1"/>
  <c r="F19" i="2" s="1"/>
  <c r="C51" i="2"/>
  <c r="D51" i="2" s="1" a="1"/>
  <c r="D51" i="2" s="1"/>
  <c r="E51" i="2" s="1"/>
  <c r="F51" i="2" s="1"/>
  <c r="C18" i="2"/>
  <c r="D18" i="2" s="1" a="1"/>
  <c r="D18" i="2" s="1"/>
  <c r="E18" i="2" s="1"/>
  <c r="C34" i="2"/>
  <c r="D34" i="2" s="1" a="1"/>
  <c r="D34" i="2" s="1"/>
  <c r="E34" i="2" s="1"/>
  <c r="C50" i="2"/>
  <c r="D50" i="2" s="1" a="1"/>
  <c r="D50" i="2" s="1"/>
  <c r="E50" i="2" s="1"/>
  <c r="C41" i="2"/>
  <c r="D41" i="2" s="1" a="1"/>
  <c r="D41" i="2" s="1"/>
  <c r="E41" i="2" s="1"/>
  <c r="F41" i="2" s="1"/>
  <c r="C47" i="2"/>
  <c r="D47" i="2" s="1" a="1"/>
  <c r="D47" i="2" s="1"/>
  <c r="E47" i="2" s="1"/>
  <c r="F47" i="2" s="1"/>
  <c r="C36" i="2"/>
  <c r="D36" i="2" s="1" a="1"/>
  <c r="D36" i="2" s="1"/>
  <c r="E36" i="2" s="1"/>
  <c r="C25" i="2"/>
  <c r="D25" i="2" s="1" a="1"/>
  <c r="D25" i="2" s="1"/>
  <c r="E25" i="2" s="1"/>
  <c r="F25" i="2" s="1"/>
  <c r="C52" i="2"/>
  <c r="D52" i="2" s="1" a="1"/>
  <c r="D52" i="2" s="1"/>
  <c r="E52" i="2" s="1"/>
  <c r="C49" i="2"/>
  <c r="D49" i="2" s="1" a="1"/>
  <c r="D49" i="2" s="1"/>
  <c r="E49" i="2" s="1"/>
  <c r="F49" i="2" s="1"/>
  <c r="C20" i="2"/>
  <c r="D20" i="2" s="1" a="1"/>
  <c r="D20" i="2" s="1"/>
  <c r="E20" i="2" s="1"/>
  <c r="C58" i="2"/>
  <c r="D58" i="2" s="1" a="1"/>
  <c r="D58" i="2" s="1"/>
  <c r="E58" i="2" s="1"/>
  <c r="C66" i="2"/>
  <c r="D66" i="2" s="1" a="1"/>
  <c r="D66" i="2" s="1"/>
  <c r="E66" i="2" s="1"/>
  <c r="C74" i="2"/>
  <c r="D74" i="2" s="1" a="1"/>
  <c r="D74" i="2" s="1"/>
  <c r="E74" i="2" s="1"/>
  <c r="C82" i="2"/>
  <c r="D82" i="2" s="1" a="1"/>
  <c r="D82" i="2" s="1"/>
  <c r="E82" i="2" s="1"/>
  <c r="C90" i="2"/>
  <c r="D90" i="2" s="1" a="1"/>
  <c r="D90" i="2" s="1"/>
  <c r="E90" i="2" s="1"/>
  <c r="C98" i="2"/>
  <c r="D98" i="2" s="1" a="1"/>
  <c r="D98" i="2" s="1"/>
  <c r="E98" i="2" s="1"/>
  <c r="C67" i="2"/>
  <c r="D67" i="2" s="1" a="1"/>
  <c r="D67" i="2" s="1"/>
  <c r="E67" i="2" s="1"/>
  <c r="F67" i="2" s="1"/>
  <c r="C83" i="2"/>
  <c r="D83" i="2" s="1" a="1"/>
  <c r="D83" i="2" s="1"/>
  <c r="E83" i="2" s="1"/>
  <c r="F83" i="2" s="1"/>
  <c r="C99" i="2"/>
  <c r="D99" i="2" s="1" a="1"/>
  <c r="D99" i="2" s="1"/>
  <c r="E99" i="2" s="1"/>
  <c r="F99" i="2" s="1"/>
  <c r="C115" i="2"/>
  <c r="D115" i="2" s="1" a="1"/>
  <c r="D115" i="2" s="1"/>
  <c r="E115" i="2" s="1"/>
  <c r="F115" i="2" s="1"/>
  <c r="C131" i="2"/>
  <c r="D131" i="2" s="1" a="1"/>
  <c r="D131" i="2" s="1"/>
  <c r="E131" i="2" s="1"/>
  <c r="F131" i="2" s="1"/>
  <c r="C109" i="2"/>
  <c r="D109" i="2" s="1" a="1"/>
  <c r="D109" i="2" s="1"/>
  <c r="E109" i="2" s="1"/>
  <c r="F109" i="2" s="1"/>
  <c r="C147" i="2"/>
  <c r="D147" i="2" s="1" a="1"/>
  <c r="D147" i="2" s="1"/>
  <c r="E147" i="2" s="1"/>
  <c r="F147" i="2" s="1"/>
  <c r="C163" i="2"/>
  <c r="D163" i="2" s="1" a="1"/>
  <c r="D163" i="2" s="1"/>
  <c r="E163" i="2" s="1"/>
  <c r="F163" i="2" s="1"/>
  <c r="C179" i="2"/>
  <c r="D179" i="2" s="1" a="1"/>
  <c r="D179" i="2" s="1"/>
  <c r="E179" i="2" s="1"/>
  <c r="F179" i="2" s="1"/>
  <c r="C195" i="2"/>
  <c r="D195" i="2" s="1" a="1"/>
  <c r="D195" i="2" s="1"/>
  <c r="E195" i="2" s="1"/>
  <c r="F195" i="2" s="1"/>
  <c r="C105" i="2"/>
  <c r="D105" i="2" s="1" a="1"/>
  <c r="D105" i="2" s="1"/>
  <c r="E105" i="2" s="1"/>
  <c r="F105" i="2" s="1"/>
  <c r="C139" i="2"/>
  <c r="D139" i="2" s="1" a="1"/>
  <c r="D139" i="2" s="1"/>
  <c r="E139" i="2" s="1"/>
  <c r="F139" i="2" s="1"/>
  <c r="C117" i="2"/>
  <c r="D117" i="2" s="1" a="1"/>
  <c r="D117" i="2" s="1"/>
  <c r="E117" i="2" s="1"/>
  <c r="F117" i="2" s="1"/>
  <c r="C153" i="2"/>
  <c r="D153" i="2" s="1" a="1"/>
  <c r="D153" i="2" s="1"/>
  <c r="E153" i="2" s="1"/>
  <c r="F153" i="2" s="1"/>
  <c r="C169" i="2"/>
  <c r="D169" i="2" s="1" a="1"/>
  <c r="D169" i="2" s="1"/>
  <c r="E169" i="2" s="1"/>
  <c r="F169" i="2" s="1"/>
  <c r="C185" i="2"/>
  <c r="D185" i="2" s="1" a="1"/>
  <c r="D185" i="2" s="1"/>
  <c r="E185" i="2" s="1"/>
  <c r="F185" i="2" s="1"/>
  <c r="C201" i="2"/>
  <c r="D201" i="2" s="1" a="1"/>
  <c r="D201" i="2" s="1"/>
  <c r="E201" i="2" s="1"/>
  <c r="F201" i="2" s="1"/>
  <c r="C113" i="2"/>
  <c r="D113" i="2" s="1" a="1"/>
  <c r="D113" i="2" s="1"/>
  <c r="E113" i="2" s="1"/>
  <c r="F113" i="2" s="1"/>
  <c r="C130" i="2"/>
  <c r="D130" i="2" s="1" a="1"/>
  <c r="D130" i="2" s="1"/>
  <c r="E130" i="2" s="1"/>
  <c r="C114" i="2"/>
  <c r="D114" i="2" s="1" a="1"/>
  <c r="D114" i="2" s="1"/>
  <c r="E114" i="2" s="1"/>
  <c r="C188" i="2"/>
  <c r="D188" i="2" s="1" a="1"/>
  <c r="D188" i="2" s="1"/>
  <c r="E188" i="2" s="1"/>
  <c r="C172" i="2"/>
  <c r="D172" i="2" s="1" a="1"/>
  <c r="D172" i="2" s="1"/>
  <c r="E172" i="2" s="1"/>
  <c r="C156" i="2"/>
  <c r="D156" i="2" s="1" a="1"/>
  <c r="D156" i="2" s="1"/>
  <c r="E156" i="2" s="1"/>
  <c r="C138" i="2"/>
  <c r="D138" i="2" s="1" a="1"/>
  <c r="D138" i="2" s="1"/>
  <c r="E138" i="2" s="1"/>
  <c r="C202" i="2"/>
  <c r="D202" i="2" s="1" a="1"/>
  <c r="D202" i="2" s="1"/>
  <c r="E202" i="2" s="1"/>
  <c r="C186" i="2"/>
  <c r="D186" i="2" s="1" a="1"/>
  <c r="D186" i="2" s="1"/>
  <c r="E186" i="2" s="1"/>
  <c r="C170" i="2"/>
  <c r="D170" i="2" s="1" a="1"/>
  <c r="D170" i="2" s="1"/>
  <c r="E170" i="2" s="1"/>
  <c r="C154" i="2"/>
  <c r="D154" i="2" s="1" a="1"/>
  <c r="D154" i="2" s="1"/>
  <c r="E154" i="2" s="1"/>
  <c r="C142" i="2"/>
  <c r="D142" i="2" s="1" a="1"/>
  <c r="D142" i="2" s="1"/>
  <c r="E142" i="2" s="1"/>
  <c r="C136" i="2"/>
  <c r="D136" i="2" s="1" a="1"/>
  <c r="D136" i="2" s="1"/>
  <c r="E136" i="2" s="1"/>
  <c r="C120" i="2"/>
  <c r="D120" i="2" s="1" a="1"/>
  <c r="D120" i="2" s="1"/>
  <c r="E120" i="2" s="1"/>
  <c r="C192" i="2"/>
  <c r="D192" i="2" s="1" a="1"/>
  <c r="D192" i="2" s="1"/>
  <c r="E192" i="2" s="1"/>
  <c r="C176" i="2"/>
  <c r="D176" i="2" s="1" a="1"/>
  <c r="D176" i="2" s="1"/>
  <c r="E176" i="2" s="1"/>
  <c r="C160" i="2"/>
  <c r="D160" i="2" s="1" a="1"/>
  <c r="D160" i="2" s="1"/>
  <c r="E160" i="2" s="1"/>
  <c r="C144" i="2"/>
  <c r="D144" i="2" s="1" a="1"/>
  <c r="D144" i="2" s="1"/>
  <c r="E144" i="2" s="1"/>
  <c r="C190" i="2"/>
  <c r="D190" i="2" s="1" a="1"/>
  <c r="D190" i="2" s="1"/>
  <c r="E190" i="2" s="1"/>
  <c r="C174" i="2"/>
  <c r="D174" i="2" s="1" a="1"/>
  <c r="D174" i="2" s="1"/>
  <c r="E174" i="2" s="1"/>
  <c r="C158" i="2"/>
  <c r="D158" i="2" s="1" a="1"/>
  <c r="D158" i="2" s="1"/>
  <c r="E158" i="2" s="1"/>
  <c r="C140" i="2"/>
  <c r="D140" i="2" s="1" a="1"/>
  <c r="D140" i="2" s="1"/>
  <c r="E140" i="2" s="1"/>
  <c r="C124" i="2"/>
  <c r="D124" i="2" s="1" a="1"/>
  <c r="D124" i="2" s="1"/>
  <c r="E124" i="2" s="1"/>
  <c r="C108" i="2"/>
  <c r="D108" i="2" s="1" a="1"/>
  <c r="D108" i="2" s="1"/>
  <c r="E108" i="2" s="1"/>
  <c r="C60" i="2"/>
  <c r="D60" i="2" s="1" a="1"/>
  <c r="D60" i="2" s="1"/>
  <c r="E60" i="2" s="1"/>
  <c r="C62" i="2"/>
  <c r="D62" i="2" s="1" a="1"/>
  <c r="D62" i="2" s="1"/>
  <c r="E62" i="2" s="1"/>
  <c r="C64" i="2"/>
  <c r="D64" i="2" s="1" a="1"/>
  <c r="D64" i="2" s="1"/>
  <c r="E64" i="2" s="1"/>
  <c r="C84" i="2"/>
  <c r="D84" i="2" s="1" a="1"/>
  <c r="D84" i="2" s="1"/>
  <c r="E84" i="2" s="1"/>
  <c r="C86" i="2"/>
  <c r="D86" i="2" s="1" a="1"/>
  <c r="D86" i="2" s="1"/>
  <c r="E86" i="2" s="1"/>
  <c r="C88" i="2"/>
  <c r="D88" i="2" s="1" a="1"/>
  <c r="D88" i="2" s="1"/>
  <c r="E88" i="2" s="1"/>
  <c r="C87" i="2"/>
  <c r="D87" i="2" s="1" a="1"/>
  <c r="D87" i="2" s="1"/>
  <c r="E87" i="2" s="1"/>
  <c r="F87" i="2" s="1"/>
  <c r="C91" i="2"/>
  <c r="D91" i="2" s="1" a="1"/>
  <c r="D91" i="2" s="1"/>
  <c r="E91" i="2" s="1"/>
  <c r="F91" i="2" s="1"/>
  <c r="C95" i="2"/>
  <c r="D95" i="2" s="1" a="1"/>
  <c r="D95" i="2" s="1"/>
  <c r="E95" i="2" s="1"/>
  <c r="F95" i="2" s="1"/>
  <c r="C125" i="2"/>
  <c r="D125" i="2" s="1" a="1"/>
  <c r="D125" i="2" s="1"/>
  <c r="E125" i="2" s="1"/>
  <c r="F125" i="2" s="1"/>
  <c r="C135" i="2"/>
  <c r="D135" i="2" s="1" a="1"/>
  <c r="D135" i="2" s="1"/>
  <c r="E135" i="2" s="1"/>
  <c r="F135" i="2" s="1"/>
  <c r="C143" i="2"/>
  <c r="D143" i="2" s="1" a="1"/>
  <c r="D143" i="2" s="1"/>
  <c r="E143" i="2" s="1"/>
  <c r="F143" i="2" s="1"/>
  <c r="C199" i="2"/>
  <c r="D199" i="2" s="1" a="1"/>
  <c r="D199" i="2" s="1"/>
  <c r="E199" i="2" s="1"/>
  <c r="F199" i="2" s="1"/>
  <c r="C73" i="2"/>
  <c r="D73" i="2" s="1" a="1"/>
  <c r="D73" i="2" s="1"/>
  <c r="E73" i="2" s="1"/>
  <c r="F73" i="2" s="1"/>
  <c r="C89" i="2"/>
  <c r="D89" i="2" s="1" a="1"/>
  <c r="D89" i="2" s="1"/>
  <c r="E89" i="2" s="1"/>
  <c r="F89" i="2" s="1"/>
  <c r="C157" i="2"/>
  <c r="D157" i="2" s="1" a="1"/>
  <c r="D157" i="2" s="1"/>
  <c r="E157" i="2" s="1"/>
  <c r="F157" i="2" s="1"/>
  <c r="C161" i="2"/>
  <c r="D161" i="2" s="1" a="1"/>
  <c r="D161" i="2" s="1"/>
  <c r="E161" i="2" s="1"/>
  <c r="F161" i="2" s="1"/>
  <c r="C165" i="2"/>
  <c r="D165" i="2" s="1" a="1"/>
  <c r="D165" i="2" s="1"/>
  <c r="E165" i="2" s="1"/>
  <c r="F165" i="2" s="1"/>
  <c r="C129" i="2"/>
  <c r="D129" i="2" s="1" a="1"/>
  <c r="D129" i="2" s="1"/>
  <c r="E129" i="2" s="1"/>
  <c r="F129" i="2" s="1"/>
  <c r="C164" i="2"/>
  <c r="D164" i="2" s="1" a="1"/>
  <c r="D164" i="2" s="1"/>
  <c r="E164" i="2" s="1"/>
  <c r="C200" i="2"/>
  <c r="D200" i="2" s="1" a="1"/>
  <c r="D200" i="2" s="1"/>
  <c r="E200" i="2" s="1"/>
  <c r="C168" i="2"/>
  <c r="D168" i="2" s="1" a="1"/>
  <c r="D168" i="2" s="1"/>
  <c r="E168" i="2" s="1"/>
  <c r="C198" i="2"/>
  <c r="D198" i="2" s="1" a="1"/>
  <c r="D198" i="2" s="1"/>
  <c r="E198" i="2" s="1"/>
  <c r="C166" i="2"/>
  <c r="D166" i="2" s="1" a="1"/>
  <c r="D166" i="2" s="1"/>
  <c r="E166" i="2" s="1"/>
  <c r="C132" i="2"/>
  <c r="D132" i="2" s="1" a="1"/>
  <c r="D132" i="2" s="1"/>
  <c r="E132" i="2" s="1"/>
  <c r="C76" i="2"/>
  <c r="D76" i="2" s="1" a="1"/>
  <c r="D76" i="2" s="1"/>
  <c r="E76" i="2" s="1"/>
  <c r="C80" i="2"/>
  <c r="D80" i="2" s="1" a="1"/>
  <c r="D80" i="2" s="1"/>
  <c r="E80" i="2" s="1"/>
  <c r="C75" i="2"/>
  <c r="D75" i="2" s="1" a="1"/>
  <c r="D75" i="2" s="1"/>
  <c r="E75" i="2" s="1"/>
  <c r="F75" i="2" s="1"/>
  <c r="C61" i="2"/>
  <c r="D61" i="2" s="1" a="1"/>
  <c r="D61" i="2" s="1"/>
  <c r="E61" i="2" s="1"/>
  <c r="F61" i="2" s="1"/>
  <c r="C93" i="2"/>
  <c r="D93" i="2" s="1" a="1"/>
  <c r="D93" i="2" s="1"/>
  <c r="E93" i="2" s="1"/>
  <c r="F93" i="2" s="1"/>
  <c r="C183" i="2"/>
  <c r="D183" i="2" s="1" a="1"/>
  <c r="D183" i="2" s="1"/>
  <c r="E183" i="2" s="1"/>
  <c r="F183" i="2" s="1"/>
  <c r="C191" i="2"/>
  <c r="D191" i="2" s="1" a="1"/>
  <c r="D191" i="2" s="1"/>
  <c r="E191" i="2" s="1"/>
  <c r="F191" i="2" s="1"/>
  <c r="C145" i="2"/>
  <c r="D145" i="2" s="1" a="1"/>
  <c r="D145" i="2" s="1"/>
  <c r="E145" i="2" s="1"/>
  <c r="F145" i="2" s="1"/>
  <c r="C65" i="2"/>
  <c r="D65" i="2" s="1" a="1"/>
  <c r="D65" i="2" s="1"/>
  <c r="E65" i="2" s="1"/>
  <c r="F65" i="2" s="1"/>
  <c r="C97" i="2"/>
  <c r="D97" i="2" s="1" a="1"/>
  <c r="D97" i="2" s="1"/>
  <c r="E97" i="2" s="1"/>
  <c r="F97" i="2" s="1"/>
  <c r="C196" i="2"/>
  <c r="D196" i="2" s="1" a="1"/>
  <c r="D196" i="2" s="1"/>
  <c r="E196" i="2" s="1"/>
  <c r="C134" i="2"/>
  <c r="D134" i="2" s="1" a="1"/>
  <c r="D134" i="2" s="1"/>
  <c r="E134" i="2" s="1"/>
  <c r="C122" i="2"/>
  <c r="D122" i="2" s="1" a="1"/>
  <c r="D122" i="2" s="1"/>
  <c r="E122" i="2" s="1"/>
  <c r="C72" i="2"/>
  <c r="D72" i="2" s="1" a="1"/>
  <c r="D72" i="2" s="1"/>
  <c r="E72" i="2" s="1"/>
  <c r="C100" i="2"/>
  <c r="D100" i="2" s="1" a="1"/>
  <c r="D100" i="2" s="1"/>
  <c r="E100" i="2" s="1"/>
  <c r="C63" i="2"/>
  <c r="D63" i="2" s="1" a="1"/>
  <c r="D63" i="2" s="1"/>
  <c r="E63" i="2" s="1"/>
  <c r="F63" i="2" s="1"/>
  <c r="C119" i="2"/>
  <c r="D119" i="2" s="1" a="1"/>
  <c r="D119" i="2" s="1"/>
  <c r="E119" i="2" s="1"/>
  <c r="F119" i="2" s="1"/>
  <c r="C123" i="2"/>
  <c r="D123" i="2" s="1" a="1"/>
  <c r="D123" i="2" s="1"/>
  <c r="E123" i="2" s="1"/>
  <c r="F123" i="2" s="1"/>
  <c r="C127" i="2"/>
  <c r="D127" i="2" s="1" a="1"/>
  <c r="D127" i="2" s="1"/>
  <c r="E127" i="2" s="1"/>
  <c r="F127" i="2" s="1"/>
  <c r="C167" i="2"/>
  <c r="D167" i="2" s="1" a="1"/>
  <c r="D167" i="2" s="1"/>
  <c r="E167" i="2" s="1"/>
  <c r="F167" i="2" s="1"/>
  <c r="C171" i="2"/>
  <c r="D171" i="2" s="1" a="1"/>
  <c r="D171" i="2" s="1"/>
  <c r="E171" i="2" s="1"/>
  <c r="F171" i="2" s="1"/>
  <c r="C69" i="2"/>
  <c r="D69" i="2" s="1" a="1"/>
  <c r="D69" i="2" s="1"/>
  <c r="E69" i="2" s="1"/>
  <c r="F69" i="2" s="1"/>
  <c r="C101" i="2"/>
  <c r="D101" i="2" s="1" a="1"/>
  <c r="D101" i="2" s="1"/>
  <c r="E101" i="2" s="1"/>
  <c r="F101" i="2" s="1"/>
  <c r="C189" i="2"/>
  <c r="D189" i="2" s="1" a="1"/>
  <c r="D189" i="2" s="1"/>
  <c r="E189" i="2" s="1"/>
  <c r="F189" i="2" s="1"/>
  <c r="C193" i="2"/>
  <c r="D193" i="2" s="1" a="1"/>
  <c r="D193" i="2" s="1"/>
  <c r="E193" i="2" s="1"/>
  <c r="F193" i="2" s="1"/>
  <c r="C162" i="2"/>
  <c r="D162" i="2" s="1" a="1"/>
  <c r="D162" i="2" s="1"/>
  <c r="E162" i="2" s="1"/>
  <c r="C152" i="2"/>
  <c r="D152" i="2" s="1" a="1"/>
  <c r="D152" i="2" s="1"/>
  <c r="E152" i="2" s="1"/>
  <c r="C150" i="2"/>
  <c r="D150" i="2" s="1" a="1"/>
  <c r="D150" i="2" s="1"/>
  <c r="E150" i="2" s="1"/>
  <c r="C15" i="2"/>
  <c r="D15" i="2" s="1" a="1"/>
  <c r="D15" i="2" s="1"/>
  <c r="E15" i="2" s="1"/>
  <c r="F15" i="2" s="1"/>
  <c r="C78" i="2"/>
  <c r="D78" i="2" s="1" a="1"/>
  <c r="D78" i="2" s="1"/>
  <c r="E78" i="2" s="1"/>
  <c r="C71" i="2"/>
  <c r="D71" i="2" s="1" a="1"/>
  <c r="D71" i="2" s="1"/>
  <c r="E71" i="2" s="1"/>
  <c r="F71" i="2" s="1"/>
  <c r="C79" i="2"/>
  <c r="D79" i="2" s="1" a="1"/>
  <c r="D79" i="2" s="1"/>
  <c r="E79" i="2" s="1"/>
  <c r="F79" i="2" s="1"/>
  <c r="C77" i="2"/>
  <c r="D77" i="2" s="1" a="1"/>
  <c r="D77" i="2" s="1"/>
  <c r="E77" i="2" s="1"/>
  <c r="F77" i="2" s="1"/>
  <c r="C187" i="2"/>
  <c r="D187" i="2" s="1" a="1"/>
  <c r="D187" i="2" s="1"/>
  <c r="E187" i="2" s="1"/>
  <c r="F187" i="2" s="1"/>
  <c r="C141" i="2"/>
  <c r="D141" i="2" s="1" a="1"/>
  <c r="D141" i="2" s="1"/>
  <c r="E141" i="2" s="1"/>
  <c r="F141" i="2" s="1"/>
  <c r="C149" i="2"/>
  <c r="D149" i="2" s="1" a="1"/>
  <c r="D149" i="2" s="1"/>
  <c r="E149" i="2" s="1"/>
  <c r="F149" i="2" s="1"/>
  <c r="C81" i="2"/>
  <c r="D81" i="2" s="1" a="1"/>
  <c r="D81" i="2" s="1"/>
  <c r="E81" i="2" s="1"/>
  <c r="F81" i="2" s="1"/>
  <c r="C180" i="2"/>
  <c r="D180" i="2" s="1" a="1"/>
  <c r="D180" i="2" s="1"/>
  <c r="E180" i="2" s="1"/>
  <c r="C194" i="2"/>
  <c r="D194" i="2" s="1" a="1"/>
  <c r="D194" i="2" s="1"/>
  <c r="E194" i="2" s="1"/>
  <c r="C128" i="2"/>
  <c r="D128" i="2" s="1" a="1"/>
  <c r="D128" i="2" s="1"/>
  <c r="E128" i="2" s="1"/>
  <c r="C110" i="2"/>
  <c r="D110" i="2" s="1" a="1"/>
  <c r="D110" i="2" s="1"/>
  <c r="E110" i="2" s="1"/>
  <c r="C70" i="2"/>
  <c r="D70" i="2" s="1" a="1"/>
  <c r="D70" i="2" s="1"/>
  <c r="E70" i="2" s="1"/>
  <c r="C102" i="2"/>
  <c r="D102" i="2" s="1" a="1"/>
  <c r="D102" i="2" s="1"/>
  <c r="E102" i="2" s="1"/>
  <c r="C184" i="2"/>
  <c r="D184" i="2" s="1" a="1"/>
  <c r="D184" i="2" s="1"/>
  <c r="E184" i="2" s="1"/>
  <c r="C116" i="2"/>
  <c r="D116" i="2" s="1" a="1"/>
  <c r="D116" i="2" s="1"/>
  <c r="E116" i="2" s="1"/>
  <c r="C68" i="2"/>
  <c r="D68" i="2" s="1" a="1"/>
  <c r="D68" i="2" s="1"/>
  <c r="E68" i="2" s="1"/>
  <c r="C104" i="2"/>
  <c r="D104" i="2" s="1" a="1"/>
  <c r="D104" i="2" s="1"/>
  <c r="E104" i="2" s="1"/>
  <c r="C175" i="2"/>
  <c r="D175" i="2" s="1" a="1"/>
  <c r="D175" i="2" s="1"/>
  <c r="E175" i="2" s="1"/>
  <c r="F175" i="2" s="1"/>
  <c r="C85" i="2"/>
  <c r="D85" i="2" s="1" a="1"/>
  <c r="D85" i="2" s="1"/>
  <c r="E85" i="2" s="1"/>
  <c r="F85" i="2" s="1"/>
  <c r="C197" i="2"/>
  <c r="D197" i="2" s="1" a="1"/>
  <c r="D197" i="2" s="1"/>
  <c r="E197" i="2" s="1"/>
  <c r="F197" i="2" s="1"/>
  <c r="C182" i="2"/>
  <c r="D182" i="2" s="1" a="1"/>
  <c r="D182" i="2" s="1"/>
  <c r="E182" i="2" s="1"/>
  <c r="C92" i="2"/>
  <c r="D92" i="2" s="1" a="1"/>
  <c r="D92" i="2" s="1"/>
  <c r="E92" i="2" s="1"/>
  <c r="C126" i="2"/>
  <c r="D126" i="2" s="1" a="1"/>
  <c r="D126" i="2" s="1"/>
  <c r="E126" i="2" s="1"/>
  <c r="C94" i="2"/>
  <c r="D94" i="2" s="1" a="1"/>
  <c r="D94" i="2" s="1"/>
  <c r="E94" i="2" s="1"/>
  <c r="C103" i="2"/>
  <c r="D103" i="2" s="1" a="1"/>
  <c r="D103" i="2" s="1"/>
  <c r="E103" i="2" s="1"/>
  <c r="F103" i="2" s="1"/>
  <c r="C155" i="2"/>
  <c r="D155" i="2" s="1" a="1"/>
  <c r="D155" i="2" s="1"/>
  <c r="E155" i="2" s="1"/>
  <c r="F155" i="2" s="1"/>
  <c r="C137" i="2"/>
  <c r="D137" i="2" s="1" a="1"/>
  <c r="D137" i="2" s="1"/>
  <c r="E137" i="2" s="1"/>
  <c r="F137" i="2" s="1"/>
  <c r="C106" i="2"/>
  <c r="D106" i="2" s="1" a="1"/>
  <c r="D106" i="2" s="1"/>
  <c r="E106" i="2" s="1"/>
  <c r="C96" i="2"/>
  <c r="D96" i="2" s="1" a="1"/>
  <c r="D96" i="2" s="1"/>
  <c r="E96" i="2" s="1"/>
  <c r="C107" i="2"/>
  <c r="D107" i="2" s="1" a="1"/>
  <c r="D107" i="2" s="1"/>
  <c r="E107" i="2" s="1"/>
  <c r="F107" i="2" s="1"/>
  <c r="C159" i="2"/>
  <c r="D159" i="2" s="1" a="1"/>
  <c r="D159" i="2" s="1"/>
  <c r="E159" i="2" s="1"/>
  <c r="F159" i="2" s="1"/>
  <c r="C173" i="2"/>
  <c r="D173" i="2" s="1" a="1"/>
  <c r="D173" i="2" s="1"/>
  <c r="E173" i="2" s="1"/>
  <c r="F173" i="2" s="1"/>
  <c r="C112" i="2"/>
  <c r="D112" i="2" s="1" a="1"/>
  <c r="D112" i="2" s="1"/>
  <c r="E112" i="2" s="1"/>
  <c r="C151" i="2"/>
  <c r="D151" i="2" s="1" a="1"/>
  <c r="D151" i="2" s="1"/>
  <c r="E151" i="2" s="1"/>
  <c r="F151" i="2" s="1"/>
  <c r="C133" i="2"/>
  <c r="D133" i="2" s="1" a="1"/>
  <c r="D133" i="2" s="1"/>
  <c r="E133" i="2" s="1"/>
  <c r="F133" i="2" s="1"/>
  <c r="C181" i="2"/>
  <c r="D181" i="2" s="1" a="1"/>
  <c r="D181" i="2" s="1"/>
  <c r="E181" i="2" s="1"/>
  <c r="F181" i="2" s="1"/>
  <c r="C118" i="2"/>
  <c r="D118" i="2" s="1" a="1"/>
  <c r="D118" i="2" s="1"/>
  <c r="E118" i="2" s="1"/>
  <c r="C111" i="2"/>
  <c r="D111" i="2" s="1" a="1"/>
  <c r="D111" i="2" s="1"/>
  <c r="E111" i="2" s="1"/>
  <c r="F111" i="2" s="1"/>
  <c r="C121" i="2"/>
  <c r="D121" i="2" s="1" a="1"/>
  <c r="D121" i="2" s="1"/>
  <c r="E121" i="2" s="1"/>
  <c r="F121" i="2" s="1"/>
  <c r="C177" i="2"/>
  <c r="D177" i="2" s="1" a="1"/>
  <c r="D177" i="2" s="1"/>
  <c r="E177" i="2" s="1"/>
  <c r="F177" i="2" s="1"/>
  <c r="C178" i="2"/>
  <c r="D178" i="2" s="1" a="1"/>
  <c r="D178" i="2" s="1"/>
  <c r="E178" i="2" s="1"/>
  <c r="C146" i="2"/>
  <c r="D146" i="2" s="1" a="1"/>
  <c r="D146" i="2" s="1"/>
  <c r="E146" i="2" s="1"/>
  <c r="C148" i="2"/>
  <c r="D148" i="2" s="1" a="1"/>
  <c r="D148" i="2" s="1"/>
  <c r="E148" i="2" s="1"/>
  <c r="F198" i="10" a="1"/>
  <c r="F198" i="10" s="1"/>
  <c r="G198" i="10" s="1"/>
  <c r="C198" i="10" a="1"/>
  <c r="C198" i="10" s="1"/>
  <c r="D198" i="10" s="1"/>
  <c r="F55" i="6" l="1"/>
  <c r="I55" i="6"/>
  <c r="AF55" i="6"/>
  <c r="BB5" i="18" a="1"/>
  <c r="BB50" i="18" s="1"/>
  <c r="Z55" i="6"/>
  <c r="M55" i="6"/>
  <c r="AN55" i="6"/>
  <c r="AQ55" i="6"/>
  <c r="C55" i="6"/>
  <c r="L55" i="6"/>
  <c r="AJ55" i="6"/>
  <c r="P55" i="6"/>
  <c r="AU55" i="6"/>
  <c r="R55" i="6"/>
  <c r="D55" i="6"/>
  <c r="AW55" i="6"/>
  <c r="AE55" i="6"/>
  <c r="W55" i="6"/>
  <c r="G55" i="6"/>
  <c r="AY55" i="6"/>
  <c r="AT55" i="6"/>
  <c r="X55" i="6"/>
  <c r="AX55" i="6"/>
  <c r="V55" i="6"/>
  <c r="AO55" i="6"/>
  <c r="AL55" i="6"/>
  <c r="E55" i="6"/>
  <c r="H55" i="6"/>
  <c r="U55" i="6"/>
  <c r="AA55" i="6"/>
  <c r="AG55" i="6"/>
  <c r="AR55" i="6"/>
  <c r="O55" i="6"/>
  <c r="AZ55" i="6"/>
  <c r="Y55" i="6"/>
  <c r="AM55" i="6"/>
  <c r="N55" i="6"/>
  <c r="Q55" i="6"/>
  <c r="AB55" i="6"/>
  <c r="T55" i="6"/>
  <c r="K55" i="6"/>
  <c r="AH55" i="6"/>
  <c r="AP55" i="6"/>
  <c r="AI55" i="6"/>
  <c r="AS55" i="6"/>
  <c r="AK55" i="6"/>
  <c r="AD55" i="6"/>
  <c r="J55" i="6"/>
  <c r="AV55" i="6"/>
  <c r="S55" i="6"/>
  <c r="C56" i="1" a="1"/>
  <c r="F106" i="2"/>
  <c r="I106" i="2"/>
  <c r="L106" i="2"/>
  <c r="L107" i="2" s="1"/>
  <c r="I94" i="2"/>
  <c r="L94" i="2"/>
  <c r="L95" i="2" s="1"/>
  <c r="F94" i="2"/>
  <c r="L68" i="2"/>
  <c r="F68" i="2"/>
  <c r="I68" i="2"/>
  <c r="L70" i="2"/>
  <c r="F70" i="2"/>
  <c r="I70" i="2"/>
  <c r="F180" i="2"/>
  <c r="L180" i="2"/>
  <c r="L181" i="2" s="1"/>
  <c r="I180" i="2"/>
  <c r="I78" i="2"/>
  <c r="F78" i="2"/>
  <c r="L78" i="2"/>
  <c r="I162" i="2"/>
  <c r="F162" i="2"/>
  <c r="L162" i="2"/>
  <c r="L163" i="2" s="1"/>
  <c r="I72" i="2"/>
  <c r="L72" i="2"/>
  <c r="F72" i="2"/>
  <c r="I80" i="2"/>
  <c r="F80" i="2"/>
  <c r="L80" i="2"/>
  <c r="I198" i="2"/>
  <c r="F198" i="2"/>
  <c r="L198" i="2"/>
  <c r="L199" i="2" s="1"/>
  <c r="F64" i="2"/>
  <c r="L64" i="2"/>
  <c r="I64" i="2"/>
  <c r="F124" i="2"/>
  <c r="I124" i="2"/>
  <c r="L124" i="2"/>
  <c r="L125" i="2" s="1"/>
  <c r="L190" i="2"/>
  <c r="L191" i="2" s="1"/>
  <c r="F190" i="2"/>
  <c r="I190" i="2"/>
  <c r="F192" i="2"/>
  <c r="I192" i="2"/>
  <c r="L192" i="2"/>
  <c r="L193" i="2" s="1"/>
  <c r="L154" i="2"/>
  <c r="L155" i="2" s="1"/>
  <c r="I154" i="2"/>
  <c r="F154" i="2"/>
  <c r="F138" i="2"/>
  <c r="L138" i="2"/>
  <c r="L139" i="2" s="1"/>
  <c r="I138" i="2"/>
  <c r="L114" i="2"/>
  <c r="L115" i="2" s="1"/>
  <c r="F114" i="2"/>
  <c r="I114" i="2"/>
  <c r="F98" i="2"/>
  <c r="L98" i="2"/>
  <c r="L99" i="2" s="1"/>
  <c r="I98" i="2"/>
  <c r="F66" i="2"/>
  <c r="I66" i="2"/>
  <c r="L66" i="2"/>
  <c r="I52" i="2"/>
  <c r="L52" i="2"/>
  <c r="F52" i="2"/>
  <c r="I44" i="2"/>
  <c r="L44" i="2"/>
  <c r="F44" i="2"/>
  <c r="L10" i="2"/>
  <c r="I10" i="2"/>
  <c r="F10" i="2"/>
  <c r="L42" i="2"/>
  <c r="I42" i="2"/>
  <c r="F42" i="2"/>
  <c r="L38" i="2"/>
  <c r="I38" i="2"/>
  <c r="F38" i="2"/>
  <c r="I40" i="2"/>
  <c r="L40" i="2"/>
  <c r="F40" i="2"/>
  <c r="I12" i="2"/>
  <c r="L12" i="2"/>
  <c r="F12" i="2"/>
  <c r="F110" i="2"/>
  <c r="L110" i="2"/>
  <c r="L111" i="2" s="1"/>
  <c r="I110" i="2"/>
  <c r="L76" i="2"/>
  <c r="F76" i="2"/>
  <c r="I76" i="2"/>
  <c r="L168" i="2"/>
  <c r="L169" i="2" s="1"/>
  <c r="I168" i="2"/>
  <c r="F168" i="2"/>
  <c r="I88" i="2"/>
  <c r="L88" i="2"/>
  <c r="L89" i="2" s="1"/>
  <c r="F88" i="2"/>
  <c r="L58" i="2"/>
  <c r="F58" i="2"/>
  <c r="I58" i="2"/>
  <c r="L50" i="2"/>
  <c r="I50" i="2"/>
  <c r="F50" i="2"/>
  <c r="L28" i="2"/>
  <c r="I28" i="2"/>
  <c r="F28" i="2"/>
  <c r="I26" i="2"/>
  <c r="L26" i="2"/>
  <c r="F26" i="2"/>
  <c r="I30" i="2"/>
  <c r="L30" i="2"/>
  <c r="F30" i="2"/>
  <c r="I32" i="2"/>
  <c r="L32" i="2"/>
  <c r="F32" i="2"/>
  <c r="I8" i="2"/>
  <c r="L8" i="2"/>
  <c r="F8" i="2"/>
  <c r="L62" i="2"/>
  <c r="F62" i="2"/>
  <c r="I62" i="2"/>
  <c r="L140" i="2"/>
  <c r="L141" i="2" s="1"/>
  <c r="I140" i="2"/>
  <c r="F140" i="2"/>
  <c r="F144" i="2"/>
  <c r="I144" i="2"/>
  <c r="L144" i="2"/>
  <c r="L145" i="2" s="1"/>
  <c r="F120" i="2"/>
  <c r="I120" i="2"/>
  <c r="L120" i="2"/>
  <c r="L121" i="2" s="1"/>
  <c r="L170" i="2"/>
  <c r="L171" i="2" s="1"/>
  <c r="F170" i="2"/>
  <c r="I170" i="2"/>
  <c r="F156" i="2"/>
  <c r="I156" i="2"/>
  <c r="L156" i="2"/>
  <c r="L157" i="2" s="1"/>
  <c r="L130" i="2"/>
  <c r="L131" i="2" s="1"/>
  <c r="I130" i="2"/>
  <c r="F130" i="2"/>
  <c r="F90" i="2"/>
  <c r="L90" i="2"/>
  <c r="L91" i="2" s="1"/>
  <c r="I90" i="2"/>
  <c r="I146" i="2"/>
  <c r="L146" i="2"/>
  <c r="L147" i="2" s="1"/>
  <c r="F146" i="2"/>
  <c r="L92" i="2"/>
  <c r="L93" i="2" s="1"/>
  <c r="I92" i="2"/>
  <c r="F92" i="2"/>
  <c r="I184" i="2"/>
  <c r="F184" i="2"/>
  <c r="L184" i="2"/>
  <c r="L185" i="2" s="1"/>
  <c r="F128" i="2"/>
  <c r="L128" i="2"/>
  <c r="L129" i="2" s="1"/>
  <c r="I128" i="2"/>
  <c r="I150" i="2"/>
  <c r="F150" i="2"/>
  <c r="L150" i="2"/>
  <c r="L151" i="2" s="1"/>
  <c r="I134" i="2"/>
  <c r="L134" i="2"/>
  <c r="L135" i="2" s="1"/>
  <c r="F134" i="2"/>
  <c r="L132" i="2"/>
  <c r="L133" i="2" s="1"/>
  <c r="I132" i="2"/>
  <c r="F132" i="2"/>
  <c r="L200" i="2"/>
  <c r="L201" i="2" s="1"/>
  <c r="I200" i="2"/>
  <c r="F200" i="2"/>
  <c r="F86" i="2"/>
  <c r="L86" i="2"/>
  <c r="L87" i="2" s="1"/>
  <c r="I86" i="2"/>
  <c r="L158" i="2"/>
  <c r="L159" i="2" s="1"/>
  <c r="F158" i="2"/>
  <c r="I158" i="2"/>
  <c r="L136" i="2"/>
  <c r="L137" i="2" s="1"/>
  <c r="I136" i="2"/>
  <c r="F136" i="2"/>
  <c r="L186" i="2"/>
  <c r="L187" i="2" s="1"/>
  <c r="I186" i="2"/>
  <c r="F186" i="2"/>
  <c r="F82" i="2"/>
  <c r="I82" i="2"/>
  <c r="L82" i="2"/>
  <c r="I20" i="2"/>
  <c r="L20" i="2"/>
  <c r="F20" i="2"/>
  <c r="L34" i="2"/>
  <c r="I34" i="2"/>
  <c r="F34" i="2"/>
  <c r="I6" i="2"/>
  <c r="L6" i="2"/>
  <c r="F6" i="2"/>
  <c r="I54" i="2"/>
  <c r="L54" i="2"/>
  <c r="F54" i="2"/>
  <c r="I22" i="2"/>
  <c r="F22" i="2"/>
  <c r="L22" i="2"/>
  <c r="L56" i="2"/>
  <c r="I56" i="2"/>
  <c r="F56" i="2"/>
  <c r="I24" i="2"/>
  <c r="L24" i="2"/>
  <c r="F24" i="2"/>
  <c r="C200" i="10" a="1"/>
  <c r="C200" i="10" s="1"/>
  <c r="D200" i="10" s="1"/>
  <c r="F200" i="10" a="1"/>
  <c r="F200" i="10" s="1"/>
  <c r="G200" i="10" s="1"/>
  <c r="I148" i="2"/>
  <c r="F148" i="2"/>
  <c r="L148" i="2"/>
  <c r="L149" i="2" s="1"/>
  <c r="F126" i="2"/>
  <c r="I126" i="2"/>
  <c r="L126" i="2"/>
  <c r="L127" i="2" s="1"/>
  <c r="I116" i="2"/>
  <c r="F116" i="2"/>
  <c r="L116" i="2"/>
  <c r="L117" i="2" s="1"/>
  <c r="F122" i="2"/>
  <c r="L122" i="2"/>
  <c r="L123" i="2" s="1"/>
  <c r="I122" i="2"/>
  <c r="I60" i="2"/>
  <c r="F60" i="2"/>
  <c r="L60" i="2"/>
  <c r="F160" i="2"/>
  <c r="I160" i="2"/>
  <c r="L160" i="2"/>
  <c r="L161" i="2" s="1"/>
  <c r="F172" i="2"/>
  <c r="L172" i="2"/>
  <c r="L173" i="2" s="1"/>
  <c r="I172" i="2"/>
  <c r="L36" i="2"/>
  <c r="I36" i="2"/>
  <c r="F36" i="2"/>
  <c r="I178" i="2"/>
  <c r="F178" i="2"/>
  <c r="L178" i="2"/>
  <c r="L179" i="2" s="1"/>
  <c r="I118" i="2"/>
  <c r="F118" i="2"/>
  <c r="L118" i="2"/>
  <c r="L119" i="2" s="1"/>
  <c r="F112" i="2"/>
  <c r="I112" i="2"/>
  <c r="L112" i="2"/>
  <c r="L113" i="2" s="1"/>
  <c r="L96" i="2"/>
  <c r="L97" i="2" s="1"/>
  <c r="I96" i="2"/>
  <c r="F96" i="2"/>
  <c r="I182" i="2"/>
  <c r="F182" i="2"/>
  <c r="L182" i="2"/>
  <c r="L183" i="2" s="1"/>
  <c r="I104" i="2"/>
  <c r="L104" i="2"/>
  <c r="L105" i="2" s="1"/>
  <c r="F104" i="2"/>
  <c r="L102" i="2"/>
  <c r="L103" i="2" s="1"/>
  <c r="F102" i="2"/>
  <c r="I102" i="2"/>
  <c r="I194" i="2"/>
  <c r="L194" i="2"/>
  <c r="L195" i="2" s="1"/>
  <c r="F194" i="2"/>
  <c r="I152" i="2"/>
  <c r="L152" i="2"/>
  <c r="L153" i="2" s="1"/>
  <c r="F152" i="2"/>
  <c r="L100" i="2"/>
  <c r="L101" i="2" s="1"/>
  <c r="I100" i="2"/>
  <c r="F100" i="2"/>
  <c r="F196" i="2"/>
  <c r="L196" i="2"/>
  <c r="L197" i="2" s="1"/>
  <c r="I196" i="2"/>
  <c r="I166" i="2"/>
  <c r="F166" i="2"/>
  <c r="L166" i="2"/>
  <c r="L167" i="2" s="1"/>
  <c r="L164" i="2"/>
  <c r="L165" i="2" s="1"/>
  <c r="I164" i="2"/>
  <c r="F164" i="2"/>
  <c r="L84" i="2"/>
  <c r="L85" i="2" s="1"/>
  <c r="I84" i="2"/>
  <c r="F84" i="2"/>
  <c r="F108" i="2"/>
  <c r="I108" i="2"/>
  <c r="L108" i="2"/>
  <c r="L109" i="2" s="1"/>
  <c r="L174" i="2"/>
  <c r="L175" i="2" s="1"/>
  <c r="I174" i="2"/>
  <c r="F174" i="2"/>
  <c r="F176" i="2"/>
  <c r="I176" i="2"/>
  <c r="L176" i="2"/>
  <c r="L177" i="2" s="1"/>
  <c r="L142" i="2"/>
  <c r="L143" i="2" s="1"/>
  <c r="F142" i="2"/>
  <c r="I142" i="2"/>
  <c r="L202" i="2"/>
  <c r="L203" i="2" s="1"/>
  <c r="F202" i="2"/>
  <c r="I202" i="2"/>
  <c r="F188" i="2"/>
  <c r="I188" i="2"/>
  <c r="L188" i="2"/>
  <c r="L189" i="2" s="1"/>
  <c r="I74" i="2"/>
  <c r="L74" i="2"/>
  <c r="F74" i="2"/>
  <c r="L18" i="2"/>
  <c r="I18" i="2"/>
  <c r="F18" i="2"/>
  <c r="L46" i="2"/>
  <c r="I46" i="2"/>
  <c r="F46" i="2"/>
  <c r="L14" i="2"/>
  <c r="I14" i="2"/>
  <c r="F14" i="2"/>
  <c r="I48" i="2"/>
  <c r="L48" i="2"/>
  <c r="F48" i="2"/>
  <c r="I16" i="2"/>
  <c r="L16" i="2"/>
  <c r="F16" i="2"/>
  <c r="B204" i="10"/>
  <c r="B202" i="10"/>
  <c r="J81" i="2" l="1"/>
  <c r="J83" i="2"/>
  <c r="J77" i="2"/>
  <c r="J79" i="2"/>
  <c r="J73" i="2"/>
  <c r="J75" i="2"/>
  <c r="F54" i="7" a="1"/>
  <c r="F54" i="7" s="1"/>
  <c r="G54" i="7" s="1"/>
  <c r="C56" i="6" a="1"/>
  <c r="P56" i="6" s="1"/>
  <c r="C54" i="7" a="1"/>
  <c r="C54" i="7" s="1"/>
  <c r="D54" i="7" s="1"/>
  <c r="BB38" i="18"/>
  <c r="BB29" i="18"/>
  <c r="BB48" i="18"/>
  <c r="BB36" i="18"/>
  <c r="BB12" i="18"/>
  <c r="BB9" i="18"/>
  <c r="BB28" i="18"/>
  <c r="BB46" i="18"/>
  <c r="BB33" i="18"/>
  <c r="BB18" i="18"/>
  <c r="BB40" i="18"/>
  <c r="BB37" i="18"/>
  <c r="BB31" i="18"/>
  <c r="BB51" i="18"/>
  <c r="BB20" i="18"/>
  <c r="BB39" i="18"/>
  <c r="BB34" i="18"/>
  <c r="BB30" i="18"/>
  <c r="BB7" i="18"/>
  <c r="BB10" i="18"/>
  <c r="BB32" i="18"/>
  <c r="BB11" i="18"/>
  <c r="BB16" i="18"/>
  <c r="BB25" i="18"/>
  <c r="BB49" i="18"/>
  <c r="BB5" i="18"/>
  <c r="BB13" i="18"/>
  <c r="BB44" i="18"/>
  <c r="BB47" i="18"/>
  <c r="BB27" i="18"/>
  <c r="BB6" i="18"/>
  <c r="BB17" i="18"/>
  <c r="BB22" i="18"/>
  <c r="BB14" i="18"/>
  <c r="BB24" i="18"/>
  <c r="BB41" i="18"/>
  <c r="BB19" i="18"/>
  <c r="BB23" i="18"/>
  <c r="BB21" i="18"/>
  <c r="BB42" i="18"/>
  <c r="BB15" i="18"/>
  <c r="BB26" i="18"/>
  <c r="BB8" i="18"/>
  <c r="BB53" i="18"/>
  <c r="BB52" i="18"/>
  <c r="BB54" i="18"/>
  <c r="BB43" i="18"/>
  <c r="BB45" i="18"/>
  <c r="BB35" i="18"/>
  <c r="J67" i="2"/>
  <c r="J69" i="2"/>
  <c r="J71" i="2"/>
  <c r="H54" i="7" a="1"/>
  <c r="H54" i="7" s="1"/>
  <c r="E54" i="7" a="1"/>
  <c r="E54" i="7" s="1"/>
  <c r="AL56" i="1"/>
  <c r="AZ56" i="1"/>
  <c r="AI56" i="1"/>
  <c r="Z56" i="1"/>
  <c r="AN56" i="1"/>
  <c r="K56" i="1"/>
  <c r="AH56" i="1"/>
  <c r="AA56" i="1"/>
  <c r="AB56" i="1"/>
  <c r="R56" i="1"/>
  <c r="AK56" i="1"/>
  <c r="AD56" i="1"/>
  <c r="D56" i="1"/>
  <c r="AE56" i="1"/>
  <c r="Q56" i="1"/>
  <c r="AP56" i="1"/>
  <c r="G56" i="1"/>
  <c r="AQ56" i="1"/>
  <c r="P56" i="1"/>
  <c r="AO56" i="1"/>
  <c r="O56" i="1"/>
  <c r="AX56" i="1"/>
  <c r="I56" i="1"/>
  <c r="S56" i="1"/>
  <c r="F56" i="1"/>
  <c r="T56" i="1"/>
  <c r="M56" i="1"/>
  <c r="AW56" i="1"/>
  <c r="H56" i="1"/>
  <c r="AM56" i="1"/>
  <c r="Y56" i="1"/>
  <c r="AV56" i="1"/>
  <c r="N56" i="1"/>
  <c r="AC56" i="1"/>
  <c r="AF56" i="1"/>
  <c r="AR56" i="1"/>
  <c r="L56" i="1"/>
  <c r="V56" i="1"/>
  <c r="AJ56" i="1"/>
  <c r="AS56" i="1"/>
  <c r="J56" i="1"/>
  <c r="X56" i="1"/>
  <c r="U56" i="1"/>
  <c r="C56" i="1"/>
  <c r="E56" i="1"/>
  <c r="AT56" i="1"/>
  <c r="AY56" i="1"/>
  <c r="W56" i="1"/>
  <c r="AU56" i="1"/>
  <c r="AG56" i="1"/>
  <c r="F202" i="10" a="1"/>
  <c r="F202" i="10" s="1"/>
  <c r="G202" i="10" s="1"/>
  <c r="C202" i="10" a="1"/>
  <c r="C202" i="10" s="1"/>
  <c r="D202" i="10" s="1"/>
  <c r="C204" i="10" a="1"/>
  <c r="C204" i="10" s="1"/>
  <c r="D204" i="10" s="1"/>
  <c r="F204" i="10" a="1"/>
  <c r="F204" i="10" s="1"/>
  <c r="G204" i="10" s="1"/>
  <c r="J9" i="2"/>
  <c r="J7" i="2"/>
  <c r="J11" i="2"/>
  <c r="J13" i="2"/>
  <c r="J15" i="2"/>
  <c r="J17" i="2"/>
  <c r="J19" i="2"/>
  <c r="J21" i="2"/>
  <c r="J23" i="2"/>
  <c r="J25" i="2"/>
  <c r="J27" i="2"/>
  <c r="J29" i="2"/>
  <c r="J31" i="2"/>
  <c r="J33" i="2"/>
  <c r="J35" i="2"/>
  <c r="J37" i="2"/>
  <c r="J39" i="2"/>
  <c r="J41" i="2"/>
  <c r="J43" i="2"/>
  <c r="J45" i="2"/>
  <c r="J47" i="2"/>
  <c r="J49" i="2"/>
  <c r="J51" i="2"/>
  <c r="J53" i="2"/>
  <c r="J55" i="2"/>
  <c r="J57" i="2"/>
  <c r="J59" i="2"/>
  <c r="J61" i="2"/>
  <c r="J63" i="2"/>
  <c r="J65" i="2"/>
  <c r="BC5" i="18" l="1" a="1"/>
  <c r="BC35" i="18" s="1"/>
  <c r="AQ56" i="6"/>
  <c r="AD56" i="6"/>
  <c r="AK56" i="6"/>
  <c r="K56" i="6"/>
  <c r="AP56" i="6"/>
  <c r="AO56" i="6"/>
  <c r="AU56" i="6"/>
  <c r="R56" i="6"/>
  <c r="AE56" i="6"/>
  <c r="X56" i="6"/>
  <c r="AJ56" i="6"/>
  <c r="AH56" i="6"/>
  <c r="W56" i="6"/>
  <c r="T56" i="6"/>
  <c r="AT56" i="6"/>
  <c r="Q56" i="6"/>
  <c r="O56" i="6"/>
  <c r="AW56" i="6"/>
  <c r="G56" i="6"/>
  <c r="L56" i="6"/>
  <c r="AZ56" i="6"/>
  <c r="M56" i="6"/>
  <c r="AX56" i="6"/>
  <c r="AB56" i="6"/>
  <c r="J56" i="6"/>
  <c r="AC56" i="6"/>
  <c r="D56" i="6"/>
  <c r="C56" i="6"/>
  <c r="AS56" i="6"/>
  <c r="I56" i="6"/>
  <c r="AL56" i="6"/>
  <c r="U56" i="6"/>
  <c r="E56" i="6"/>
  <c r="F56" i="6"/>
  <c r="AF56" i="6"/>
  <c r="AN56" i="6"/>
  <c r="H56" i="6"/>
  <c r="N56" i="6"/>
  <c r="AY56" i="6"/>
  <c r="V56" i="6"/>
  <c r="AV56" i="6"/>
  <c r="AG56" i="6"/>
  <c r="AA56" i="6"/>
  <c r="AI56" i="6"/>
  <c r="Z56" i="6"/>
  <c r="AM56" i="6"/>
  <c r="AR56" i="6"/>
  <c r="S56" i="6"/>
  <c r="Y56" i="6"/>
  <c r="C54" i="10" a="1"/>
  <c r="C54" i="10" s="1"/>
  <c r="D54" i="10" s="1"/>
  <c r="F54" i="10" a="1"/>
  <c r="F54" i="10" s="1"/>
  <c r="G54" i="10" s="1"/>
  <c r="H54" i="10" a="1"/>
  <c r="H54" i="10" s="1"/>
  <c r="E54" i="10" a="1"/>
  <c r="E54" i="10" s="1"/>
  <c r="C57" i="1" a="1"/>
  <c r="H5" i="2" a="1"/>
  <c r="BC23" i="18" l="1"/>
  <c r="BC42" i="18"/>
  <c r="BC28" i="18"/>
  <c r="BC32" i="18"/>
  <c r="BC53" i="18"/>
  <c r="BC5" i="18"/>
  <c r="BC41" i="18"/>
  <c r="BC7" i="18"/>
  <c r="BC19" i="18"/>
  <c r="BC11" i="18"/>
  <c r="BC14" i="18"/>
  <c r="BC52" i="18"/>
  <c r="BC30" i="18"/>
  <c r="BC31" i="18"/>
  <c r="BC18" i="18"/>
  <c r="BC45" i="18"/>
  <c r="BC10" i="18"/>
  <c r="BC9" i="18"/>
  <c r="BC47" i="18"/>
  <c r="BC27" i="18"/>
  <c r="BC46" i="18"/>
  <c r="BC40" i="18"/>
  <c r="BC50" i="18"/>
  <c r="BC20" i="18"/>
  <c r="BC8" i="18"/>
  <c r="BC37" i="18"/>
  <c r="BC33" i="18"/>
  <c r="BC29" i="18"/>
  <c r="BC6" i="18"/>
  <c r="BC48" i="18"/>
  <c r="BC51" i="18"/>
  <c r="BC24" i="18"/>
  <c r="BC13" i="18"/>
  <c r="BC16" i="18"/>
  <c r="BC38" i="18"/>
  <c r="BC17" i="18"/>
  <c r="BC36" i="18"/>
  <c r="BC43" i="18"/>
  <c r="BC49" i="18"/>
  <c r="BC34" i="18"/>
  <c r="BC54" i="18"/>
  <c r="BC12" i="18"/>
  <c r="BC44" i="18"/>
  <c r="BC21" i="18"/>
  <c r="BC22" i="18"/>
  <c r="BC26" i="18"/>
  <c r="BC25" i="18"/>
  <c r="BC15" i="18"/>
  <c r="BC39" i="18"/>
  <c r="C57" i="6" a="1"/>
  <c r="U57" i="6" s="1"/>
  <c r="AJ57" i="1"/>
  <c r="AT57" i="1"/>
  <c r="U57" i="1"/>
  <c r="X57" i="1"/>
  <c r="AH57" i="1"/>
  <c r="AU57" i="1"/>
  <c r="AF57" i="1"/>
  <c r="M57" i="1"/>
  <c r="V57" i="1"/>
  <c r="P57" i="1"/>
  <c r="AE57" i="1"/>
  <c r="AB57" i="1"/>
  <c r="AZ57" i="1"/>
  <c r="Y57" i="1"/>
  <c r="K57" i="1"/>
  <c r="AN57" i="1"/>
  <c r="AX57" i="1"/>
  <c r="AC57" i="1"/>
  <c r="J57" i="1"/>
  <c r="AI57" i="1"/>
  <c r="I57" i="1"/>
  <c r="AV57" i="1"/>
  <c r="AS57" i="1"/>
  <c r="E57" i="1"/>
  <c r="D57" i="1"/>
  <c r="N57" i="1"/>
  <c r="G57" i="1"/>
  <c r="AQ57" i="1"/>
  <c r="C57" i="1"/>
  <c r="AG57" i="1"/>
  <c r="S57" i="1"/>
  <c r="AP57" i="1"/>
  <c r="L57" i="1"/>
  <c r="W57" i="1"/>
  <c r="Z57" i="1"/>
  <c r="AL57" i="1"/>
  <c r="F57" i="1"/>
  <c r="T57" i="1"/>
  <c r="AD57" i="1"/>
  <c r="AM57" i="1"/>
  <c r="H57" i="1"/>
  <c r="R57" i="1"/>
  <c r="O57" i="1"/>
  <c r="AY57" i="1"/>
  <c r="AW57" i="1"/>
  <c r="AR57" i="1"/>
  <c r="AK57" i="1"/>
  <c r="Q57" i="1"/>
  <c r="AO57" i="1"/>
  <c r="AA57" i="1"/>
  <c r="H60" i="2"/>
  <c r="H162" i="2"/>
  <c r="H195" i="2"/>
  <c r="H31" i="2"/>
  <c r="H192" i="2"/>
  <c r="H32" i="2"/>
  <c r="H21" i="2"/>
  <c r="H65" i="2"/>
  <c r="H120" i="2"/>
  <c r="H59" i="2"/>
  <c r="H99" i="2"/>
  <c r="H166" i="2"/>
  <c r="H86" i="2"/>
  <c r="H67" i="2"/>
  <c r="H108" i="2"/>
  <c r="H155" i="2"/>
  <c r="H7" i="2"/>
  <c r="H100" i="2"/>
  <c r="H5" i="2"/>
  <c r="H26" i="2"/>
  <c r="H51" i="2"/>
  <c r="H25" i="2"/>
  <c r="H95" i="2"/>
  <c r="H138" i="2"/>
  <c r="H56" i="2"/>
  <c r="H81" i="2"/>
  <c r="H163" i="2"/>
  <c r="H193" i="2"/>
  <c r="H79" i="2"/>
  <c r="H130" i="2"/>
  <c r="H143" i="2"/>
  <c r="H84" i="2"/>
  <c r="H85" i="2"/>
  <c r="H38" i="2"/>
  <c r="H198" i="2"/>
  <c r="H19" i="2"/>
  <c r="H118" i="2"/>
  <c r="H48" i="2"/>
  <c r="H35" i="2"/>
  <c r="H11" i="2"/>
  <c r="H164" i="2"/>
  <c r="H140" i="2"/>
  <c r="H10" i="2"/>
  <c r="H42" i="2"/>
  <c r="H64" i="2"/>
  <c r="H87" i="2"/>
  <c r="H122" i="2"/>
  <c r="H201" i="2"/>
  <c r="H116" i="2"/>
  <c r="H77" i="2"/>
  <c r="H63" i="2"/>
  <c r="H179" i="2"/>
  <c r="H28" i="2"/>
  <c r="H52" i="2"/>
  <c r="H17" i="2"/>
  <c r="H125" i="2"/>
  <c r="H101" i="2"/>
  <c r="H74" i="2"/>
  <c r="H104" i="2"/>
  <c r="H189" i="2"/>
  <c r="H172" i="2"/>
  <c r="H168" i="2"/>
  <c r="H175" i="2"/>
  <c r="H53" i="2"/>
  <c r="H96" i="2"/>
  <c r="H169" i="2"/>
  <c r="H176" i="2"/>
  <c r="H152" i="2"/>
  <c r="H194" i="2"/>
  <c r="H151" i="2"/>
  <c r="H55" i="2"/>
  <c r="H197" i="2"/>
  <c r="H88" i="2"/>
  <c r="H109" i="2"/>
  <c r="H154" i="2"/>
  <c r="H161" i="2"/>
  <c r="H199" i="2"/>
  <c r="H103" i="2"/>
  <c r="H6" i="2"/>
  <c r="H141" i="2"/>
  <c r="H29" i="2"/>
  <c r="H69" i="2"/>
  <c r="H145" i="2"/>
  <c r="H183" i="2"/>
  <c r="H102" i="2"/>
  <c r="H47" i="2"/>
  <c r="H188" i="2"/>
  <c r="H97" i="2"/>
  <c r="H61" i="2"/>
  <c r="H134" i="2"/>
  <c r="H181" i="2"/>
  <c r="H91" i="2"/>
  <c r="H37" i="2"/>
  <c r="H171" i="2"/>
  <c r="H66" i="2"/>
  <c r="H131" i="2"/>
  <c r="H186" i="2"/>
  <c r="H94" i="2"/>
  <c r="H196" i="2"/>
  <c r="H43" i="2"/>
  <c r="H144" i="2"/>
  <c r="H119" i="2"/>
  <c r="H20" i="2"/>
  <c r="H27" i="2"/>
  <c r="H92" i="2"/>
  <c r="H57" i="2"/>
  <c r="H114" i="2"/>
  <c r="H106" i="2"/>
  <c r="H112" i="2"/>
  <c r="H157" i="2"/>
  <c r="H93" i="2"/>
  <c r="H41" i="2"/>
  <c r="H148" i="2"/>
  <c r="H12" i="2"/>
  <c r="H45" i="2"/>
  <c r="H54" i="2"/>
  <c r="H70" i="2"/>
  <c r="H158" i="2"/>
  <c r="H180" i="2"/>
  <c r="H128" i="2"/>
  <c r="H14" i="2"/>
  <c r="H187" i="2"/>
  <c r="H8" i="2"/>
  <c r="H62" i="2"/>
  <c r="H202" i="2"/>
  <c r="H185" i="2"/>
  <c r="H68" i="2"/>
  <c r="H136" i="2"/>
  <c r="H78" i="2"/>
  <c r="H167" i="2"/>
  <c r="H132" i="2"/>
  <c r="H190" i="2"/>
  <c r="H16" i="2"/>
  <c r="H15" i="2"/>
  <c r="H44" i="2"/>
  <c r="H174" i="2"/>
  <c r="H147" i="2"/>
  <c r="H75" i="2"/>
  <c r="H124" i="2"/>
  <c r="H49" i="2"/>
  <c r="H58" i="2"/>
  <c r="H123" i="2"/>
  <c r="H153" i="2"/>
  <c r="H33" i="2"/>
  <c r="H182" i="2"/>
  <c r="H107" i="2"/>
  <c r="H40" i="2"/>
  <c r="H24" i="2"/>
  <c r="H111" i="2"/>
  <c r="H39" i="2"/>
  <c r="H149" i="2"/>
  <c r="H127" i="2"/>
  <c r="H156" i="2"/>
  <c r="H117" i="2"/>
  <c r="H89" i="2"/>
  <c r="H137" i="2"/>
  <c r="H34" i="2"/>
  <c r="H160" i="2"/>
  <c r="H80" i="2"/>
  <c r="H18" i="2"/>
  <c r="H83" i="2"/>
  <c r="H73" i="2"/>
  <c r="H159" i="2"/>
  <c r="H133" i="2"/>
  <c r="H184" i="2"/>
  <c r="H110" i="2"/>
  <c r="H90" i="2"/>
  <c r="H23" i="2"/>
  <c r="H50" i="2"/>
  <c r="H113" i="2"/>
  <c r="H146" i="2"/>
  <c r="H36" i="2"/>
  <c r="H142" i="2"/>
  <c r="H173" i="2"/>
  <c r="H72" i="2"/>
  <c r="H98" i="2"/>
  <c r="H71" i="2"/>
  <c r="H170" i="2"/>
  <c r="H46" i="2"/>
  <c r="H191" i="2"/>
  <c r="H105" i="2"/>
  <c r="H115" i="2"/>
  <c r="H129" i="2"/>
  <c r="H139" i="2"/>
  <c r="H203" i="2"/>
  <c r="H82" i="2"/>
  <c r="H177" i="2"/>
  <c r="H126" i="2"/>
  <c r="H30" i="2"/>
  <c r="H150" i="2"/>
  <c r="H178" i="2"/>
  <c r="H76" i="2"/>
  <c r="H165" i="2"/>
  <c r="H9" i="2"/>
  <c r="H135" i="2"/>
  <c r="H22" i="2"/>
  <c r="H200" i="2"/>
  <c r="H121" i="2"/>
  <c r="H13" i="2"/>
  <c r="BD5" i="18" l="1" a="1"/>
  <c r="BD9" i="18" s="1"/>
  <c r="AU57" i="6"/>
  <c r="AM57" i="6"/>
  <c r="X57" i="6"/>
  <c r="AA57" i="6"/>
  <c r="AF57" i="6"/>
  <c r="AL57" i="6"/>
  <c r="S57" i="6"/>
  <c r="AG57" i="6"/>
  <c r="AO57" i="6"/>
  <c r="P57" i="6"/>
  <c r="V57" i="6"/>
  <c r="AS57" i="6"/>
  <c r="Y57" i="6"/>
  <c r="F57" i="6"/>
  <c r="AI57" i="6"/>
  <c r="M57" i="6"/>
  <c r="R57" i="6"/>
  <c r="I57" i="6"/>
  <c r="W57" i="6"/>
  <c r="AR57" i="6"/>
  <c r="AQ57" i="6"/>
  <c r="AV57" i="6"/>
  <c r="AJ57" i="6"/>
  <c r="AT57" i="6"/>
  <c r="AW57" i="6"/>
  <c r="AD57" i="6"/>
  <c r="AN57" i="6"/>
  <c r="AP57" i="6"/>
  <c r="K57" i="6"/>
  <c r="AB57" i="6"/>
  <c r="C57" i="6"/>
  <c r="E57" i="6"/>
  <c r="G57" i="6"/>
  <c r="AC57" i="6"/>
  <c r="AE57" i="6"/>
  <c r="Q57" i="6"/>
  <c r="AZ57" i="6"/>
  <c r="H57" i="6"/>
  <c r="Z57" i="6"/>
  <c r="AK57" i="6"/>
  <c r="L57" i="6"/>
  <c r="D57" i="6"/>
  <c r="AX57" i="6"/>
  <c r="AY57" i="6"/>
  <c r="N57" i="6"/>
  <c r="AH57" i="6"/>
  <c r="T57" i="6"/>
  <c r="O57" i="6"/>
  <c r="J57" i="6"/>
  <c r="C58" i="1" a="1"/>
  <c r="P4" i="2"/>
  <c r="M5" i="2"/>
  <c r="E3" i="18" a="1"/>
  <c r="O10" i="2"/>
  <c r="P5" i="2"/>
  <c r="F56" i="7" l="1" a="1"/>
  <c r="F56" i="7" s="1"/>
  <c r="G56" i="7" s="1"/>
  <c r="C56" i="7" a="1"/>
  <c r="C56" i="7" s="1"/>
  <c r="D56" i="7" s="1"/>
  <c r="C58" i="6" a="1"/>
  <c r="AQ58" i="6" s="1"/>
  <c r="BD50" i="18"/>
  <c r="BD26" i="18"/>
  <c r="BD23" i="18"/>
  <c r="BD39" i="18"/>
  <c r="BD46" i="18"/>
  <c r="BD28" i="18"/>
  <c r="BD30" i="18"/>
  <c r="BD17" i="18"/>
  <c r="BD42" i="18"/>
  <c r="BD43" i="18"/>
  <c r="BD49" i="18"/>
  <c r="BD44" i="18"/>
  <c r="BD13" i="18"/>
  <c r="BD14" i="18"/>
  <c r="BD27" i="18"/>
  <c r="BD31" i="18"/>
  <c r="BD25" i="18"/>
  <c r="BD11" i="18"/>
  <c r="BD6" i="18"/>
  <c r="BD36" i="18"/>
  <c r="BD33" i="18"/>
  <c r="BD53" i="18"/>
  <c r="BD51" i="18"/>
  <c r="BD34" i="18"/>
  <c r="BD47" i="18"/>
  <c r="BD32" i="18"/>
  <c r="BD18" i="18"/>
  <c r="BD29" i="18"/>
  <c r="BD16" i="18"/>
  <c r="BD19" i="18"/>
  <c r="BD38" i="18"/>
  <c r="BD10" i="18"/>
  <c r="BD54" i="18"/>
  <c r="BD22" i="18"/>
  <c r="BD7" i="18"/>
  <c r="BD15" i="18"/>
  <c r="BD48" i="18"/>
  <c r="BD8" i="18"/>
  <c r="BD24" i="18"/>
  <c r="BD21" i="18"/>
  <c r="BD41" i="18"/>
  <c r="BD52" i="18"/>
  <c r="BD20" i="18"/>
  <c r="BD45" i="18"/>
  <c r="BD40" i="18"/>
  <c r="BD35" i="18"/>
  <c r="BD5" i="18"/>
  <c r="BD37" i="18"/>
  <c r="BD12" i="18"/>
  <c r="E56" i="7" a="1"/>
  <c r="E56" i="7" s="1"/>
  <c r="H56" i="7" a="1"/>
  <c r="H56" i="7" s="1"/>
  <c r="H58" i="1"/>
  <c r="AQ58" i="1"/>
  <c r="U58" i="1"/>
  <c r="L58" i="1"/>
  <c r="AY58" i="1"/>
  <c r="AC58" i="1"/>
  <c r="AZ58" i="1"/>
  <c r="R58" i="1"/>
  <c r="AO58" i="1"/>
  <c r="AJ58" i="1"/>
  <c r="P58" i="1"/>
  <c r="I58" i="1"/>
  <c r="J58" i="1"/>
  <c r="X58" i="1"/>
  <c r="Y58" i="1"/>
  <c r="N58" i="1"/>
  <c r="AB58" i="1"/>
  <c r="AG58" i="1"/>
  <c r="F58" i="1"/>
  <c r="Q58" i="1"/>
  <c r="AX58" i="1"/>
  <c r="E58" i="1"/>
  <c r="AI58" i="1"/>
  <c r="AK58" i="1"/>
  <c r="AH58" i="1"/>
  <c r="AP58" i="1"/>
  <c r="AM58" i="1"/>
  <c r="S58" i="1"/>
  <c r="T58" i="1"/>
  <c r="D58" i="1"/>
  <c r="C58" i="1"/>
  <c r="Z58" i="1"/>
  <c r="AN58" i="1"/>
  <c r="G58" i="1"/>
  <c r="AD58" i="1"/>
  <c r="AR58" i="1"/>
  <c r="O58" i="1"/>
  <c r="AL58" i="1"/>
  <c r="AE58" i="1"/>
  <c r="AF58" i="1"/>
  <c r="V58" i="1"/>
  <c r="AW58" i="1"/>
  <c r="AV58" i="1"/>
  <c r="W58" i="1"/>
  <c r="K58" i="1"/>
  <c r="AT58" i="1"/>
  <c r="AU58" i="1"/>
  <c r="AS58" i="1"/>
  <c r="AA58" i="1"/>
  <c r="M58" i="1"/>
  <c r="BT3" i="18"/>
  <c r="K3" i="18"/>
  <c r="EU3" i="18"/>
  <c r="S3" i="18"/>
  <c r="FG3" i="18"/>
  <c r="AJ3" i="18"/>
  <c r="BO3" i="18"/>
  <c r="GF3" i="18"/>
  <c r="GE3" i="18"/>
  <c r="FE3" i="18"/>
  <c r="AA3" i="18"/>
  <c r="EX3" i="18"/>
  <c r="AX3" i="18"/>
  <c r="BS3" i="18"/>
  <c r="FT3" i="18"/>
  <c r="DJ3" i="18"/>
  <c r="CY3" i="18"/>
  <c r="L3" i="18"/>
  <c r="FX3" i="18"/>
  <c r="CI3" i="18"/>
  <c r="EI3" i="18"/>
  <c r="EM3" i="18"/>
  <c r="CD3" i="18"/>
  <c r="W3" i="18"/>
  <c r="GA3" i="18"/>
  <c r="EF3" i="18"/>
  <c r="BU3" i="18"/>
  <c r="CW3" i="18"/>
  <c r="FL3" i="18"/>
  <c r="DL3" i="18"/>
  <c r="CU3" i="18"/>
  <c r="EV3" i="18"/>
  <c r="FM3" i="18"/>
  <c r="DK3" i="18"/>
  <c r="BA3" i="18"/>
  <c r="EG3" i="18"/>
  <c r="GQ3" i="18"/>
  <c r="DH3" i="18"/>
  <c r="AW3" i="18"/>
  <c r="AU3" i="18"/>
  <c r="EO3" i="18"/>
  <c r="AL3" i="18"/>
  <c r="CR3" i="18"/>
  <c r="BH3" i="18"/>
  <c r="CK3" i="18"/>
  <c r="P3" i="18"/>
  <c r="GJ3" i="18"/>
  <c r="FQ3" i="18"/>
  <c r="G3" i="18"/>
  <c r="DE3" i="18"/>
  <c r="FZ3" i="18"/>
  <c r="CX3" i="18"/>
  <c r="M3" i="18"/>
  <c r="EN3" i="18"/>
  <c r="FS3" i="18"/>
  <c r="FN3" i="18"/>
  <c r="BM3" i="18"/>
  <c r="CJ3" i="18"/>
  <c r="FO3" i="18"/>
  <c r="BD3" i="18"/>
  <c r="BZ3" i="18"/>
  <c r="GI3" i="18"/>
  <c r="AD3" i="18"/>
  <c r="AO3" i="18"/>
  <c r="BG3" i="18"/>
  <c r="AI3" i="18"/>
  <c r="CM3" i="18"/>
  <c r="CV3" i="18"/>
  <c r="Z3" i="18"/>
  <c r="CS3" i="18"/>
  <c r="BJ3" i="18"/>
  <c r="F3" i="18"/>
  <c r="DS3" i="18"/>
  <c r="J3" i="18"/>
  <c r="EB3" i="18"/>
  <c r="EZ3" i="18"/>
  <c r="FI3" i="18"/>
  <c r="DA3" i="18"/>
  <c r="ES3" i="18"/>
  <c r="EY3" i="18"/>
  <c r="BN3" i="18"/>
  <c r="AN3" i="18"/>
  <c r="CL3" i="18"/>
  <c r="EC3" i="18"/>
  <c r="GT3" i="18"/>
  <c r="CH3" i="18"/>
  <c r="AQ3" i="18"/>
  <c r="O3" i="18"/>
  <c r="CA3" i="18"/>
  <c r="AM3" i="18"/>
  <c r="U3" i="18"/>
  <c r="ER3" i="18"/>
  <c r="CQ3" i="18"/>
  <c r="GM3" i="18"/>
  <c r="CT3" i="18"/>
  <c r="AV3" i="18"/>
  <c r="AH3" i="18"/>
  <c r="EL3" i="18"/>
  <c r="EW3" i="18"/>
  <c r="FK3" i="18"/>
  <c r="CP3" i="18"/>
  <c r="AZ3" i="18"/>
  <c r="GR3" i="18"/>
  <c r="EP3" i="18"/>
  <c r="DX3" i="18"/>
  <c r="GS3" i="18"/>
  <c r="FU3" i="18"/>
  <c r="EK3" i="18"/>
  <c r="AP3" i="18"/>
  <c r="H3" i="18"/>
  <c r="BI3" i="18"/>
  <c r="GH3" i="18"/>
  <c r="FJ3" i="18"/>
  <c r="DI3" i="18"/>
  <c r="EQ3" i="18"/>
  <c r="AY3" i="18"/>
  <c r="CZ3" i="18"/>
  <c r="BB3" i="18"/>
  <c r="AF3" i="18"/>
  <c r="FR3" i="18"/>
  <c r="BY3" i="18"/>
  <c r="DV3" i="18"/>
  <c r="BC3" i="18"/>
  <c r="BE3" i="18"/>
  <c r="FH3" i="18"/>
  <c r="BV3" i="18"/>
  <c r="BX3" i="18"/>
  <c r="BP3" i="18"/>
  <c r="GC3" i="18"/>
  <c r="DZ3" i="18"/>
  <c r="DB3" i="18"/>
  <c r="DP3" i="18"/>
  <c r="AG3" i="18"/>
  <c r="DF3" i="18"/>
  <c r="X3" i="18"/>
  <c r="CN3" i="18"/>
  <c r="DD3" i="18"/>
  <c r="EH3" i="18"/>
  <c r="ED3" i="18"/>
  <c r="AE3" i="18"/>
  <c r="GU3" i="18"/>
  <c r="EA3" i="18"/>
  <c r="CG3" i="18"/>
  <c r="GK3" i="18"/>
  <c r="GP3" i="18"/>
  <c r="FB3" i="18"/>
  <c r="BL3" i="18"/>
  <c r="DQ3" i="18"/>
  <c r="N3" i="18"/>
  <c r="FD3" i="18"/>
  <c r="Y3" i="18"/>
  <c r="BQ3" i="18"/>
  <c r="DU3" i="18"/>
  <c r="E3" i="18"/>
  <c r="AS3" i="18"/>
  <c r="BF3" i="18"/>
  <c r="GG3" i="18"/>
  <c r="GB3" i="18"/>
  <c r="GN3" i="18"/>
  <c r="DG3" i="18"/>
  <c r="FA3" i="18"/>
  <c r="GD3" i="18"/>
  <c r="AR3" i="18"/>
  <c r="CO3" i="18"/>
  <c r="BK3" i="18"/>
  <c r="EJ3" i="18"/>
  <c r="FW3" i="18"/>
  <c r="Q3" i="18"/>
  <c r="EE3" i="18"/>
  <c r="ET3" i="18"/>
  <c r="CF3" i="18"/>
  <c r="R3" i="18"/>
  <c r="GL3" i="18"/>
  <c r="DN3" i="18"/>
  <c r="FC3" i="18"/>
  <c r="AK3" i="18"/>
  <c r="I3" i="18"/>
  <c r="DM3" i="18"/>
  <c r="DO3" i="18"/>
  <c r="DR3" i="18"/>
  <c r="AB3" i="18"/>
  <c r="GO3" i="18"/>
  <c r="AC3" i="18"/>
  <c r="AT3" i="18"/>
  <c r="DY3" i="18"/>
  <c r="DW3" i="18"/>
  <c r="FF3" i="18"/>
  <c r="DC3" i="18"/>
  <c r="BR3" i="18"/>
  <c r="T3" i="18"/>
  <c r="CB3" i="18"/>
  <c r="V3" i="18"/>
  <c r="FY3" i="18"/>
  <c r="DT3" i="18"/>
  <c r="BW3" i="18"/>
  <c r="CE3" i="18"/>
  <c r="FP3" i="18"/>
  <c r="CC3" i="18"/>
  <c r="FV3" i="18"/>
  <c r="M6" i="3"/>
  <c r="P7" i="2"/>
  <c r="L7" i="2"/>
  <c r="M7" i="2" s="1"/>
  <c r="M7" i="3" s="1"/>
  <c r="BE5" i="18" l="1" a="1"/>
  <c r="BE10" i="18" s="1"/>
  <c r="AJ58" i="6"/>
  <c r="W58" i="6"/>
  <c r="F58" i="6"/>
  <c r="AY58" i="6"/>
  <c r="Q58" i="6"/>
  <c r="M58" i="6"/>
  <c r="K58" i="6"/>
  <c r="AV58" i="6"/>
  <c r="AI58" i="6"/>
  <c r="X58" i="6"/>
  <c r="AM58" i="6"/>
  <c r="V58" i="6"/>
  <c r="H58" i="6"/>
  <c r="G58" i="6"/>
  <c r="AZ58" i="6"/>
  <c r="AO58" i="6"/>
  <c r="AX58" i="6"/>
  <c r="AW58" i="6"/>
  <c r="AC58" i="6"/>
  <c r="AA58" i="6"/>
  <c r="D58" i="6"/>
  <c r="AT58" i="6"/>
  <c r="AN58" i="6"/>
  <c r="U58" i="6"/>
  <c r="AH58" i="6"/>
  <c r="AU58" i="6"/>
  <c r="S58" i="6"/>
  <c r="N58" i="6"/>
  <c r="AE58" i="6"/>
  <c r="P58" i="6"/>
  <c r="AR58" i="6"/>
  <c r="O58" i="6"/>
  <c r="AG58" i="6"/>
  <c r="J58" i="6"/>
  <c r="T58" i="6"/>
  <c r="AB58" i="6"/>
  <c r="AP58" i="6"/>
  <c r="Y58" i="6"/>
  <c r="Z58" i="6"/>
  <c r="AL58" i="6"/>
  <c r="AK58" i="6"/>
  <c r="L58" i="6"/>
  <c r="AD58" i="6"/>
  <c r="I58" i="6"/>
  <c r="C58" i="6"/>
  <c r="AF58" i="6"/>
  <c r="E58" i="6"/>
  <c r="AS58" i="6"/>
  <c r="R58" i="6"/>
  <c r="C56" i="10" a="1"/>
  <c r="C56" i="10" s="1"/>
  <c r="D56" i="10" s="1"/>
  <c r="F56" i="10" a="1"/>
  <c r="F56" i="10" s="1"/>
  <c r="G56" i="10" s="1"/>
  <c r="E56" i="10" a="1"/>
  <c r="E56" i="10" s="1"/>
  <c r="C59" i="1" a="1"/>
  <c r="H56" i="10" a="1"/>
  <c r="H56" i="10" s="1"/>
  <c r="L9" i="2"/>
  <c r="BE18" i="18" l="1"/>
  <c r="BE5" i="18"/>
  <c r="BE30" i="18"/>
  <c r="BE39" i="18"/>
  <c r="BE51" i="18"/>
  <c r="BE24" i="18"/>
  <c r="BE52" i="18"/>
  <c r="BE35" i="18"/>
  <c r="BE32" i="18"/>
  <c r="BE26" i="18"/>
  <c r="BE47" i="18"/>
  <c r="BE38" i="18"/>
  <c r="BE49" i="18"/>
  <c r="BE29" i="18"/>
  <c r="BE45" i="18"/>
  <c r="BE48" i="18"/>
  <c r="BE22" i="18"/>
  <c r="BE53" i="18"/>
  <c r="BE12" i="18"/>
  <c r="BE27" i="18"/>
  <c r="BE37" i="18"/>
  <c r="BE44" i="18"/>
  <c r="BE42" i="18"/>
  <c r="BE7" i="18"/>
  <c r="BE41" i="18"/>
  <c r="BE15" i="18"/>
  <c r="BE33" i="18"/>
  <c r="BE25" i="18"/>
  <c r="BE8" i="18"/>
  <c r="BE20" i="18"/>
  <c r="BE28" i="18"/>
  <c r="BE21" i="18"/>
  <c r="BE31" i="18"/>
  <c r="BE43" i="18"/>
  <c r="BE23" i="18"/>
  <c r="BE6" i="18"/>
  <c r="BE17" i="18"/>
  <c r="BE13" i="18"/>
  <c r="BE19" i="18"/>
  <c r="BE54" i="18"/>
  <c r="BE16" i="18"/>
  <c r="BE11" i="18"/>
  <c r="BE50" i="18"/>
  <c r="BE14" i="18"/>
  <c r="BE9" i="18"/>
  <c r="BE36" i="18"/>
  <c r="BE46" i="18"/>
  <c r="BE34" i="18"/>
  <c r="BE40" i="18"/>
  <c r="C59" i="6" a="1"/>
  <c r="K59" i="6" s="1"/>
  <c r="M9" i="2"/>
  <c r="M8" i="3" s="1"/>
  <c r="AJ59" i="1"/>
  <c r="AT59" i="1"/>
  <c r="Y59" i="1"/>
  <c r="X59" i="1"/>
  <c r="AH59" i="1"/>
  <c r="AY59" i="1"/>
  <c r="AF59" i="1"/>
  <c r="Q59" i="1"/>
  <c r="V59" i="1"/>
  <c r="P59" i="1"/>
  <c r="AI59" i="1"/>
  <c r="F59" i="1"/>
  <c r="AZ59" i="1"/>
  <c r="U59" i="1"/>
  <c r="G59" i="1"/>
  <c r="AN59" i="1"/>
  <c r="AX59" i="1"/>
  <c r="AG59" i="1"/>
  <c r="J59" i="1"/>
  <c r="AE59" i="1"/>
  <c r="E59" i="1"/>
  <c r="AV59" i="1"/>
  <c r="AW59" i="1"/>
  <c r="W59" i="1"/>
  <c r="C59" i="1"/>
  <c r="O59" i="1"/>
  <c r="L59" i="1"/>
  <c r="Z59" i="1"/>
  <c r="AL59" i="1"/>
  <c r="D59" i="1"/>
  <c r="N59" i="1"/>
  <c r="K59" i="1"/>
  <c r="AM59" i="1"/>
  <c r="AC59" i="1"/>
  <c r="AP59" i="1"/>
  <c r="AA59" i="1"/>
  <c r="AB59" i="1"/>
  <c r="T59" i="1"/>
  <c r="AD59" i="1"/>
  <c r="AQ59" i="1"/>
  <c r="H59" i="1"/>
  <c r="R59" i="1"/>
  <c r="S59" i="1"/>
  <c r="AU59" i="1"/>
  <c r="AS59" i="1"/>
  <c r="AR59" i="1"/>
  <c r="AO59" i="1"/>
  <c r="M59" i="1"/>
  <c r="I59" i="1"/>
  <c r="AK59" i="1"/>
  <c r="L11" i="2"/>
  <c r="L13" i="2" s="1"/>
  <c r="M13" i="2" s="1"/>
  <c r="M10" i="3" s="1"/>
  <c r="BF5" i="18" l="1" a="1"/>
  <c r="BF23" i="18" s="1"/>
  <c r="G59" i="6"/>
  <c r="AO59" i="6"/>
  <c r="N59" i="6"/>
  <c r="AY59" i="6"/>
  <c r="AE59" i="6"/>
  <c r="Y59" i="6"/>
  <c r="AI59" i="6"/>
  <c r="C59" i="6"/>
  <c r="S59" i="6"/>
  <c r="AZ59" i="6"/>
  <c r="O59" i="6"/>
  <c r="AL59" i="6"/>
  <c r="I59" i="6"/>
  <c r="D59" i="6"/>
  <c r="W59" i="6"/>
  <c r="AG59" i="6"/>
  <c r="AN59" i="6"/>
  <c r="AS59" i="6"/>
  <c r="V59" i="6"/>
  <c r="AW59" i="6"/>
  <c r="AK59" i="6"/>
  <c r="T59" i="6"/>
  <c r="AB59" i="6"/>
  <c r="AC59" i="6"/>
  <c r="F59" i="6"/>
  <c r="AT59" i="6"/>
  <c r="E59" i="6"/>
  <c r="AX59" i="6"/>
  <c r="AP59" i="6"/>
  <c r="M59" i="6"/>
  <c r="AQ59" i="6"/>
  <c r="H59" i="6"/>
  <c r="AD59" i="6"/>
  <c r="AU59" i="6"/>
  <c r="X59" i="6"/>
  <c r="AH59" i="6"/>
  <c r="U59" i="6"/>
  <c r="L59" i="6"/>
  <c r="Q59" i="6"/>
  <c r="P59" i="6"/>
  <c r="R59" i="6"/>
  <c r="Z59" i="6"/>
  <c r="AV59" i="6"/>
  <c r="AA59" i="6"/>
  <c r="AF59" i="6"/>
  <c r="AR59" i="6"/>
  <c r="AM59" i="6"/>
  <c r="J59" i="6"/>
  <c r="AJ59" i="6"/>
  <c r="C60" i="1" a="1"/>
  <c r="AL60" i="1" s="1"/>
  <c r="M11" i="2"/>
  <c r="M9" i="3" s="1"/>
  <c r="L15" i="2"/>
  <c r="M15" i="2" s="1"/>
  <c r="M11" i="3" s="1"/>
  <c r="C60" i="6" l="1" a="1"/>
  <c r="AX60" i="6" s="1"/>
  <c r="H58" i="7" a="1"/>
  <c r="H58" i="7" s="1"/>
  <c r="F58" i="7" a="1"/>
  <c r="F58" i="7" s="1"/>
  <c r="G58" i="7" s="1"/>
  <c r="BF22" i="18"/>
  <c r="BF18" i="18"/>
  <c r="BF53" i="18"/>
  <c r="BF50" i="18"/>
  <c r="BF40" i="18"/>
  <c r="BF8" i="18"/>
  <c r="BF43" i="18"/>
  <c r="BF17" i="18"/>
  <c r="BF11" i="18"/>
  <c r="BF32" i="18"/>
  <c r="BF47" i="18"/>
  <c r="BF25" i="18"/>
  <c r="BF54" i="18"/>
  <c r="BF35" i="18"/>
  <c r="BF29" i="18"/>
  <c r="BF37" i="18"/>
  <c r="BF41" i="18"/>
  <c r="BF36" i="18"/>
  <c r="BF51" i="18"/>
  <c r="BF14" i="18"/>
  <c r="BF42" i="18"/>
  <c r="BF48" i="18"/>
  <c r="BF24" i="18"/>
  <c r="BF49" i="18"/>
  <c r="BF13" i="18"/>
  <c r="BF26" i="18"/>
  <c r="BF16" i="18"/>
  <c r="BF15" i="18"/>
  <c r="BF30" i="18"/>
  <c r="BF10" i="18"/>
  <c r="BF6" i="18"/>
  <c r="BF52" i="18"/>
  <c r="BF21" i="18"/>
  <c r="BF19" i="18"/>
  <c r="BF46" i="18"/>
  <c r="BF39" i="18"/>
  <c r="BF9" i="18"/>
  <c r="BF31" i="18"/>
  <c r="BF27" i="18"/>
  <c r="BF28" i="18"/>
  <c r="BF12" i="18"/>
  <c r="BF45" i="18"/>
  <c r="BF44" i="18"/>
  <c r="BF20" i="18"/>
  <c r="BF38" i="18"/>
  <c r="BF33" i="18"/>
  <c r="BF34" i="18"/>
  <c r="BF5" i="18"/>
  <c r="BF7" i="18"/>
  <c r="C58" i="7" a="1"/>
  <c r="C58" i="7" s="1"/>
  <c r="D58" i="7" s="1"/>
  <c r="E58" i="7" a="1"/>
  <c r="E58" i="7" s="1"/>
  <c r="AN60" i="1"/>
  <c r="S60" i="1"/>
  <c r="D60" i="1"/>
  <c r="G60" i="1"/>
  <c r="AY60" i="1"/>
  <c r="V60" i="1"/>
  <c r="X60" i="1"/>
  <c r="AC60" i="1"/>
  <c r="C60" i="1"/>
  <c r="AW60" i="1"/>
  <c r="L60" i="1"/>
  <c r="AH60" i="1"/>
  <c r="AI60" i="1"/>
  <c r="AD60" i="1"/>
  <c r="AF60" i="1"/>
  <c r="Q60" i="1"/>
  <c r="AT60" i="1"/>
  <c r="AK60" i="1"/>
  <c r="AS60" i="1"/>
  <c r="N60" i="1"/>
  <c r="AV60" i="1"/>
  <c r="T60" i="1"/>
  <c r="AM60" i="1"/>
  <c r="AG60" i="1"/>
  <c r="Z60" i="1"/>
  <c r="AR60" i="1"/>
  <c r="AA60" i="1"/>
  <c r="AP60" i="1"/>
  <c r="O60" i="1"/>
  <c r="AX60" i="1"/>
  <c r="J60" i="1"/>
  <c r="AB60" i="1"/>
  <c r="I60" i="1"/>
  <c r="M60" i="1"/>
  <c r="Y60" i="1"/>
  <c r="AO60" i="1"/>
  <c r="AZ60" i="1"/>
  <c r="K60" i="1"/>
  <c r="P60" i="1"/>
  <c r="AE60" i="1"/>
  <c r="AQ60" i="1"/>
  <c r="E60" i="1"/>
  <c r="AJ60" i="1"/>
  <c r="U60" i="1"/>
  <c r="R60" i="1"/>
  <c r="F60" i="1"/>
  <c r="H60" i="1"/>
  <c r="AU60" i="1"/>
  <c r="W60" i="1"/>
  <c r="L17" i="2"/>
  <c r="L19" i="2" s="1"/>
  <c r="M19" i="2" s="1"/>
  <c r="M13" i="3" s="1"/>
  <c r="BG5" i="18" l="1" a="1"/>
  <c r="BG31" i="18" s="1"/>
  <c r="AH60" i="6"/>
  <c r="L60" i="6"/>
  <c r="AU60" i="6"/>
  <c r="AM60" i="6"/>
  <c r="AJ60" i="6"/>
  <c r="I60" i="6"/>
  <c r="V60" i="6"/>
  <c r="AA60" i="6"/>
  <c r="AO60" i="6"/>
  <c r="Q60" i="6"/>
  <c r="H60" i="6"/>
  <c r="Y60" i="6"/>
  <c r="AE60" i="6"/>
  <c r="G60" i="6"/>
  <c r="AS60" i="6"/>
  <c r="T60" i="6"/>
  <c r="S60" i="6"/>
  <c r="U60" i="6"/>
  <c r="AC60" i="6"/>
  <c r="Z60" i="6"/>
  <c r="AK60" i="6"/>
  <c r="F60" i="6"/>
  <c r="AT60" i="6"/>
  <c r="AY60" i="6"/>
  <c r="AV60" i="6"/>
  <c r="AW60" i="6"/>
  <c r="E60" i="6"/>
  <c r="R60" i="6"/>
  <c r="AB60" i="6"/>
  <c r="AD60" i="6"/>
  <c r="W60" i="6"/>
  <c r="AF60" i="6"/>
  <c r="X60" i="6"/>
  <c r="AN60" i="6"/>
  <c r="N60" i="6"/>
  <c r="P60" i="6"/>
  <c r="AR60" i="6"/>
  <c r="O60" i="6"/>
  <c r="AZ60" i="6"/>
  <c r="AQ60" i="6"/>
  <c r="AP60" i="6"/>
  <c r="C60" i="6"/>
  <c r="D60" i="6"/>
  <c r="AI60" i="6"/>
  <c r="AG60" i="6"/>
  <c r="AL60" i="6"/>
  <c r="M60" i="6"/>
  <c r="K60" i="6"/>
  <c r="J60" i="6"/>
  <c r="F58" i="10" a="1"/>
  <c r="F58" i="10" s="1"/>
  <c r="G58" i="10" s="1"/>
  <c r="C58" i="10" a="1"/>
  <c r="C58" i="10" s="1"/>
  <c r="D58" i="10" s="1"/>
  <c r="E58" i="10" a="1"/>
  <c r="E58" i="10" s="1"/>
  <c r="C61" i="1" a="1"/>
  <c r="H58" i="10" a="1"/>
  <c r="H58" i="10" s="1"/>
  <c r="M17" i="2"/>
  <c r="M12" i="3" s="1"/>
  <c r="L21" i="2"/>
  <c r="M21" i="2" s="1"/>
  <c r="M14" i="3" s="1"/>
  <c r="BG24" i="18" l="1"/>
  <c r="BG54" i="18"/>
  <c r="BG35" i="18"/>
  <c r="BG16" i="18"/>
  <c r="BG25" i="18"/>
  <c r="BG29" i="18"/>
  <c r="BG30" i="18"/>
  <c r="BG38" i="18"/>
  <c r="BG48" i="18"/>
  <c r="BG23" i="18"/>
  <c r="BG36" i="18"/>
  <c r="BG49" i="18"/>
  <c r="BG5" i="18"/>
  <c r="BG6" i="18"/>
  <c r="BG18" i="18"/>
  <c r="BG41" i="18"/>
  <c r="BG10" i="18"/>
  <c r="BG21" i="18"/>
  <c r="BG12" i="18"/>
  <c r="BG19" i="18"/>
  <c r="BG51" i="18"/>
  <c r="BG44" i="18"/>
  <c r="BG14" i="18"/>
  <c r="BG53" i="18"/>
  <c r="BG20" i="18"/>
  <c r="BG7" i="18"/>
  <c r="BG40" i="18"/>
  <c r="BG27" i="18"/>
  <c r="BG43" i="18"/>
  <c r="BG45" i="18"/>
  <c r="BG26" i="18"/>
  <c r="BG11" i="18"/>
  <c r="BG34" i="18"/>
  <c r="BG9" i="18"/>
  <c r="BG39" i="18"/>
  <c r="BG47" i="18"/>
  <c r="BG50" i="18"/>
  <c r="BG32" i="18"/>
  <c r="BG15" i="18"/>
  <c r="BG17" i="18"/>
  <c r="BG28" i="18"/>
  <c r="BG13" i="18"/>
  <c r="BG42" i="18"/>
  <c r="BG52" i="18"/>
  <c r="BG8" i="18"/>
  <c r="BG37" i="18"/>
  <c r="BG46" i="18"/>
  <c r="BG33" i="18"/>
  <c r="BG22" i="18"/>
  <c r="C61" i="6" a="1"/>
  <c r="K61" i="6" s="1"/>
  <c r="P61" i="1"/>
  <c r="Z61" i="1"/>
  <c r="AE61" i="1"/>
  <c r="D61" i="1"/>
  <c r="N61" i="1"/>
  <c r="G61" i="1"/>
  <c r="AQ61" i="1"/>
  <c r="C61" i="1"/>
  <c r="AG61" i="1"/>
  <c r="S61" i="1"/>
  <c r="AA61" i="1"/>
  <c r="AB61" i="1"/>
  <c r="AK61" i="1"/>
  <c r="AF61" i="1"/>
  <c r="AP61" i="1"/>
  <c r="M61" i="1"/>
  <c r="T61" i="1"/>
  <c r="AD61" i="1"/>
  <c r="AM61" i="1"/>
  <c r="H61" i="1"/>
  <c r="R61" i="1"/>
  <c r="O61" i="1"/>
  <c r="AY61" i="1"/>
  <c r="L61" i="1"/>
  <c r="AL61" i="1"/>
  <c r="AR61" i="1"/>
  <c r="Q61" i="1"/>
  <c r="AS61" i="1"/>
  <c r="AT61" i="1"/>
  <c r="X61" i="1"/>
  <c r="AU61" i="1"/>
  <c r="V61" i="1"/>
  <c r="E61" i="1"/>
  <c r="J61" i="1"/>
  <c r="AW61" i="1"/>
  <c r="AI61" i="1"/>
  <c r="AZ61" i="1"/>
  <c r="Y61" i="1"/>
  <c r="K61" i="1"/>
  <c r="AN61" i="1"/>
  <c r="AX61" i="1"/>
  <c r="AC61" i="1"/>
  <c r="AO61" i="1"/>
  <c r="W61" i="1"/>
  <c r="I61" i="1"/>
  <c r="AV61" i="1"/>
  <c r="AJ61" i="1"/>
  <c r="U61" i="1"/>
  <c r="AH61" i="1"/>
  <c r="F61" i="1"/>
  <c r="L23" i="2"/>
  <c r="M23" i="2" s="1"/>
  <c r="M15" i="3" s="1"/>
  <c r="BH5" i="18" l="1" a="1"/>
  <c r="BH6" i="18" s="1"/>
  <c r="AV61" i="6"/>
  <c r="AQ61" i="6"/>
  <c r="AD61" i="6"/>
  <c r="AE61" i="6"/>
  <c r="AG61" i="6"/>
  <c r="F61" i="6"/>
  <c r="AX61" i="6"/>
  <c r="S61" i="6"/>
  <c r="AW61" i="6"/>
  <c r="G61" i="6"/>
  <c r="AT61" i="6"/>
  <c r="AS61" i="6"/>
  <c r="H61" i="6"/>
  <c r="AK61" i="6"/>
  <c r="AO61" i="6"/>
  <c r="D61" i="6"/>
  <c r="X61" i="6"/>
  <c r="R61" i="6"/>
  <c r="AN61" i="6"/>
  <c r="AF61" i="6"/>
  <c r="AY61" i="6"/>
  <c r="U61" i="6"/>
  <c r="L61" i="6"/>
  <c r="E61" i="6"/>
  <c r="AL61" i="6"/>
  <c r="Y61" i="6"/>
  <c r="AM61" i="6"/>
  <c r="M61" i="6"/>
  <c r="AU61" i="6"/>
  <c r="C61" i="6"/>
  <c r="Z61" i="6"/>
  <c r="Q61" i="6"/>
  <c r="AR61" i="6"/>
  <c r="V61" i="6"/>
  <c r="P61" i="6"/>
  <c r="AA61" i="6"/>
  <c r="AZ61" i="6"/>
  <c r="N61" i="6"/>
  <c r="AJ61" i="6"/>
  <c r="AI61" i="6"/>
  <c r="W61" i="6"/>
  <c r="O61" i="6"/>
  <c r="J61" i="6"/>
  <c r="AB61" i="6"/>
  <c r="T61" i="6"/>
  <c r="I61" i="6"/>
  <c r="C60" i="7" s="1" a="1"/>
  <c r="C60" i="7" s="1"/>
  <c r="D60" i="7" s="1"/>
  <c r="AH61" i="6"/>
  <c r="AP61" i="6"/>
  <c r="AC61" i="6"/>
  <c r="C62" i="1" a="1"/>
  <c r="L25" i="2"/>
  <c r="F60" i="7" l="1" a="1"/>
  <c r="F60" i="7" s="1"/>
  <c r="G60" i="7" s="1"/>
  <c r="H60" i="7" a="1"/>
  <c r="H60" i="7" s="1"/>
  <c r="BH36" i="18"/>
  <c r="BH37" i="18"/>
  <c r="BH52" i="18"/>
  <c r="BH21" i="18"/>
  <c r="BH48" i="18"/>
  <c r="BH54" i="18"/>
  <c r="BH32" i="18"/>
  <c r="BH49" i="18"/>
  <c r="BH51" i="18"/>
  <c r="BH10" i="18"/>
  <c r="BH50" i="18"/>
  <c r="BH25" i="18"/>
  <c r="BH5" i="18"/>
  <c r="BH53" i="18"/>
  <c r="BH46" i="18"/>
  <c r="BH24" i="18"/>
  <c r="BH26" i="18"/>
  <c r="BH22" i="18"/>
  <c r="BH34" i="18"/>
  <c r="BH15" i="18"/>
  <c r="BH11" i="18"/>
  <c r="BH14" i="18"/>
  <c r="BH31" i="18"/>
  <c r="BH29" i="18"/>
  <c r="BH9" i="18"/>
  <c r="BH42" i="18"/>
  <c r="BH35" i="18"/>
  <c r="BH41" i="18"/>
  <c r="BH23" i="18"/>
  <c r="BH39" i="18"/>
  <c r="BH20" i="18"/>
  <c r="BH19" i="18"/>
  <c r="BH17" i="18"/>
  <c r="BH7" i="18"/>
  <c r="BH12" i="18"/>
  <c r="BH33" i="18"/>
  <c r="BH8" i="18"/>
  <c r="BH16" i="18"/>
  <c r="BH28" i="18"/>
  <c r="BH45" i="18"/>
  <c r="BH40" i="18"/>
  <c r="BH38" i="18"/>
  <c r="BH44" i="18"/>
  <c r="BH43" i="18"/>
  <c r="BH18" i="18"/>
  <c r="BH27" i="18"/>
  <c r="BH13" i="18"/>
  <c r="BH30" i="18"/>
  <c r="BH47" i="18"/>
  <c r="E60" i="7" a="1"/>
  <c r="E60" i="7" s="1"/>
  <c r="C62" i="6" a="1"/>
  <c r="AJ62" i="6" s="1"/>
  <c r="D62" i="1"/>
  <c r="AI62" i="1"/>
  <c r="M62" i="1"/>
  <c r="AP62" i="1"/>
  <c r="K62" i="1"/>
  <c r="AM62" i="1"/>
  <c r="AT62" i="1"/>
  <c r="S62" i="1"/>
  <c r="AU62" i="1"/>
  <c r="W62" i="1"/>
  <c r="C62" i="1"/>
  <c r="R62" i="1"/>
  <c r="AJ62" i="1"/>
  <c r="AW62" i="1"/>
  <c r="J62" i="1"/>
  <c r="X62" i="1"/>
  <c r="N62" i="1"/>
  <c r="AB62" i="1"/>
  <c r="AG62" i="1"/>
  <c r="AA62" i="1"/>
  <c r="I62" i="1"/>
  <c r="AL62" i="1"/>
  <c r="Z62" i="1"/>
  <c r="G62" i="1"/>
  <c r="O62" i="1"/>
  <c r="AK62" i="1"/>
  <c r="F62" i="1"/>
  <c r="T62" i="1"/>
  <c r="Q62" i="1"/>
  <c r="AS62" i="1"/>
  <c r="H62" i="1"/>
  <c r="AQ62" i="1"/>
  <c r="U62" i="1"/>
  <c r="L62" i="1"/>
  <c r="AY62" i="1"/>
  <c r="AC62" i="1"/>
  <c r="AX62" i="1"/>
  <c r="P62" i="1"/>
  <c r="AO62" i="1"/>
  <c r="V62" i="1"/>
  <c r="Y62" i="1"/>
  <c r="AH62" i="1"/>
  <c r="AF62" i="1"/>
  <c r="AE62" i="1"/>
  <c r="AN62" i="1"/>
  <c r="AR62" i="1"/>
  <c r="AV62" i="1"/>
  <c r="AZ62" i="1"/>
  <c r="AD62" i="1"/>
  <c r="E62" i="1"/>
  <c r="M25" i="2"/>
  <c r="M16" i="3" s="1"/>
  <c r="L27" i="2"/>
  <c r="BI5" i="18" l="1" a="1"/>
  <c r="BI37" i="18" s="1"/>
  <c r="AT62" i="6"/>
  <c r="AH62" i="6"/>
  <c r="AY62" i="6"/>
  <c r="U62" i="6"/>
  <c r="AE62" i="6"/>
  <c r="L62" i="6"/>
  <c r="Y62" i="6"/>
  <c r="P62" i="6"/>
  <c r="Z62" i="6"/>
  <c r="AA62" i="6"/>
  <c r="AR62" i="6"/>
  <c r="J62" i="6"/>
  <c r="K62" i="6"/>
  <c r="H62" i="6"/>
  <c r="AD62" i="6"/>
  <c r="G62" i="6"/>
  <c r="AU62" i="6"/>
  <c r="X62" i="6"/>
  <c r="AO62" i="6"/>
  <c r="Q62" i="6"/>
  <c r="C62" i="6"/>
  <c r="S62" i="6"/>
  <c r="AZ62" i="6"/>
  <c r="O62" i="6"/>
  <c r="AL62" i="6"/>
  <c r="I62" i="6"/>
  <c r="N62" i="6"/>
  <c r="W62" i="6"/>
  <c r="AG62" i="6"/>
  <c r="AN62" i="6"/>
  <c r="AS62" i="6"/>
  <c r="V62" i="6"/>
  <c r="AI62" i="6"/>
  <c r="AK62" i="6"/>
  <c r="T62" i="6"/>
  <c r="AB62" i="6"/>
  <c r="AC62" i="6"/>
  <c r="F62" i="6"/>
  <c r="D62" i="6"/>
  <c r="E62" i="6"/>
  <c r="AX62" i="6"/>
  <c r="AP62" i="6"/>
  <c r="M62" i="6"/>
  <c r="AQ62" i="6"/>
  <c r="AW62" i="6"/>
  <c r="R62" i="6"/>
  <c r="AV62" i="6"/>
  <c r="AF62" i="6"/>
  <c r="AM62" i="6"/>
  <c r="F60" i="10" a="1"/>
  <c r="F60" i="10" s="1"/>
  <c r="G60" i="10" s="1"/>
  <c r="C60" i="10" a="1"/>
  <c r="C60" i="10" s="1"/>
  <c r="D60" i="10" s="1"/>
  <c r="C63" i="1" a="1"/>
  <c r="E60" i="10" a="1"/>
  <c r="E60" i="10" s="1"/>
  <c r="H60" i="10" a="1"/>
  <c r="H60" i="10" s="1"/>
  <c r="M27" i="2"/>
  <c r="M17" i="3" s="1"/>
  <c r="L29" i="2"/>
  <c r="BI9" i="18" l="1"/>
  <c r="BI22" i="18"/>
  <c r="BI19" i="18"/>
  <c r="BI39" i="18"/>
  <c r="BI21" i="18"/>
  <c r="BI50" i="18"/>
  <c r="BI54" i="18"/>
  <c r="BI26" i="18"/>
  <c r="BI43" i="18"/>
  <c r="BI17" i="18"/>
  <c r="BI42" i="18"/>
  <c r="BI29" i="18"/>
  <c r="BI14" i="18"/>
  <c r="BI12" i="18"/>
  <c r="BI10" i="18"/>
  <c r="BI30" i="18"/>
  <c r="BI15" i="18"/>
  <c r="BI41" i="18"/>
  <c r="BI24" i="18"/>
  <c r="BI8" i="18"/>
  <c r="BI16" i="18"/>
  <c r="BI31" i="18"/>
  <c r="BI44" i="18"/>
  <c r="BI53" i="18"/>
  <c r="BI5" i="18"/>
  <c r="BI20" i="18"/>
  <c r="BI23" i="18"/>
  <c r="BI49" i="18"/>
  <c r="BI33" i="18"/>
  <c r="BI7" i="18"/>
  <c r="BI45" i="18"/>
  <c r="BI35" i="18"/>
  <c r="BI11" i="18"/>
  <c r="BI13" i="18"/>
  <c r="BI28" i="18"/>
  <c r="BI25" i="18"/>
  <c r="BI6" i="18"/>
  <c r="BI46" i="18"/>
  <c r="BI32" i="18"/>
  <c r="BI38" i="18"/>
  <c r="BI36" i="18"/>
  <c r="BI27" i="18"/>
  <c r="BI18" i="18"/>
  <c r="BI51" i="18"/>
  <c r="BI47" i="18"/>
  <c r="BI40" i="18"/>
  <c r="BI34" i="18"/>
  <c r="BI48" i="18"/>
  <c r="BI52" i="18"/>
  <c r="C63" i="6" a="1"/>
  <c r="AZ63" i="6" s="1"/>
  <c r="F63" i="1"/>
  <c r="V63" i="1"/>
  <c r="P63" i="1"/>
  <c r="AI63" i="1"/>
  <c r="N63" i="1"/>
  <c r="AM63" i="1"/>
  <c r="X63" i="1"/>
  <c r="AB63" i="1"/>
  <c r="AL63" i="1"/>
  <c r="I63" i="1"/>
  <c r="AF63" i="1"/>
  <c r="AP63" i="1"/>
  <c r="Q63" i="1"/>
  <c r="T63" i="1"/>
  <c r="AD63" i="1"/>
  <c r="AQ63" i="1"/>
  <c r="C63" i="1"/>
  <c r="R63" i="1"/>
  <c r="AH63" i="1"/>
  <c r="AG63" i="1"/>
  <c r="AK63" i="1"/>
  <c r="W63" i="1"/>
  <c r="J63" i="1"/>
  <c r="AS63" i="1"/>
  <c r="AE63" i="1"/>
  <c r="AZ63" i="1"/>
  <c r="U63" i="1"/>
  <c r="G63" i="1"/>
  <c r="O63" i="1"/>
  <c r="AU63" i="1"/>
  <c r="AN63" i="1"/>
  <c r="L63" i="1"/>
  <c r="AA63" i="1"/>
  <c r="Z63" i="1"/>
  <c r="D63" i="1"/>
  <c r="K63" i="1"/>
  <c r="H63" i="1"/>
  <c r="AX63" i="1"/>
  <c r="AR63" i="1"/>
  <c r="E63" i="1"/>
  <c r="AO63" i="1"/>
  <c r="AV63" i="1"/>
  <c r="M63" i="1"/>
  <c r="AW63" i="1"/>
  <c r="AJ63" i="1"/>
  <c r="AT63" i="1"/>
  <c r="Y63" i="1"/>
  <c r="AC63" i="1"/>
  <c r="S63" i="1"/>
  <c r="AY63" i="1"/>
  <c r="L31" i="2"/>
  <c r="M29" i="2"/>
  <c r="M18" i="3" s="1"/>
  <c r="BJ5" i="18" l="1" a="1"/>
  <c r="BJ6" i="18" s="1"/>
  <c r="AU63" i="6"/>
  <c r="AO63" i="6"/>
  <c r="AD63" i="6"/>
  <c r="AX63" i="6"/>
  <c r="AF63" i="6"/>
  <c r="E63" i="6"/>
  <c r="V63" i="6"/>
  <c r="I63" i="6"/>
  <c r="AB63" i="6"/>
  <c r="Z63" i="6"/>
  <c r="P63" i="6"/>
  <c r="AM63" i="6"/>
  <c r="J63" i="6"/>
  <c r="AP63" i="6"/>
  <c r="X63" i="6"/>
  <c r="C63" i="6"/>
  <c r="F62" i="7" s="1" a="1"/>
  <c r="F62" i="7" s="1"/>
  <c r="G62" i="7" s="1"/>
  <c r="S63" i="6"/>
  <c r="AV63" i="6"/>
  <c r="U63" i="6"/>
  <c r="AH63" i="6"/>
  <c r="O63" i="6"/>
  <c r="AE63" i="6"/>
  <c r="Y63" i="6"/>
  <c r="Q63" i="6"/>
  <c r="R63" i="6"/>
  <c r="T63" i="6"/>
  <c r="AS63" i="6"/>
  <c r="AN63" i="6"/>
  <c r="AC63" i="6"/>
  <c r="N63" i="6"/>
  <c r="K63" i="6"/>
  <c r="AI63" i="6"/>
  <c r="AT63" i="6"/>
  <c r="AK63" i="6"/>
  <c r="L63" i="6"/>
  <c r="AL63" i="6"/>
  <c r="AQ63" i="6"/>
  <c r="AY63" i="6"/>
  <c r="F63" i="6"/>
  <c r="D63" i="6"/>
  <c r="AR63" i="6"/>
  <c r="M63" i="6"/>
  <c r="H63" i="6"/>
  <c r="AG63" i="6"/>
  <c r="G63" i="6"/>
  <c r="AJ63" i="6"/>
  <c r="AA63" i="6"/>
  <c r="AW63" i="6"/>
  <c r="W63" i="6"/>
  <c r="C64" i="1" a="1"/>
  <c r="C64" i="1" s="1"/>
  <c r="M31" i="2"/>
  <c r="M19" i="3" s="1"/>
  <c r="L33" i="2"/>
  <c r="C62" i="7" a="1"/>
  <c r="C62" i="7" s="1"/>
  <c r="D62" i="7" s="1"/>
  <c r="BJ36" i="18" l="1"/>
  <c r="BJ38" i="18"/>
  <c r="BJ24" i="18"/>
  <c r="BJ11" i="18"/>
  <c r="BJ39" i="18"/>
  <c r="BJ14" i="18"/>
  <c r="BJ35" i="18"/>
  <c r="BJ8" i="18"/>
  <c r="BJ41" i="18"/>
  <c r="BJ19" i="18"/>
  <c r="BJ7" i="18"/>
  <c r="BJ49" i="18"/>
  <c r="BJ45" i="18"/>
  <c r="BJ46" i="18"/>
  <c r="BJ10" i="18"/>
  <c r="BJ30" i="18"/>
  <c r="BJ43" i="18"/>
  <c r="BJ33" i="18"/>
  <c r="BJ13" i="18"/>
  <c r="BJ40" i="18"/>
  <c r="BJ53" i="18"/>
  <c r="BJ47" i="18"/>
  <c r="BJ52" i="18"/>
  <c r="BJ27" i="18"/>
  <c r="BJ37" i="18"/>
  <c r="BJ26" i="18"/>
  <c r="BJ48" i="18"/>
  <c r="BJ54" i="18"/>
  <c r="BJ34" i="18"/>
  <c r="BJ9" i="18"/>
  <c r="BJ42" i="18"/>
  <c r="BJ22" i="18"/>
  <c r="BJ44" i="18"/>
  <c r="BJ20" i="18"/>
  <c r="BJ16" i="18"/>
  <c r="BJ51" i="18"/>
  <c r="BJ21" i="18"/>
  <c r="BJ23" i="18"/>
  <c r="BJ17" i="18"/>
  <c r="BJ28" i="18"/>
  <c r="BJ5" i="18"/>
  <c r="BJ29" i="18"/>
  <c r="BJ25" i="18"/>
  <c r="BJ18" i="18"/>
  <c r="BJ32" i="18"/>
  <c r="BJ50" i="18"/>
  <c r="BJ31" i="18"/>
  <c r="BJ15" i="18"/>
  <c r="BJ12" i="18"/>
  <c r="C64" i="6" a="1"/>
  <c r="O64" i="6" s="1"/>
  <c r="E62" i="7" a="1"/>
  <c r="E62" i="7" s="1"/>
  <c r="H62" i="7" a="1"/>
  <c r="H62" i="7" s="1"/>
  <c r="AO64" i="1"/>
  <c r="AP64" i="1"/>
  <c r="L64" i="1"/>
  <c r="AK64" i="1"/>
  <c r="AW64" i="1"/>
  <c r="AT64" i="1"/>
  <c r="W64" i="1"/>
  <c r="AI64" i="1"/>
  <c r="AR64" i="1"/>
  <c r="AV64" i="1"/>
  <c r="AS64" i="1"/>
  <c r="AD64" i="1"/>
  <c r="E64" i="1"/>
  <c r="Q64" i="1"/>
  <c r="S64" i="1"/>
  <c r="AF64" i="1"/>
  <c r="M64" i="1"/>
  <c r="Y64" i="1"/>
  <c r="AX64" i="1"/>
  <c r="AZ64" i="1"/>
  <c r="K64" i="1"/>
  <c r="AH64" i="1"/>
  <c r="AJ64" i="1"/>
  <c r="U64" i="1"/>
  <c r="D64" i="1"/>
  <c r="G64" i="1"/>
  <c r="N64" i="1"/>
  <c r="F64" i="1"/>
  <c r="H64" i="1"/>
  <c r="AU64" i="1"/>
  <c r="I64" i="1"/>
  <c r="Z64" i="1"/>
  <c r="AY64" i="1"/>
  <c r="AA64" i="1"/>
  <c r="J64" i="1"/>
  <c r="O64" i="1"/>
  <c r="P64" i="1"/>
  <c r="AE64" i="1"/>
  <c r="AQ64" i="1"/>
  <c r="R64" i="1"/>
  <c r="T64" i="1"/>
  <c r="AM64" i="1"/>
  <c r="AB64" i="1"/>
  <c r="AL64" i="1"/>
  <c r="AN64" i="1"/>
  <c r="AC64" i="1"/>
  <c r="V64" i="1"/>
  <c r="X64" i="1"/>
  <c r="AG64" i="1"/>
  <c r="M33" i="2"/>
  <c r="M20" i="3" s="1"/>
  <c r="L35" i="2"/>
  <c r="BK5" i="18" l="1" a="1"/>
  <c r="BK29" i="18" s="1"/>
  <c r="AR64" i="6"/>
  <c r="AJ64" i="6"/>
  <c r="J64" i="6"/>
  <c r="U64" i="6"/>
  <c r="AK64" i="6"/>
  <c r="AD64" i="6"/>
  <c r="Z64" i="6"/>
  <c r="AI64" i="6"/>
  <c r="AF64" i="6"/>
  <c r="AZ64" i="6"/>
  <c r="R64" i="6"/>
  <c r="K64" i="6"/>
  <c r="S64" i="6"/>
  <c r="T64" i="6"/>
  <c r="AS64" i="6"/>
  <c r="X64" i="6"/>
  <c r="W64" i="6"/>
  <c r="AG64" i="6"/>
  <c r="L64" i="6"/>
  <c r="AW64" i="6"/>
  <c r="Q64" i="6"/>
  <c r="G64" i="6"/>
  <c r="E64" i="6"/>
  <c r="C64" i="6"/>
  <c r="AB64" i="6"/>
  <c r="Y64" i="6"/>
  <c r="AE64" i="6"/>
  <c r="AP64" i="6"/>
  <c r="AV64" i="6"/>
  <c r="AY64" i="6"/>
  <c r="AT64" i="6"/>
  <c r="M64" i="6"/>
  <c r="AN64" i="6"/>
  <c r="V64" i="6"/>
  <c r="I64" i="6"/>
  <c r="AX64" i="6"/>
  <c r="AU64" i="6"/>
  <c r="AL64" i="6"/>
  <c r="AM64" i="6"/>
  <c r="D64" i="6"/>
  <c r="AO64" i="6"/>
  <c r="P64" i="6"/>
  <c r="AC64" i="6"/>
  <c r="N64" i="6"/>
  <c r="F64" i="6"/>
  <c r="H64" i="6"/>
  <c r="AQ64" i="6"/>
  <c r="AA64" i="6"/>
  <c r="AH64" i="6"/>
  <c r="C62" i="10" a="1"/>
  <c r="C62" i="10" s="1"/>
  <c r="D62" i="10" s="1"/>
  <c r="F62" i="10" a="1"/>
  <c r="F62" i="10" s="1"/>
  <c r="G62" i="10" s="1"/>
  <c r="C65" i="1" a="1"/>
  <c r="AF65" i="1" s="1"/>
  <c r="H62" i="10" a="1"/>
  <c r="H62" i="10" s="1"/>
  <c r="E62" i="10" a="1"/>
  <c r="E62" i="10" s="1"/>
  <c r="M35" i="2"/>
  <c r="M21" i="3" s="1"/>
  <c r="L37" i="2"/>
  <c r="BK54" i="18" l="1"/>
  <c r="BK47" i="18"/>
  <c r="BK46" i="18"/>
  <c r="BK8" i="18"/>
  <c r="BK13" i="18"/>
  <c r="BK15" i="18"/>
  <c r="BK41" i="18"/>
  <c r="BK22" i="18"/>
  <c r="BK10" i="18"/>
  <c r="BK12" i="18"/>
  <c r="BK45" i="18"/>
  <c r="BK39" i="18"/>
  <c r="BK31" i="18"/>
  <c r="BK33" i="18"/>
  <c r="BK52" i="18"/>
  <c r="BK49" i="18"/>
  <c r="BK53" i="18"/>
  <c r="BK24" i="18"/>
  <c r="BK19" i="18"/>
  <c r="BK38" i="18"/>
  <c r="BK5" i="18"/>
  <c r="BK14" i="18"/>
  <c r="BK34" i="18"/>
  <c r="BK30" i="18"/>
  <c r="BK43" i="18"/>
  <c r="BK11" i="18"/>
  <c r="BK28" i="18"/>
  <c r="BK50" i="18"/>
  <c r="BK40" i="18"/>
  <c r="BK20" i="18"/>
  <c r="BK27" i="18"/>
  <c r="BK36" i="18"/>
  <c r="BK6" i="18"/>
  <c r="BK18" i="18"/>
  <c r="BK9" i="18"/>
  <c r="BK48" i="18"/>
  <c r="BK42" i="18"/>
  <c r="BK25" i="18"/>
  <c r="BK17" i="18"/>
  <c r="BK23" i="18"/>
  <c r="BK37" i="18"/>
  <c r="BK35" i="18"/>
  <c r="BK44" i="18"/>
  <c r="BK7" i="18"/>
  <c r="BK16" i="18"/>
  <c r="BK26" i="18"/>
  <c r="BK51" i="18"/>
  <c r="BK21" i="18"/>
  <c r="BK32" i="18"/>
  <c r="C65" i="6" a="1"/>
  <c r="J65" i="6" s="1"/>
  <c r="C65" i="1"/>
  <c r="AE65" i="1"/>
  <c r="S65" i="1"/>
  <c r="AO65" i="1"/>
  <c r="K65" i="1"/>
  <c r="AW65" i="1"/>
  <c r="F65" i="1"/>
  <c r="U65" i="1"/>
  <c r="Q65" i="1"/>
  <c r="L65" i="1"/>
  <c r="H65" i="1"/>
  <c r="M65" i="1"/>
  <c r="I65" i="1"/>
  <c r="AQ65" i="1"/>
  <c r="Z65" i="1"/>
  <c r="G65" i="1"/>
  <c r="AC65" i="1"/>
  <c r="Y65" i="1"/>
  <c r="J65" i="1"/>
  <c r="AU65" i="1"/>
  <c r="AT65" i="1"/>
  <c r="AV65" i="1"/>
  <c r="AY65" i="1"/>
  <c r="AM65" i="1"/>
  <c r="AP65" i="1"/>
  <c r="AG65" i="1"/>
  <c r="D65" i="1"/>
  <c r="AB65" i="1"/>
  <c r="W65" i="1"/>
  <c r="AN65" i="1"/>
  <c r="AI65" i="1"/>
  <c r="V65" i="1"/>
  <c r="X65" i="1"/>
  <c r="AS65" i="1"/>
  <c r="AL65" i="1"/>
  <c r="R65" i="1"/>
  <c r="T65" i="1"/>
  <c r="AA65" i="1"/>
  <c r="N65" i="1"/>
  <c r="P65" i="1"/>
  <c r="AR65" i="1"/>
  <c r="AX65" i="1"/>
  <c r="AZ65" i="1"/>
  <c r="E65" i="1"/>
  <c r="AH65" i="1"/>
  <c r="AJ65" i="1"/>
  <c r="AK65" i="1"/>
  <c r="O65" i="1"/>
  <c r="AD65" i="1"/>
  <c r="M37" i="2"/>
  <c r="M22" i="3" s="1"/>
  <c r="L39" i="2"/>
  <c r="BL5" i="18" l="1" a="1"/>
  <c r="BL54" i="18" s="1"/>
  <c r="S65" i="6"/>
  <c r="O65" i="6"/>
  <c r="C65" i="6"/>
  <c r="AI65" i="6"/>
  <c r="I65" i="6"/>
  <c r="M65" i="6"/>
  <c r="D65" i="6"/>
  <c r="AL65" i="6"/>
  <c r="E65" i="6"/>
  <c r="Q65" i="6"/>
  <c r="AY65" i="6"/>
  <c r="AH65" i="6"/>
  <c r="AJ65" i="6"/>
  <c r="T65" i="6"/>
  <c r="R65" i="6"/>
  <c r="Y65" i="6"/>
  <c r="AA65" i="6"/>
  <c r="K65" i="6"/>
  <c r="N65" i="6"/>
  <c r="AO65" i="6"/>
  <c r="AB65" i="6"/>
  <c r="F65" i="6"/>
  <c r="AF65" i="6"/>
  <c r="AN65" i="6"/>
  <c r="X65" i="6"/>
  <c r="W65" i="6"/>
  <c r="AQ65" i="6"/>
  <c r="AE65" i="6"/>
  <c r="G65" i="6"/>
  <c r="AX65" i="6"/>
  <c r="AZ65" i="6"/>
  <c r="L65" i="6"/>
  <c r="AM65" i="6"/>
  <c r="AK65" i="6"/>
  <c r="U65" i="6"/>
  <c r="H65" i="6"/>
  <c r="AT65" i="6"/>
  <c r="AG65" i="6"/>
  <c r="AR65" i="6"/>
  <c r="AP65" i="6"/>
  <c r="AS65" i="6"/>
  <c r="AU65" i="6"/>
  <c r="AD65" i="6"/>
  <c r="AW65" i="6"/>
  <c r="V65" i="6"/>
  <c r="AC65" i="6"/>
  <c r="Z65" i="6"/>
  <c r="AV65" i="6"/>
  <c r="P65" i="6"/>
  <c r="C66" i="1" a="1"/>
  <c r="L41" i="2"/>
  <c r="M39" i="2"/>
  <c r="M23" i="3" s="1"/>
  <c r="C64" i="7" l="1" a="1"/>
  <c r="C64" i="7" s="1"/>
  <c r="D64" i="7" s="1"/>
  <c r="F64" i="7" a="1"/>
  <c r="F64" i="7" s="1"/>
  <c r="G64" i="7" s="1"/>
  <c r="BL16" i="18"/>
  <c r="BL5" i="18"/>
  <c r="BL21" i="18"/>
  <c r="BL41" i="18"/>
  <c r="BL42" i="18"/>
  <c r="BL25" i="18"/>
  <c r="BL38" i="18"/>
  <c r="BL12" i="18"/>
  <c r="BL19" i="18"/>
  <c r="BL33" i="18"/>
  <c r="BL17" i="18"/>
  <c r="BL28" i="18"/>
  <c r="BL27" i="18"/>
  <c r="BL51" i="18"/>
  <c r="BL35" i="18"/>
  <c r="BL47" i="18"/>
  <c r="BL22" i="18"/>
  <c r="BL30" i="18"/>
  <c r="BL15" i="18"/>
  <c r="BL29" i="18"/>
  <c r="BL43" i="18"/>
  <c r="BL20" i="18"/>
  <c r="BL8" i="18"/>
  <c r="BL31" i="18"/>
  <c r="BL39" i="18"/>
  <c r="BL7" i="18"/>
  <c r="BL32" i="18"/>
  <c r="BL13" i="18"/>
  <c r="BL37" i="18"/>
  <c r="BL18" i="18"/>
  <c r="BL40" i="18"/>
  <c r="BL24" i="18"/>
  <c r="BL50" i="18"/>
  <c r="BL34" i="18"/>
  <c r="BL14" i="18"/>
  <c r="BL53" i="18"/>
  <c r="BL23" i="18"/>
  <c r="BL10" i="18"/>
  <c r="BL48" i="18"/>
  <c r="BL49" i="18"/>
  <c r="BL6" i="18"/>
  <c r="BL45" i="18"/>
  <c r="BL26" i="18"/>
  <c r="BL11" i="18"/>
  <c r="BL46" i="18"/>
  <c r="BL52" i="18"/>
  <c r="BL44" i="18"/>
  <c r="BL36" i="18"/>
  <c r="BL9" i="18"/>
  <c r="E64" i="7" a="1"/>
  <c r="E64" i="7" s="1"/>
  <c r="C66" i="6" a="1"/>
  <c r="X66" i="6" s="1"/>
  <c r="H64" i="7" a="1"/>
  <c r="H64" i="7" s="1"/>
  <c r="N66" i="1"/>
  <c r="AB66" i="1"/>
  <c r="AG66" i="1"/>
  <c r="C66" i="1"/>
  <c r="P66" i="1"/>
  <c r="I66" i="1"/>
  <c r="AK66" i="1"/>
  <c r="D66" i="1"/>
  <c r="AI66" i="1"/>
  <c r="M66" i="1"/>
  <c r="G66" i="1"/>
  <c r="H66" i="1"/>
  <c r="Y66" i="1"/>
  <c r="AR66" i="1"/>
  <c r="O66" i="1"/>
  <c r="AF66" i="1"/>
  <c r="F66" i="1"/>
  <c r="Q66" i="1"/>
  <c r="AP66" i="1"/>
  <c r="J66" i="1"/>
  <c r="AT66" i="1"/>
  <c r="AU66" i="1"/>
  <c r="V66" i="1"/>
  <c r="AW66" i="1"/>
  <c r="K66" i="1"/>
  <c r="AY66" i="1"/>
  <c r="AL66" i="1"/>
  <c r="AN66" i="1"/>
  <c r="X66" i="1"/>
  <c r="AD66" i="1"/>
  <c r="R66" i="1"/>
  <c r="AO66" i="1"/>
  <c r="T66" i="1"/>
  <c r="AS66" i="1"/>
  <c r="AQ66" i="1"/>
  <c r="S66" i="1"/>
  <c r="AH66" i="1"/>
  <c r="W66" i="1"/>
  <c r="AJ66" i="1"/>
  <c r="Z66" i="1"/>
  <c r="L66" i="1"/>
  <c r="AC66" i="1"/>
  <c r="AX66" i="1"/>
  <c r="AA66" i="1"/>
  <c r="AZ66" i="1"/>
  <c r="AE66" i="1"/>
  <c r="AV66" i="1"/>
  <c r="U66" i="1"/>
  <c r="E66" i="1"/>
  <c r="AM66" i="1"/>
  <c r="M41" i="2"/>
  <c r="M24" i="3" s="1"/>
  <c r="L43" i="2"/>
  <c r="BM5" i="18" l="1" a="1"/>
  <c r="BM28" i="18" s="1"/>
  <c r="AP66" i="6"/>
  <c r="AJ66" i="6"/>
  <c r="Q66" i="6"/>
  <c r="AL66" i="6"/>
  <c r="L66" i="6"/>
  <c r="AM66" i="6"/>
  <c r="I66" i="6"/>
  <c r="AV66" i="6"/>
  <c r="S66" i="6"/>
  <c r="AW66" i="6"/>
  <c r="E66" i="6"/>
  <c r="AB66" i="6"/>
  <c r="C66" i="6"/>
  <c r="Y66" i="6"/>
  <c r="P66" i="6"/>
  <c r="D66" i="6"/>
  <c r="AT66" i="6"/>
  <c r="V66" i="6"/>
  <c r="AS66" i="6"/>
  <c r="W66" i="6"/>
  <c r="AD66" i="6"/>
  <c r="O66" i="6"/>
  <c r="T66" i="6"/>
  <c r="K66" i="6"/>
  <c r="AH66" i="6"/>
  <c r="H66" i="6"/>
  <c r="AY66" i="6"/>
  <c r="AF66" i="6"/>
  <c r="AK66" i="6"/>
  <c r="AR66" i="6"/>
  <c r="R66" i="6"/>
  <c r="AO66" i="6"/>
  <c r="J66" i="6"/>
  <c r="U66" i="6"/>
  <c r="N66" i="6"/>
  <c r="F66" i="6"/>
  <c r="AC66" i="6"/>
  <c r="G66" i="6"/>
  <c r="AG66" i="6"/>
  <c r="Z66" i="6"/>
  <c r="AI66" i="6"/>
  <c r="AQ66" i="6"/>
  <c r="M66" i="6"/>
  <c r="AN66" i="6"/>
  <c r="AE66" i="6"/>
  <c r="AU66" i="6"/>
  <c r="AZ66" i="6"/>
  <c r="AA66" i="6"/>
  <c r="AX66" i="6"/>
  <c r="C64" i="10" a="1"/>
  <c r="C64" i="10" s="1"/>
  <c r="D64" i="10" s="1"/>
  <c r="F64" i="10" a="1"/>
  <c r="F64" i="10" s="1"/>
  <c r="G64" i="10" s="1"/>
  <c r="C67" i="1" a="1"/>
  <c r="H64" i="10" a="1"/>
  <c r="H64" i="10" s="1"/>
  <c r="E64" i="10" a="1"/>
  <c r="E64" i="10" s="1"/>
  <c r="M43" i="2"/>
  <c r="M25" i="3" s="1"/>
  <c r="L45" i="2"/>
  <c r="BM23" i="18" l="1"/>
  <c r="BM47" i="18"/>
  <c r="BM31" i="18"/>
  <c r="BM51" i="18"/>
  <c r="BM27" i="18"/>
  <c r="BM22" i="18"/>
  <c r="BM41" i="18"/>
  <c r="BM50" i="18"/>
  <c r="BM13" i="18"/>
  <c r="BM44" i="18"/>
  <c r="BM54" i="18"/>
  <c r="BM16" i="18"/>
  <c r="BM29" i="18"/>
  <c r="BM36" i="18"/>
  <c r="BM21" i="18"/>
  <c r="BM42" i="18"/>
  <c r="BM15" i="18"/>
  <c r="BM8" i="18"/>
  <c r="BM40" i="18"/>
  <c r="BM52" i="18"/>
  <c r="BM43" i="18"/>
  <c r="BM26" i="18"/>
  <c r="BM12" i="18"/>
  <c r="BM11" i="18"/>
  <c r="BM33" i="18"/>
  <c r="BM32" i="18"/>
  <c r="BM30" i="18"/>
  <c r="BM20" i="18"/>
  <c r="BM39" i="18"/>
  <c r="BM17" i="18"/>
  <c r="BM7" i="18"/>
  <c r="BM18" i="18"/>
  <c r="BM5" i="18"/>
  <c r="BM37" i="18"/>
  <c r="BM19" i="18"/>
  <c r="BM34" i="18"/>
  <c r="BM49" i="18"/>
  <c r="BM10" i="18"/>
  <c r="BM48" i="18"/>
  <c r="BM14" i="18"/>
  <c r="BM25" i="18"/>
  <c r="BM24" i="18"/>
  <c r="BM38" i="18"/>
  <c r="BM35" i="18"/>
  <c r="BM6" i="18"/>
  <c r="BM45" i="18"/>
  <c r="BM46" i="18"/>
  <c r="BM53" i="18"/>
  <c r="BM9" i="18"/>
  <c r="C67" i="6" a="1"/>
  <c r="AP67" i="6" s="1"/>
  <c r="E63" i="10" a="1"/>
  <c r="E63" i="10" s="1"/>
  <c r="I35" i="3" s="1"/>
  <c r="P67" i="1"/>
  <c r="Z67" i="1"/>
  <c r="AI67" i="1"/>
  <c r="D67" i="1"/>
  <c r="N67" i="1"/>
  <c r="K67" i="1"/>
  <c r="AM67" i="1"/>
  <c r="C67" i="1"/>
  <c r="AC67" i="1"/>
  <c r="O67" i="1"/>
  <c r="AO67" i="1"/>
  <c r="L67" i="1"/>
  <c r="AL67" i="1"/>
  <c r="AF67" i="1"/>
  <c r="AP67" i="1"/>
  <c r="Q67" i="1"/>
  <c r="T67" i="1"/>
  <c r="AD67" i="1"/>
  <c r="AQ67" i="1"/>
  <c r="H67" i="1"/>
  <c r="R67" i="1"/>
  <c r="S67" i="1"/>
  <c r="AU67" i="1"/>
  <c r="F67" i="1"/>
  <c r="V67" i="1"/>
  <c r="AB67" i="1"/>
  <c r="AV67" i="1"/>
  <c r="M67" i="1"/>
  <c r="AW67" i="1"/>
  <c r="AJ67" i="1"/>
  <c r="AT67" i="1"/>
  <c r="Y67" i="1"/>
  <c r="X67" i="1"/>
  <c r="AH67" i="1"/>
  <c r="AY67" i="1"/>
  <c r="AR67" i="1"/>
  <c r="AK67" i="1"/>
  <c r="AA67" i="1"/>
  <c r="J67" i="1"/>
  <c r="AS67" i="1"/>
  <c r="AE67" i="1"/>
  <c r="AZ67" i="1"/>
  <c r="U67" i="1"/>
  <c r="G67" i="1"/>
  <c r="AN67" i="1"/>
  <c r="AX67" i="1"/>
  <c r="AG67" i="1"/>
  <c r="E67" i="1"/>
  <c r="W67" i="1"/>
  <c r="I67" i="1"/>
  <c r="M45" i="2"/>
  <c r="M26" i="3" s="1"/>
  <c r="L47" i="2"/>
  <c r="BN5" i="18" l="1" a="1"/>
  <c r="BN48" i="18" s="1"/>
  <c r="G67" i="6"/>
  <c r="U67" i="6"/>
  <c r="C67" i="6"/>
  <c r="K67" i="6"/>
  <c r="AD67" i="6"/>
  <c r="AO67" i="6"/>
  <c r="O67" i="6"/>
  <c r="AX67" i="6"/>
  <c r="AL67" i="6"/>
  <c r="W67" i="6"/>
  <c r="AR67" i="6"/>
  <c r="N67" i="6"/>
  <c r="Y67" i="6"/>
  <c r="AV67" i="6"/>
  <c r="F67" i="6"/>
  <c r="AZ67" i="6"/>
  <c r="AB67" i="6"/>
  <c r="AY67" i="6"/>
  <c r="I67" i="6"/>
  <c r="P67" i="6"/>
  <c r="AF67" i="6"/>
  <c r="AK67" i="6"/>
  <c r="AS67" i="6"/>
  <c r="S67" i="6"/>
  <c r="Z67" i="6"/>
  <c r="AM67" i="6"/>
  <c r="AW67" i="6"/>
  <c r="E67" i="6"/>
  <c r="AC67" i="6"/>
  <c r="AN67" i="6"/>
  <c r="J67" i="6"/>
  <c r="AJ67" i="6"/>
  <c r="Q67" i="6"/>
  <c r="V67" i="6"/>
  <c r="M67" i="6"/>
  <c r="X67" i="6"/>
  <c r="AU67" i="6"/>
  <c r="AG67" i="6"/>
  <c r="D67" i="6"/>
  <c r="AH67" i="6"/>
  <c r="AQ67" i="6"/>
  <c r="AT67" i="6"/>
  <c r="H67" i="6"/>
  <c r="AE67" i="6"/>
  <c r="R67" i="6"/>
  <c r="AA67" i="6"/>
  <c r="T67" i="6"/>
  <c r="L67" i="6"/>
  <c r="AI67" i="6"/>
  <c r="J35" i="3"/>
  <c r="C68" i="1" a="1"/>
  <c r="E65" i="10" a="1"/>
  <c r="E65" i="10" s="1"/>
  <c r="L49" i="2"/>
  <c r="M47" i="2"/>
  <c r="M27" i="3" s="1"/>
  <c r="C66" i="7" l="1" a="1"/>
  <c r="C66" i="7" s="1"/>
  <c r="D66" i="7" s="1"/>
  <c r="F66" i="7" a="1"/>
  <c r="F66" i="7" s="1"/>
  <c r="G66" i="7" s="1"/>
  <c r="BN9" i="18"/>
  <c r="BN47" i="18"/>
  <c r="BN42" i="18"/>
  <c r="BN39" i="18"/>
  <c r="BN24" i="18"/>
  <c r="BN7" i="18"/>
  <c r="BN53" i="18"/>
  <c r="BN44" i="18"/>
  <c r="BN14" i="18"/>
  <c r="BN29" i="18"/>
  <c r="BN10" i="18"/>
  <c r="BN25" i="18"/>
  <c r="BN20" i="18"/>
  <c r="BN23" i="18"/>
  <c r="BN13" i="18"/>
  <c r="BN22" i="18"/>
  <c r="BN40" i="18"/>
  <c r="BN18" i="18"/>
  <c r="BN30" i="18"/>
  <c r="BN43" i="18"/>
  <c r="BN11" i="18"/>
  <c r="BN50" i="18"/>
  <c r="BN46" i="18"/>
  <c r="BN28" i="18"/>
  <c r="BN36" i="18"/>
  <c r="BN21" i="18"/>
  <c r="BN41" i="18"/>
  <c r="BN33" i="18"/>
  <c r="BN16" i="18"/>
  <c r="BN31" i="18"/>
  <c r="BN15" i="18"/>
  <c r="BN8" i="18"/>
  <c r="BN38" i="18"/>
  <c r="BN52" i="18"/>
  <c r="BN37" i="18"/>
  <c r="BN17" i="18"/>
  <c r="BN5" i="18"/>
  <c r="BN19" i="18"/>
  <c r="BN49" i="18"/>
  <c r="BN34" i="18"/>
  <c r="BN32" i="18"/>
  <c r="BN27" i="18"/>
  <c r="BN45" i="18"/>
  <c r="BN54" i="18"/>
  <c r="BN26" i="18"/>
  <c r="BN51" i="18"/>
  <c r="BN6" i="18"/>
  <c r="BN12" i="18"/>
  <c r="BN35" i="18"/>
  <c r="E66" i="7" a="1"/>
  <c r="E66" i="7" s="1"/>
  <c r="H66" i="7" a="1"/>
  <c r="H66" i="7" s="1"/>
  <c r="C68" i="6" a="1"/>
  <c r="AC68" i="6" s="1"/>
  <c r="J36" i="3"/>
  <c r="I36" i="3"/>
  <c r="F68" i="1"/>
  <c r="T68" i="1"/>
  <c r="M68" i="1"/>
  <c r="AW68" i="1"/>
  <c r="H68" i="1"/>
  <c r="AM68" i="1"/>
  <c r="Y68" i="1"/>
  <c r="L68" i="1"/>
  <c r="AU68" i="1"/>
  <c r="AG68" i="1"/>
  <c r="AO68" i="1"/>
  <c r="AH68" i="1"/>
  <c r="I68" i="1"/>
  <c r="AR68" i="1"/>
  <c r="AQ68" i="1"/>
  <c r="AY68" i="1"/>
  <c r="AX68" i="1"/>
  <c r="V68" i="1"/>
  <c r="AJ68" i="1"/>
  <c r="AS68" i="1"/>
  <c r="J68" i="1"/>
  <c r="X68" i="1"/>
  <c r="U68" i="1"/>
  <c r="N68" i="1"/>
  <c r="AB68" i="1"/>
  <c r="AC68" i="1"/>
  <c r="C68" i="1"/>
  <c r="R68" i="1"/>
  <c r="AV68" i="1"/>
  <c r="W68" i="1"/>
  <c r="S68" i="1"/>
  <c r="AL68" i="1"/>
  <c r="AZ68" i="1"/>
  <c r="AI68" i="1"/>
  <c r="Z68" i="1"/>
  <c r="AN68" i="1"/>
  <c r="K68" i="1"/>
  <c r="AD68" i="1"/>
  <c r="P68" i="1"/>
  <c r="AF68" i="1"/>
  <c r="AA68" i="1"/>
  <c r="G68" i="1"/>
  <c r="AK68" i="1"/>
  <c r="D68" i="1"/>
  <c r="AE68" i="1"/>
  <c r="Q68" i="1"/>
  <c r="AP68" i="1"/>
  <c r="AT68" i="1"/>
  <c r="O68" i="1"/>
  <c r="E68" i="1"/>
  <c r="M49" i="2"/>
  <c r="M28" i="3" s="1"/>
  <c r="L51" i="2"/>
  <c r="BO5" i="18" l="1" a="1"/>
  <c r="BO35" i="18" s="1"/>
  <c r="W68" i="6"/>
  <c r="AO68" i="6"/>
  <c r="P68" i="6"/>
  <c r="AQ68" i="6"/>
  <c r="M68" i="6"/>
  <c r="AZ68" i="6"/>
  <c r="U68" i="6"/>
  <c r="AG68" i="6"/>
  <c r="AD68" i="6"/>
  <c r="V68" i="6"/>
  <c r="Y68" i="6"/>
  <c r="AL68" i="6"/>
  <c r="AU68" i="6"/>
  <c r="Q68" i="6"/>
  <c r="AR68" i="6"/>
  <c r="N68" i="6"/>
  <c r="T68" i="6"/>
  <c r="AP68" i="6"/>
  <c r="F68" i="6"/>
  <c r="AE68" i="6"/>
  <c r="AX68" i="6"/>
  <c r="AB68" i="6"/>
  <c r="AK68" i="6"/>
  <c r="J68" i="6"/>
  <c r="AM68" i="6"/>
  <c r="O68" i="6"/>
  <c r="AH68" i="6"/>
  <c r="L68" i="6"/>
  <c r="AJ68" i="6"/>
  <c r="AN68" i="6"/>
  <c r="D68" i="6"/>
  <c r="I68" i="6"/>
  <c r="AW68" i="6"/>
  <c r="AA68" i="6"/>
  <c r="AT68" i="6"/>
  <c r="H68" i="6"/>
  <c r="Z68" i="6"/>
  <c r="K68" i="6"/>
  <c r="AI68" i="6"/>
  <c r="AY68" i="6"/>
  <c r="G68" i="6"/>
  <c r="AV68" i="6"/>
  <c r="R68" i="6"/>
  <c r="AS68" i="6"/>
  <c r="E68" i="6"/>
  <c r="S68" i="6"/>
  <c r="X68" i="6"/>
  <c r="AF68" i="6"/>
  <c r="C68" i="6"/>
  <c r="E66" i="10" a="1"/>
  <c r="E66" i="10" s="1"/>
  <c r="H66" i="10" a="1"/>
  <c r="H66" i="10" s="1"/>
  <c r="C69" i="1" a="1"/>
  <c r="M51" i="2"/>
  <c r="M29" i="3" s="1"/>
  <c r="L53" i="2"/>
  <c r="BO32" i="18" l="1"/>
  <c r="BO7" i="18"/>
  <c r="BO5" i="18"/>
  <c r="BO18" i="18"/>
  <c r="BO52" i="18"/>
  <c r="BO43" i="18"/>
  <c r="BO29" i="18"/>
  <c r="BO17" i="18"/>
  <c r="BO46" i="18"/>
  <c r="BO47" i="18"/>
  <c r="BO12" i="18"/>
  <c r="BO10" i="18"/>
  <c r="BO51" i="18"/>
  <c r="BO19" i="18"/>
  <c r="BO9" i="18"/>
  <c r="BO14" i="18"/>
  <c r="BO34" i="18"/>
  <c r="BO26" i="18"/>
  <c r="BO37" i="18"/>
  <c r="BO11" i="18"/>
  <c r="BO16" i="18"/>
  <c r="BO54" i="18"/>
  <c r="BO41" i="18"/>
  <c r="BO6" i="18"/>
  <c r="BO33" i="18"/>
  <c r="BO24" i="18"/>
  <c r="BO13" i="18"/>
  <c r="BO15" i="18"/>
  <c r="BO22" i="18"/>
  <c r="BO48" i="18"/>
  <c r="BO53" i="18"/>
  <c r="BO30" i="18"/>
  <c r="BO36" i="18"/>
  <c r="BO25" i="18"/>
  <c r="BO20" i="18"/>
  <c r="BO40" i="18"/>
  <c r="BO50" i="18"/>
  <c r="BO21" i="18"/>
  <c r="BO38" i="18"/>
  <c r="BO28" i="18"/>
  <c r="BO8" i="18"/>
  <c r="BO23" i="18"/>
  <c r="BO39" i="18"/>
  <c r="BO42" i="18"/>
  <c r="BO49" i="18"/>
  <c r="BO44" i="18"/>
  <c r="BO31" i="18"/>
  <c r="BO45" i="18"/>
  <c r="BO27" i="18"/>
  <c r="C69" i="6" a="1"/>
  <c r="D69" i="6" s="1"/>
  <c r="Q69" i="1"/>
  <c r="AI69" i="1"/>
  <c r="AN69" i="1"/>
  <c r="E69" i="1"/>
  <c r="W69" i="1"/>
  <c r="P69" i="1"/>
  <c r="AR69" i="1"/>
  <c r="K69" i="1"/>
  <c r="AP69" i="1"/>
  <c r="T69" i="1"/>
  <c r="AF69" i="1"/>
  <c r="AS69" i="1"/>
  <c r="AX69" i="1"/>
  <c r="AG69" i="1"/>
  <c r="AY69" i="1"/>
  <c r="V69" i="1"/>
  <c r="U69" i="1"/>
  <c r="AM69" i="1"/>
  <c r="AV69" i="1"/>
  <c r="I69" i="1"/>
  <c r="AA69" i="1"/>
  <c r="X69" i="1"/>
  <c r="AZ69" i="1"/>
  <c r="AC69" i="1"/>
  <c r="R69" i="1"/>
  <c r="AB69" i="1"/>
  <c r="AW69" i="1"/>
  <c r="Z69" i="1"/>
  <c r="D69" i="1"/>
  <c r="AK69" i="1"/>
  <c r="C69" i="1"/>
  <c r="AD69" i="1"/>
  <c r="Y69" i="1"/>
  <c r="AQ69" i="1"/>
  <c r="F69" i="1"/>
  <c r="M69" i="1"/>
  <c r="AU69" i="1"/>
  <c r="AT69" i="1"/>
  <c r="S69" i="1"/>
  <c r="H69" i="1"/>
  <c r="AJ69" i="1"/>
  <c r="G69" i="1"/>
  <c r="AH69" i="1"/>
  <c r="L69" i="1"/>
  <c r="AO69" i="1"/>
  <c r="J69" i="1"/>
  <c r="AL69" i="1"/>
  <c r="AE69" i="1"/>
  <c r="N69" i="1"/>
  <c r="O69" i="1"/>
  <c r="L55" i="2"/>
  <c r="M53" i="2"/>
  <c r="M30" i="3" s="1"/>
  <c r="BP5" i="18" l="1" a="1"/>
  <c r="BP18" i="18" s="1"/>
  <c r="AB69" i="6"/>
  <c r="P69" i="6"/>
  <c r="I69" i="6"/>
  <c r="AX69" i="6"/>
  <c r="X69" i="6"/>
  <c r="AY69" i="6"/>
  <c r="T69" i="6"/>
  <c r="AK69" i="6"/>
  <c r="AR69" i="6"/>
  <c r="W69" i="6"/>
  <c r="AE69" i="6"/>
  <c r="AG69" i="6"/>
  <c r="AD69" i="6"/>
  <c r="E69" i="6"/>
  <c r="AV69" i="6"/>
  <c r="AO69" i="6"/>
  <c r="Q69" i="6"/>
  <c r="AN69" i="6"/>
  <c r="N69" i="6"/>
  <c r="V69" i="6"/>
  <c r="U69" i="6"/>
  <c r="Z69" i="6"/>
  <c r="AH69" i="6"/>
  <c r="H69" i="6"/>
  <c r="AI69" i="6"/>
  <c r="AQ69" i="6"/>
  <c r="AL69" i="6"/>
  <c r="AU69" i="6"/>
  <c r="R69" i="6"/>
  <c r="AS69" i="6"/>
  <c r="S69" i="6"/>
  <c r="Y69" i="6"/>
  <c r="F69" i="6"/>
  <c r="O69" i="6"/>
  <c r="C69" i="6"/>
  <c r="AC69" i="6"/>
  <c r="AZ69" i="6"/>
  <c r="AP69" i="6"/>
  <c r="AA69" i="6"/>
  <c r="AF69" i="6"/>
  <c r="AM69" i="6"/>
  <c r="M69" i="6"/>
  <c r="AJ69" i="6"/>
  <c r="J69" i="6"/>
  <c r="AW69" i="6"/>
  <c r="AT69" i="6"/>
  <c r="K69" i="6"/>
  <c r="L69" i="6"/>
  <c r="G69" i="6"/>
  <c r="E67" i="10" a="1"/>
  <c r="E67" i="10" s="1"/>
  <c r="H67" i="10" a="1"/>
  <c r="H67" i="10" s="1"/>
  <c r="C70" i="1" a="1"/>
  <c r="M55" i="2"/>
  <c r="M31" i="3" s="1"/>
  <c r="L57" i="2"/>
  <c r="F68" i="7" l="1" a="1"/>
  <c r="F68" i="7" s="1"/>
  <c r="G68" i="7" s="1"/>
  <c r="C68" i="7" a="1"/>
  <c r="C68" i="7" s="1"/>
  <c r="D68" i="7" s="1"/>
  <c r="BP54" i="18"/>
  <c r="BP43" i="18"/>
  <c r="BP23" i="18"/>
  <c r="BP21" i="18"/>
  <c r="BP13" i="18"/>
  <c r="BP46" i="18"/>
  <c r="BP6" i="18"/>
  <c r="BP14" i="18"/>
  <c r="BP26" i="18"/>
  <c r="BP5" i="18"/>
  <c r="BP17" i="18"/>
  <c r="BP27" i="18"/>
  <c r="BP50" i="18"/>
  <c r="BP39" i="18"/>
  <c r="BP45" i="18"/>
  <c r="BP19" i="18"/>
  <c r="BP29" i="18"/>
  <c r="BP11" i="18"/>
  <c r="BP32" i="18"/>
  <c r="BP7" i="18"/>
  <c r="BP15" i="18"/>
  <c r="BP9" i="18"/>
  <c r="BP51" i="18"/>
  <c r="BP30" i="18"/>
  <c r="BP10" i="18"/>
  <c r="BP44" i="18"/>
  <c r="BP41" i="18"/>
  <c r="BP37" i="18"/>
  <c r="BP42" i="18"/>
  <c r="BP33" i="18"/>
  <c r="BP22" i="18"/>
  <c r="BP36" i="18"/>
  <c r="BP53" i="18"/>
  <c r="BP25" i="18"/>
  <c r="BP52" i="18"/>
  <c r="BP16" i="18"/>
  <c r="BP31" i="18"/>
  <c r="BP34" i="18"/>
  <c r="BP8" i="18"/>
  <c r="BP47" i="18"/>
  <c r="BP28" i="18"/>
  <c r="BP49" i="18"/>
  <c r="BP38" i="18"/>
  <c r="BP12" i="18"/>
  <c r="BP20" i="18"/>
  <c r="BP40" i="18"/>
  <c r="BP24" i="18"/>
  <c r="BP35" i="18"/>
  <c r="BP48" i="18"/>
  <c r="C70" i="6" a="1"/>
  <c r="V70" i="6" s="1"/>
  <c r="E68" i="7" a="1"/>
  <c r="E68" i="7" s="1"/>
  <c r="H68" i="7" a="1"/>
  <c r="H68" i="7" s="1"/>
  <c r="K70" i="1"/>
  <c r="Y70" i="1"/>
  <c r="R70" i="1"/>
  <c r="AT70" i="1"/>
  <c r="M70" i="1"/>
  <c r="AZ70" i="1"/>
  <c r="V70" i="1"/>
  <c r="Q70" i="1"/>
  <c r="C70" i="1"/>
  <c r="AD70" i="1"/>
  <c r="E70" i="1"/>
  <c r="U70" i="1"/>
  <c r="W70" i="1"/>
  <c r="AA70" i="1"/>
  <c r="AO70" i="1"/>
  <c r="AX70" i="1"/>
  <c r="O70" i="1"/>
  <c r="AC70" i="1"/>
  <c r="Z70" i="1"/>
  <c r="S70" i="1"/>
  <c r="AG70" i="1"/>
  <c r="AH70" i="1"/>
  <c r="AM70" i="1"/>
  <c r="AJ70" i="1"/>
  <c r="J70" i="1"/>
  <c r="AK70" i="1"/>
  <c r="AQ70" i="1"/>
  <c r="L70" i="1"/>
  <c r="AF70" i="1"/>
  <c r="AE70" i="1"/>
  <c r="AS70" i="1"/>
  <c r="H70" i="1"/>
  <c r="AI70" i="1"/>
  <c r="AW70" i="1"/>
  <c r="P70" i="1"/>
  <c r="D70" i="1"/>
  <c r="F70" i="1"/>
  <c r="AL70" i="1"/>
  <c r="I70" i="1"/>
  <c r="AR70" i="1"/>
  <c r="N70" i="1"/>
  <c r="AU70" i="1"/>
  <c r="T70" i="1"/>
  <c r="AN70" i="1"/>
  <c r="AY70" i="1"/>
  <c r="AB70" i="1"/>
  <c r="AV70" i="1"/>
  <c r="X70" i="1"/>
  <c r="G70" i="1"/>
  <c r="AP70" i="1"/>
  <c r="D37" i="3"/>
  <c r="E37" i="3"/>
  <c r="J37" i="3"/>
  <c r="I37" i="3"/>
  <c r="M57" i="2"/>
  <c r="M32" i="3" s="1"/>
  <c r="L59" i="2"/>
  <c r="E13" i="7" l="1" a="1"/>
  <c r="E13" i="7" s="1"/>
  <c r="H10" i="3" s="1"/>
  <c r="BQ5" i="18" a="1"/>
  <c r="BQ29" i="18" s="1"/>
  <c r="AV70" i="6"/>
  <c r="L70" i="6"/>
  <c r="AH70" i="6"/>
  <c r="I70" i="6"/>
  <c r="AJ70" i="6"/>
  <c r="F70" i="6"/>
  <c r="AY70" i="6"/>
  <c r="R70" i="6"/>
  <c r="AI70" i="6"/>
  <c r="X70" i="6"/>
  <c r="AU70" i="6"/>
  <c r="U70" i="6"/>
  <c r="AS70" i="6"/>
  <c r="AM70" i="6"/>
  <c r="AF70" i="6"/>
  <c r="H70" i="6"/>
  <c r="AE70" i="6"/>
  <c r="E70" i="6"/>
  <c r="S70" i="6"/>
  <c r="G70" i="6"/>
  <c r="AW70" i="6"/>
  <c r="AO70" i="6"/>
  <c r="O70" i="6"/>
  <c r="AL70" i="6"/>
  <c r="P70" i="6"/>
  <c r="AC70" i="6"/>
  <c r="C70" i="6"/>
  <c r="AP70" i="6"/>
  <c r="T70" i="6"/>
  <c r="AQ70" i="6"/>
  <c r="AD70" i="6"/>
  <c r="AG70" i="6"/>
  <c r="AT70" i="6"/>
  <c r="W70" i="6"/>
  <c r="Z70" i="6"/>
  <c r="D70" i="6"/>
  <c r="AA70" i="6"/>
  <c r="AB70" i="6"/>
  <c r="AX70" i="6"/>
  <c r="N70" i="6"/>
  <c r="AN70" i="6"/>
  <c r="J70" i="6"/>
  <c r="AK70" i="6"/>
  <c r="K70" i="6"/>
  <c r="M70" i="6"/>
  <c r="AR70" i="6"/>
  <c r="Q70" i="6"/>
  <c r="Y70" i="6"/>
  <c r="AZ70" i="6"/>
  <c r="H68" i="10" a="1"/>
  <c r="H68" i="10" s="1"/>
  <c r="C71" i="1" a="1"/>
  <c r="E68" i="10" a="1"/>
  <c r="E68" i="10" s="1"/>
  <c r="L61" i="2"/>
  <c r="M59" i="2"/>
  <c r="M33" i="3" s="1"/>
  <c r="BQ16" i="18" l="1"/>
  <c r="BQ34" i="18"/>
  <c r="G10" i="3"/>
  <c r="BQ36" i="18"/>
  <c r="BQ23" i="18"/>
  <c r="BQ19" i="18"/>
  <c r="BQ10" i="18"/>
  <c r="BQ11" i="18"/>
  <c r="BQ51" i="18"/>
  <c r="BQ33" i="18"/>
  <c r="BQ30" i="18"/>
  <c r="BQ20" i="18"/>
  <c r="BQ14" i="18"/>
  <c r="BQ22" i="18"/>
  <c r="BQ49" i="18"/>
  <c r="BQ40" i="18"/>
  <c r="BQ9" i="18"/>
  <c r="BQ15" i="18"/>
  <c r="BQ24" i="18"/>
  <c r="BQ32" i="18"/>
  <c r="BQ31" i="18"/>
  <c r="BQ21" i="18"/>
  <c r="BQ13" i="18"/>
  <c r="BQ28" i="18"/>
  <c r="BQ6" i="18"/>
  <c r="BQ38" i="18"/>
  <c r="BQ25" i="18"/>
  <c r="BQ41" i="18"/>
  <c r="BQ45" i="18"/>
  <c r="BQ44" i="18"/>
  <c r="BQ18" i="18"/>
  <c r="BQ46" i="18"/>
  <c r="BQ39" i="18"/>
  <c r="BQ12" i="18"/>
  <c r="BQ37" i="18"/>
  <c r="BQ17" i="18"/>
  <c r="BQ50" i="18"/>
  <c r="BQ42" i="18"/>
  <c r="BQ7" i="18"/>
  <c r="BQ27" i="18"/>
  <c r="BQ53" i="18"/>
  <c r="BQ8" i="18"/>
  <c r="BQ54" i="18"/>
  <c r="BQ5" i="18"/>
  <c r="BQ52" i="18"/>
  <c r="BQ35" i="18"/>
  <c r="BQ43" i="18"/>
  <c r="BQ26" i="18"/>
  <c r="BQ48" i="18"/>
  <c r="BQ47" i="18"/>
  <c r="C71" i="6" a="1"/>
  <c r="P71" i="6" s="1"/>
  <c r="AW71" i="1"/>
  <c r="AD71" i="1"/>
  <c r="AX71" i="1"/>
  <c r="AK71" i="1"/>
  <c r="F71" i="1"/>
  <c r="Z71" i="1"/>
  <c r="Y71" i="1"/>
  <c r="AQ71" i="1"/>
  <c r="C71" i="1"/>
  <c r="AS71" i="1"/>
  <c r="D71" i="1"/>
  <c r="AJ71" i="1"/>
  <c r="R71" i="1"/>
  <c r="AA71" i="1"/>
  <c r="O71" i="1"/>
  <c r="S71" i="1"/>
  <c r="L71" i="1"/>
  <c r="AF71" i="1"/>
  <c r="G71" i="1"/>
  <c r="AL71" i="1"/>
  <c r="H71" i="1"/>
  <c r="AO71" i="1"/>
  <c r="N71" i="1"/>
  <c r="AH71" i="1"/>
  <c r="V71" i="1"/>
  <c r="X71" i="1"/>
  <c r="AC71" i="1"/>
  <c r="AY71" i="1"/>
  <c r="AM71" i="1"/>
  <c r="I71" i="1"/>
  <c r="AB71" i="1"/>
  <c r="AE71" i="1"/>
  <c r="Q71" i="1"/>
  <c r="AI71" i="1"/>
  <c r="AR71" i="1"/>
  <c r="E71" i="1"/>
  <c r="W71" i="1"/>
  <c r="T71" i="1"/>
  <c r="AN71" i="1"/>
  <c r="K71" i="1"/>
  <c r="AT71" i="1"/>
  <c r="P71" i="1"/>
  <c r="AP71" i="1"/>
  <c r="M71" i="1"/>
  <c r="AU71" i="1"/>
  <c r="AG71" i="1"/>
  <c r="U71" i="1"/>
  <c r="AZ71" i="1"/>
  <c r="AV71" i="1"/>
  <c r="J71" i="1"/>
  <c r="M61" i="2"/>
  <c r="M34" i="3" s="1"/>
  <c r="L63" i="2"/>
  <c r="BR5" i="18" l="1" a="1"/>
  <c r="BR43" i="18" s="1"/>
  <c r="AY71" i="6"/>
  <c r="I71" i="6"/>
  <c r="AH71" i="6"/>
  <c r="J71" i="6"/>
  <c r="AG71" i="6"/>
  <c r="AR71" i="6"/>
  <c r="AX71" i="6"/>
  <c r="N71" i="6"/>
  <c r="W71" i="6"/>
  <c r="AE71" i="6"/>
  <c r="AL71" i="6"/>
  <c r="L71" i="6"/>
  <c r="AO71" i="6"/>
  <c r="Z71" i="6"/>
  <c r="AW71" i="6"/>
  <c r="K71" i="6"/>
  <c r="U71" i="6"/>
  <c r="AT71" i="6"/>
  <c r="C71" i="6"/>
  <c r="AU71" i="6"/>
  <c r="Q71" i="6"/>
  <c r="AB71" i="6"/>
  <c r="R71" i="6"/>
  <c r="AI71" i="6"/>
  <c r="AN71" i="6"/>
  <c r="O71" i="6"/>
  <c r="V71" i="6"/>
  <c r="AS71" i="6"/>
  <c r="AD71" i="6"/>
  <c r="X71" i="6"/>
  <c r="AK71" i="6"/>
  <c r="AP71" i="6"/>
  <c r="AA71" i="6"/>
  <c r="D71" i="6"/>
  <c r="E71" i="6"/>
  <c r="S71" i="6"/>
  <c r="AM71" i="6"/>
  <c r="AZ71" i="6"/>
  <c r="H71" i="6"/>
  <c r="AV71" i="6"/>
  <c r="F71" i="6"/>
  <c r="AC71" i="6"/>
  <c r="AJ71" i="6"/>
  <c r="G71" i="6"/>
  <c r="T71" i="6"/>
  <c r="Y71" i="6"/>
  <c r="AF71" i="6"/>
  <c r="AQ71" i="6"/>
  <c r="M71" i="6"/>
  <c r="C72" i="1" a="1"/>
  <c r="E69" i="10" a="1"/>
  <c r="E69" i="10" s="1"/>
  <c r="H69" i="10" a="1"/>
  <c r="H69" i="10" s="1"/>
  <c r="M63" i="2"/>
  <c r="M35" i="3" s="1"/>
  <c r="L65" i="2"/>
  <c r="L67" i="2" s="1"/>
  <c r="C70" i="7" l="1" a="1"/>
  <c r="C70" i="7" s="1"/>
  <c r="D70" i="7" s="1"/>
  <c r="F70" i="7" a="1"/>
  <c r="F70" i="7" s="1"/>
  <c r="G70" i="7" s="1"/>
  <c r="BR27" i="18"/>
  <c r="BR8" i="18"/>
  <c r="BR51" i="18"/>
  <c r="BR50" i="18"/>
  <c r="BR10" i="18"/>
  <c r="BR34" i="18"/>
  <c r="BR13" i="18"/>
  <c r="BR17" i="18"/>
  <c r="BR26" i="18"/>
  <c r="BR41" i="18"/>
  <c r="BR38" i="18"/>
  <c r="BR20" i="18"/>
  <c r="BR36" i="18"/>
  <c r="BR22" i="18"/>
  <c r="BR49" i="18"/>
  <c r="BR11" i="18"/>
  <c r="BR7" i="18"/>
  <c r="BR37" i="18"/>
  <c r="BR48" i="18"/>
  <c r="BR16" i="18"/>
  <c r="BR15" i="18"/>
  <c r="BR53" i="18"/>
  <c r="BR19" i="18"/>
  <c r="BR14" i="18"/>
  <c r="BR40" i="18"/>
  <c r="BR52" i="18"/>
  <c r="BR9" i="18"/>
  <c r="BR23" i="18"/>
  <c r="BR12" i="18"/>
  <c r="BR33" i="18"/>
  <c r="BR35" i="18"/>
  <c r="BR6" i="18"/>
  <c r="BR46" i="18"/>
  <c r="BR30" i="18"/>
  <c r="BR29" i="18"/>
  <c r="BR44" i="18"/>
  <c r="BR47" i="18"/>
  <c r="BR31" i="18"/>
  <c r="BR39" i="18"/>
  <c r="BR18" i="18"/>
  <c r="BR24" i="18"/>
  <c r="BR21" i="18"/>
  <c r="BR5" i="18"/>
  <c r="BR45" i="18"/>
  <c r="BR25" i="18"/>
  <c r="BR54" i="18"/>
  <c r="BR42" i="18"/>
  <c r="BR32" i="18"/>
  <c r="BR28" i="18"/>
  <c r="C72" i="6" a="1"/>
  <c r="AG72" i="6" s="1"/>
  <c r="E70" i="7" a="1"/>
  <c r="E70" i="7" s="1"/>
  <c r="H70" i="7" a="1"/>
  <c r="H70" i="7" s="1"/>
  <c r="M67" i="2"/>
  <c r="M37" i="3" s="1"/>
  <c r="L69" i="2"/>
  <c r="BS5" i="18" a="1"/>
  <c r="BS26" i="18" s="1"/>
  <c r="E38" i="3"/>
  <c r="D38" i="3"/>
  <c r="J38" i="3"/>
  <c r="I38" i="3"/>
  <c r="AA72" i="1"/>
  <c r="AO72" i="1"/>
  <c r="L72" i="1"/>
  <c r="O72" i="1"/>
  <c r="AC72" i="1"/>
  <c r="AL72" i="1"/>
  <c r="S72" i="1"/>
  <c r="AG72" i="1"/>
  <c r="AT72" i="1"/>
  <c r="G72" i="1"/>
  <c r="W72" i="1"/>
  <c r="H72" i="1"/>
  <c r="J72" i="1"/>
  <c r="I72" i="1"/>
  <c r="R72" i="1"/>
  <c r="X72" i="1"/>
  <c r="AZ72" i="1"/>
  <c r="C72" i="1"/>
  <c r="E72" i="1"/>
  <c r="AQ72" i="1"/>
  <c r="P72" i="1"/>
  <c r="AR72" i="1"/>
  <c r="AE72" i="1"/>
  <c r="AS72" i="1"/>
  <c r="T72" i="1"/>
  <c r="AI72" i="1"/>
  <c r="AW72" i="1"/>
  <c r="AB72" i="1"/>
  <c r="U72" i="1"/>
  <c r="AK72" i="1"/>
  <c r="AJ72" i="1"/>
  <c r="AU72" i="1"/>
  <c r="AF72" i="1"/>
  <c r="D72" i="1"/>
  <c r="K72" i="1"/>
  <c r="Y72" i="1"/>
  <c r="AD72" i="1"/>
  <c r="AX72" i="1"/>
  <c r="M72" i="1"/>
  <c r="F72" i="1"/>
  <c r="Z72" i="1"/>
  <c r="Q72" i="1"/>
  <c r="N72" i="1"/>
  <c r="AH72" i="1"/>
  <c r="AP72" i="1"/>
  <c r="AM72" i="1"/>
  <c r="AN72" i="1"/>
  <c r="AV72" i="1"/>
  <c r="AY72" i="1"/>
  <c r="V72" i="1"/>
  <c r="M65" i="2"/>
  <c r="M36" i="3" s="1"/>
  <c r="AK72" i="6" l="1"/>
  <c r="R72" i="6"/>
  <c r="AR72" i="6"/>
  <c r="AY72" i="6"/>
  <c r="Y72" i="6"/>
  <c r="AV72" i="6"/>
  <c r="AN72" i="6"/>
  <c r="AX72" i="6"/>
  <c r="AA72" i="6"/>
  <c r="N72" i="6"/>
  <c r="AO72" i="6"/>
  <c r="O72" i="6"/>
  <c r="AH72" i="6"/>
  <c r="E72" i="6"/>
  <c r="AM72" i="6"/>
  <c r="L72" i="6"/>
  <c r="AI72" i="6"/>
  <c r="I72" i="6"/>
  <c r="AF72" i="6"/>
  <c r="C72" i="6"/>
  <c r="AQ72" i="6"/>
  <c r="X72" i="6"/>
  <c r="AC72" i="6"/>
  <c r="AZ72" i="6"/>
  <c r="Z72" i="6"/>
  <c r="AW72" i="6"/>
  <c r="K72" i="6"/>
  <c r="U72" i="6"/>
  <c r="M72" i="6"/>
  <c r="AJ72" i="6"/>
  <c r="J72" i="6"/>
  <c r="Q72" i="6"/>
  <c r="F72" i="6"/>
  <c r="AD72" i="6"/>
  <c r="D72" i="6"/>
  <c r="AE72" i="6"/>
  <c r="H72" i="6"/>
  <c r="V72" i="6"/>
  <c r="G72" i="6"/>
  <c r="AS72" i="6"/>
  <c r="S72" i="6"/>
  <c r="AP72" i="6"/>
  <c r="P72" i="6"/>
  <c r="W72" i="6"/>
  <c r="AB72" i="6"/>
  <c r="AL72" i="6"/>
  <c r="AT72" i="6"/>
  <c r="T72" i="6"/>
  <c r="AU72" i="6"/>
  <c r="M69" i="2"/>
  <c r="M38" i="3" s="1"/>
  <c r="L71" i="2"/>
  <c r="L73" i="2" s="1"/>
  <c r="C70" i="10" a="1"/>
  <c r="C70" i="10" s="1"/>
  <c r="D70" i="10" s="1"/>
  <c r="F70" i="10" a="1"/>
  <c r="F70" i="10" s="1"/>
  <c r="G70" i="10" s="1"/>
  <c r="BS24" i="18"/>
  <c r="BS19" i="18"/>
  <c r="BS42" i="18"/>
  <c r="BS44" i="18"/>
  <c r="BS32" i="18"/>
  <c r="BS43" i="18"/>
  <c r="BS22" i="18"/>
  <c r="BS46" i="18"/>
  <c r="BS45" i="18"/>
  <c r="BS31" i="18"/>
  <c r="BS48" i="18"/>
  <c r="BS12" i="18"/>
  <c r="BS21" i="18"/>
  <c r="BS29" i="18"/>
  <c r="BS18" i="18"/>
  <c r="BS25" i="18"/>
  <c r="BS27" i="18"/>
  <c r="BS39" i="18"/>
  <c r="BS35" i="18"/>
  <c r="BS20" i="18"/>
  <c r="BS13" i="18"/>
  <c r="BS28" i="18"/>
  <c r="BS51" i="18"/>
  <c r="BS52" i="18"/>
  <c r="BS49" i="18"/>
  <c r="BS54" i="18"/>
  <c r="BS34" i="18"/>
  <c r="BS14" i="18"/>
  <c r="BS6" i="18"/>
  <c r="BS30" i="18"/>
  <c r="BS37" i="18"/>
  <c r="BS36" i="18"/>
  <c r="BS50" i="18"/>
  <c r="BS11" i="18"/>
  <c r="BS9" i="18"/>
  <c r="BS40" i="18"/>
  <c r="BS10" i="18"/>
  <c r="BS5" i="18"/>
  <c r="BS47" i="18"/>
  <c r="BS17" i="18"/>
  <c r="BS33" i="18"/>
  <c r="BS8" i="18"/>
  <c r="BS15" i="18"/>
  <c r="BS53" i="18"/>
  <c r="BS38" i="18"/>
  <c r="BS16" i="18"/>
  <c r="BS7" i="18"/>
  <c r="BS23" i="18"/>
  <c r="BS41" i="18"/>
  <c r="H70" i="10" a="1"/>
  <c r="H70" i="10" s="1"/>
  <c r="E70" i="10" a="1"/>
  <c r="E70" i="10" s="1"/>
  <c r="C73" i="1" a="1"/>
  <c r="C73" i="6" l="1" a="1"/>
  <c r="P73" i="6" s="1"/>
  <c r="E71" i="7" a="1"/>
  <c r="E71" i="7" s="1"/>
  <c r="H39" i="3" s="1"/>
  <c r="M73" i="2"/>
  <c r="M40" i="3" s="1"/>
  <c r="L75" i="2"/>
  <c r="M71" i="2"/>
  <c r="M39" i="3" s="1"/>
  <c r="BT5" i="18" a="1"/>
  <c r="AW73" i="1"/>
  <c r="Z73" i="1"/>
  <c r="D73" i="1"/>
  <c r="AK73" i="1"/>
  <c r="C73" i="1"/>
  <c r="AD73" i="1"/>
  <c r="Y73" i="1"/>
  <c r="AQ73" i="1"/>
  <c r="F73" i="1"/>
  <c r="M73" i="1"/>
  <c r="AU73" i="1"/>
  <c r="AT73" i="1"/>
  <c r="S73" i="1"/>
  <c r="H73" i="1"/>
  <c r="AJ73" i="1"/>
  <c r="G73" i="1"/>
  <c r="AH73" i="1"/>
  <c r="L73" i="1"/>
  <c r="AO73" i="1"/>
  <c r="J73" i="1"/>
  <c r="AL73" i="1"/>
  <c r="AE73" i="1"/>
  <c r="N73" i="1"/>
  <c r="AX73" i="1"/>
  <c r="K73" i="1"/>
  <c r="T73" i="1"/>
  <c r="AS73" i="1"/>
  <c r="AG73" i="1"/>
  <c r="V73" i="1"/>
  <c r="AM73" i="1"/>
  <c r="I73" i="1"/>
  <c r="X73" i="1"/>
  <c r="AC73" i="1"/>
  <c r="O73" i="1"/>
  <c r="Q73" i="1"/>
  <c r="AI73" i="1"/>
  <c r="AN73" i="1"/>
  <c r="E73" i="1"/>
  <c r="W73" i="1"/>
  <c r="P73" i="1"/>
  <c r="AR73" i="1"/>
  <c r="AP73" i="1"/>
  <c r="AF73" i="1"/>
  <c r="AB73" i="1"/>
  <c r="AY73" i="1"/>
  <c r="U73" i="1"/>
  <c r="AV73" i="1"/>
  <c r="AA73" i="1"/>
  <c r="AZ73" i="1"/>
  <c r="R73" i="1"/>
  <c r="M75" i="2" l="1"/>
  <c r="M41" i="3" s="1"/>
  <c r="L77" i="2"/>
  <c r="J73" i="6"/>
  <c r="AD73" i="6"/>
  <c r="AR73" i="6"/>
  <c r="AZ73" i="6"/>
  <c r="V73" i="6"/>
  <c r="AW73" i="6"/>
  <c r="AP73" i="6"/>
  <c r="AS73" i="6"/>
  <c r="Z73" i="6"/>
  <c r="AI73" i="6"/>
  <c r="E73" i="6"/>
  <c r="AF73" i="6"/>
  <c r="C73" i="6"/>
  <c r="H73" i="6"/>
  <c r="AM73" i="6"/>
  <c r="L73" i="6"/>
  <c r="AJ73" i="6"/>
  <c r="F73" i="6"/>
  <c r="AG73" i="6"/>
  <c r="Y73" i="6"/>
  <c r="G73" i="6"/>
  <c r="AC73" i="6"/>
  <c r="T73" i="6"/>
  <c r="AU73" i="6"/>
  <c r="Q73" i="6"/>
  <c r="AQ73" i="6"/>
  <c r="X73" i="6"/>
  <c r="AT73" i="6"/>
  <c r="D73" i="6"/>
  <c r="AE73" i="6"/>
  <c r="AX73" i="6"/>
  <c r="K73" i="6"/>
  <c r="AO73" i="6"/>
  <c r="N73" i="6"/>
  <c r="AK73" i="6"/>
  <c r="O73" i="6"/>
  <c r="AH73" i="6"/>
  <c r="W73" i="6"/>
  <c r="AB73" i="6"/>
  <c r="I73" i="6"/>
  <c r="AY73" i="6"/>
  <c r="U73" i="6"/>
  <c r="AV73" i="6"/>
  <c r="R73" i="6"/>
  <c r="AN73" i="6"/>
  <c r="M73" i="6"/>
  <c r="AA73" i="6"/>
  <c r="S73" i="6"/>
  <c r="AL73" i="6"/>
  <c r="G39" i="3"/>
  <c r="BT52" i="18"/>
  <c r="BT16" i="18"/>
  <c r="BT48" i="18"/>
  <c r="BT47" i="18"/>
  <c r="BT43" i="18"/>
  <c r="BT41" i="18"/>
  <c r="BT6" i="18"/>
  <c r="BT15" i="18"/>
  <c r="BT10" i="18"/>
  <c r="BT18" i="18"/>
  <c r="BT21" i="18"/>
  <c r="BT26" i="18"/>
  <c r="BT7" i="18"/>
  <c r="BT39" i="18"/>
  <c r="BT33" i="18"/>
  <c r="BT25" i="18"/>
  <c r="BT37" i="18"/>
  <c r="BT36" i="18"/>
  <c r="BT9" i="18"/>
  <c r="BT42" i="18"/>
  <c r="BT14" i="18"/>
  <c r="BT28" i="18"/>
  <c r="BT40" i="18"/>
  <c r="BT29" i="18"/>
  <c r="BT35" i="18"/>
  <c r="BT24" i="18"/>
  <c r="BT27" i="18"/>
  <c r="BT12" i="18"/>
  <c r="BT51" i="18"/>
  <c r="BT38" i="18"/>
  <c r="BT49" i="18"/>
  <c r="BT54" i="18"/>
  <c r="BT53" i="18"/>
  <c r="BT34" i="18"/>
  <c r="BT32" i="18"/>
  <c r="BT23" i="18"/>
  <c r="BT19" i="18"/>
  <c r="BT5" i="18"/>
  <c r="BT44" i="18"/>
  <c r="BT31" i="18"/>
  <c r="BT8" i="18"/>
  <c r="BT30" i="18"/>
  <c r="BT22" i="18"/>
  <c r="BT11" i="18"/>
  <c r="BT13" i="18"/>
  <c r="BT45" i="18"/>
  <c r="BT50" i="18"/>
  <c r="BT17" i="18"/>
  <c r="BT46" i="18"/>
  <c r="BT20" i="18"/>
  <c r="C74" i="1" a="1"/>
  <c r="H71" i="10" a="1"/>
  <c r="H71" i="10" s="1"/>
  <c r="E71" i="10" a="1"/>
  <c r="E71" i="10" s="1"/>
  <c r="C72" i="7" l="1" a="1"/>
  <c r="C72" i="7" s="1"/>
  <c r="D72" i="7" s="1"/>
  <c r="F72" i="7" a="1"/>
  <c r="F72" i="7" s="1"/>
  <c r="G72" i="7" s="1"/>
  <c r="M77" i="2"/>
  <c r="M42" i="3" s="1"/>
  <c r="L79" i="2"/>
  <c r="L81" i="2" s="1"/>
  <c r="H72" i="7" a="1"/>
  <c r="H72" i="7" s="1"/>
  <c r="C74" i="6" a="1"/>
  <c r="G74" i="6" s="1"/>
  <c r="E72" i="7" a="1"/>
  <c r="E72" i="7" s="1"/>
  <c r="H5" i="7" a="1"/>
  <c r="H5" i="7" s="1"/>
  <c r="B6" i="3" s="1"/>
  <c r="H7" i="7" a="1"/>
  <c r="H7" i="7" s="1"/>
  <c r="C7" i="3" s="1"/>
  <c r="BU5" i="18" a="1"/>
  <c r="I39" i="3"/>
  <c r="J39" i="3"/>
  <c r="E39" i="3"/>
  <c r="D39" i="3"/>
  <c r="K74" i="1"/>
  <c r="Y74" i="1"/>
  <c r="R74" i="1"/>
  <c r="AT74" i="1"/>
  <c r="AZ74" i="1"/>
  <c r="Q74" i="1"/>
  <c r="AD74" i="1"/>
  <c r="U74" i="1"/>
  <c r="AF74" i="1"/>
  <c r="AI74" i="1"/>
  <c r="D74" i="1"/>
  <c r="AA74" i="1"/>
  <c r="AO74" i="1"/>
  <c r="AX74" i="1"/>
  <c r="O74" i="1"/>
  <c r="AC74" i="1"/>
  <c r="Z74" i="1"/>
  <c r="S74" i="1"/>
  <c r="AG74" i="1"/>
  <c r="AH74" i="1"/>
  <c r="AM74" i="1"/>
  <c r="AJ74" i="1"/>
  <c r="J74" i="1"/>
  <c r="AE74" i="1"/>
  <c r="AW74" i="1"/>
  <c r="F74" i="1"/>
  <c r="I74" i="1"/>
  <c r="AR74" i="1"/>
  <c r="N74" i="1"/>
  <c r="AU74" i="1"/>
  <c r="T74" i="1"/>
  <c r="AN74" i="1"/>
  <c r="AY74" i="1"/>
  <c r="AB74" i="1"/>
  <c r="AV74" i="1"/>
  <c r="X74" i="1"/>
  <c r="G74" i="1"/>
  <c r="W74" i="1"/>
  <c r="M74" i="1"/>
  <c r="V74" i="1"/>
  <c r="C74" i="1"/>
  <c r="E74" i="1"/>
  <c r="AP74" i="1"/>
  <c r="AK74" i="1"/>
  <c r="AQ74" i="1"/>
  <c r="L74" i="1"/>
  <c r="AS74" i="1"/>
  <c r="H74" i="1"/>
  <c r="P74" i="1"/>
  <c r="AL74" i="1"/>
  <c r="M81" i="2" l="1"/>
  <c r="M44" i="3" s="1"/>
  <c r="L83" i="2"/>
  <c r="M83" i="2" s="1"/>
  <c r="M45" i="3" s="1"/>
  <c r="M79" i="2"/>
  <c r="M43" i="3" s="1"/>
  <c r="P8" i="2"/>
  <c r="AP74" i="6"/>
  <c r="S74" i="6"/>
  <c r="AW74" i="6"/>
  <c r="AB74" i="6"/>
  <c r="C74" i="6"/>
  <c r="Y74" i="6"/>
  <c r="U74" i="6"/>
  <c r="AE74" i="6"/>
  <c r="Z74" i="6"/>
  <c r="AI74" i="6"/>
  <c r="AQ74" i="6"/>
  <c r="M74" i="6"/>
  <c r="AN74" i="6"/>
  <c r="AV74" i="6"/>
  <c r="AU74" i="6"/>
  <c r="AZ74" i="6"/>
  <c r="AA74" i="6"/>
  <c r="AX74" i="6"/>
  <c r="X74" i="6"/>
  <c r="AD74" i="6"/>
  <c r="O74" i="6"/>
  <c r="T74" i="6"/>
  <c r="K74" i="6"/>
  <c r="AH74" i="6"/>
  <c r="H74" i="6"/>
  <c r="AY74" i="6"/>
  <c r="AF74" i="6"/>
  <c r="AK74" i="6"/>
  <c r="AR74" i="6"/>
  <c r="R74" i="6"/>
  <c r="AO74" i="6"/>
  <c r="E74" i="6"/>
  <c r="P74" i="6"/>
  <c r="AJ74" i="6"/>
  <c r="Q74" i="6"/>
  <c r="AL74" i="6"/>
  <c r="L74" i="6"/>
  <c r="AM74" i="6"/>
  <c r="I74" i="6"/>
  <c r="J74" i="6"/>
  <c r="D74" i="6"/>
  <c r="AT74" i="6"/>
  <c r="V74" i="6"/>
  <c r="AS74" i="6"/>
  <c r="W74" i="6"/>
  <c r="AG74" i="6"/>
  <c r="N74" i="6"/>
  <c r="F74" i="6"/>
  <c r="AC74" i="6"/>
  <c r="C6" i="3"/>
  <c r="B7" i="3"/>
  <c r="C72" i="10" a="1"/>
  <c r="C72" i="10" s="1"/>
  <c r="D72" i="10" s="1"/>
  <c r="F72" i="10" a="1"/>
  <c r="F72" i="10" s="1"/>
  <c r="G72" i="10" s="1"/>
  <c r="BU18" i="18"/>
  <c r="BU37" i="18"/>
  <c r="BU31" i="18"/>
  <c r="BU12" i="18"/>
  <c r="BU29" i="18"/>
  <c r="BU6" i="18"/>
  <c r="BU39" i="18"/>
  <c r="BU35" i="18"/>
  <c r="BU34" i="18"/>
  <c r="BU46" i="18"/>
  <c r="BU8" i="18"/>
  <c r="BU53" i="18"/>
  <c r="BU48" i="18"/>
  <c r="BU14" i="18"/>
  <c r="BU49" i="18"/>
  <c r="BU17" i="18"/>
  <c r="BU41" i="18"/>
  <c r="BU20" i="18"/>
  <c r="BU33" i="18"/>
  <c r="BU30" i="18"/>
  <c r="BU54" i="18"/>
  <c r="BU40" i="18"/>
  <c r="BU51" i="18"/>
  <c r="BU19" i="18"/>
  <c r="BU25" i="18"/>
  <c r="BU52" i="18"/>
  <c r="BU21" i="18"/>
  <c r="BU26" i="18"/>
  <c r="BU43" i="18"/>
  <c r="BU27" i="18"/>
  <c r="BU38" i="18"/>
  <c r="BU45" i="18"/>
  <c r="BU23" i="18"/>
  <c r="BU7" i="18"/>
  <c r="BU24" i="18"/>
  <c r="BU10" i="18"/>
  <c r="BU11" i="18"/>
  <c r="BU36" i="18"/>
  <c r="BU9" i="18"/>
  <c r="BU47" i="18"/>
  <c r="BU50" i="18"/>
  <c r="BU22" i="18"/>
  <c r="BU13" i="18"/>
  <c r="BU28" i="18"/>
  <c r="BU44" i="18"/>
  <c r="BU15" i="18"/>
  <c r="BU32" i="18"/>
  <c r="BU16" i="18"/>
  <c r="BU5" i="18"/>
  <c r="BU42" i="18"/>
  <c r="H72" i="10" a="1"/>
  <c r="H72" i="10" s="1"/>
  <c r="E72" i="10" a="1"/>
  <c r="E72" i="10" s="1"/>
  <c r="C75" i="1" a="1"/>
  <c r="O12" i="2" l="1"/>
  <c r="C75" i="6" a="1"/>
  <c r="AA75" i="6" s="1"/>
  <c r="E73" i="7" a="1"/>
  <c r="E73" i="7" s="1"/>
  <c r="G40" i="3" s="1"/>
  <c r="BV5" i="18" a="1"/>
  <c r="U75" i="1"/>
  <c r="O75" i="1"/>
  <c r="R75" i="1"/>
  <c r="AB75" i="1"/>
  <c r="J75" i="1"/>
  <c r="AW75" i="1"/>
  <c r="AD75" i="1"/>
  <c r="AX75" i="1"/>
  <c r="AK75" i="1"/>
  <c r="F75" i="1"/>
  <c r="Z75" i="1"/>
  <c r="Y75" i="1"/>
  <c r="AQ75" i="1"/>
  <c r="C75" i="1"/>
  <c r="AS75" i="1"/>
  <c r="D75" i="1"/>
  <c r="AJ75" i="1"/>
  <c r="S75" i="1"/>
  <c r="L75" i="1"/>
  <c r="AF75" i="1"/>
  <c r="G75" i="1"/>
  <c r="AL75" i="1"/>
  <c r="H75" i="1"/>
  <c r="AO75" i="1"/>
  <c r="N75" i="1"/>
  <c r="AH75" i="1"/>
  <c r="V75" i="1"/>
  <c r="X75" i="1"/>
  <c r="AC75" i="1"/>
  <c r="Q75" i="1"/>
  <c r="AI75" i="1"/>
  <c r="AR75" i="1"/>
  <c r="E75" i="1"/>
  <c r="W75" i="1"/>
  <c r="T75" i="1"/>
  <c r="AN75" i="1"/>
  <c r="K75" i="1"/>
  <c r="AT75" i="1"/>
  <c r="P75" i="1"/>
  <c r="AP75" i="1"/>
  <c r="M75" i="1"/>
  <c r="AU75" i="1"/>
  <c r="AG75" i="1"/>
  <c r="AY75" i="1"/>
  <c r="AM75" i="1"/>
  <c r="AZ75" i="1"/>
  <c r="I75" i="1"/>
  <c r="AA75" i="1"/>
  <c r="AV75" i="1"/>
  <c r="AE75" i="1"/>
  <c r="AG75" i="6" l="1"/>
  <c r="AF75" i="6"/>
  <c r="AK75" i="6"/>
  <c r="AS75" i="6"/>
  <c r="S75" i="6"/>
  <c r="Z75" i="6"/>
  <c r="G75" i="6"/>
  <c r="AW75" i="6"/>
  <c r="E75" i="6"/>
  <c r="AC75" i="6"/>
  <c r="AN75" i="6"/>
  <c r="J75" i="6"/>
  <c r="AJ75" i="6"/>
  <c r="Q75" i="6"/>
  <c r="V75" i="6"/>
  <c r="M75" i="6"/>
  <c r="X75" i="6"/>
  <c r="AU75" i="6"/>
  <c r="AX75" i="6"/>
  <c r="D75" i="6"/>
  <c r="AH75" i="6"/>
  <c r="AQ75" i="6"/>
  <c r="AT75" i="6"/>
  <c r="H75" i="6"/>
  <c r="AE75" i="6"/>
  <c r="AV75" i="6"/>
  <c r="U75" i="6"/>
  <c r="C75" i="6"/>
  <c r="K75" i="6"/>
  <c r="AD75" i="6"/>
  <c r="AO75" i="6"/>
  <c r="O75" i="6"/>
  <c r="R75" i="6"/>
  <c r="AL75" i="6"/>
  <c r="W75" i="6"/>
  <c r="AR75" i="6"/>
  <c r="N75" i="6"/>
  <c r="Y75" i="6"/>
  <c r="P75" i="6"/>
  <c r="F75" i="6"/>
  <c r="AZ75" i="6"/>
  <c r="AB75" i="6"/>
  <c r="AY75" i="6"/>
  <c r="I75" i="6"/>
  <c r="AM75" i="6"/>
  <c r="T75" i="6"/>
  <c r="L75" i="6"/>
  <c r="AI75" i="6"/>
  <c r="AP75" i="6"/>
  <c r="H40" i="3"/>
  <c r="BV15" i="18"/>
  <c r="BV31" i="18"/>
  <c r="BV50" i="18"/>
  <c r="BV20" i="18"/>
  <c r="BV45" i="18"/>
  <c r="BV43" i="18"/>
  <c r="BV33" i="18"/>
  <c r="BV16" i="18"/>
  <c r="BV48" i="18"/>
  <c r="BV14" i="18"/>
  <c r="BV53" i="18"/>
  <c r="BV12" i="18"/>
  <c r="BV42" i="18"/>
  <c r="BV13" i="18"/>
  <c r="BV38" i="18"/>
  <c r="BV5" i="18"/>
  <c r="BV19" i="18"/>
  <c r="BV51" i="18"/>
  <c r="BV35" i="18"/>
  <c r="BV6" i="18"/>
  <c r="BV37" i="18"/>
  <c r="BV49" i="18"/>
  <c r="BV9" i="18"/>
  <c r="BV24" i="18"/>
  <c r="BV30" i="18"/>
  <c r="BV29" i="18"/>
  <c r="BV26" i="18"/>
  <c r="BV7" i="18"/>
  <c r="BV23" i="18"/>
  <c r="BV18" i="18"/>
  <c r="BV39" i="18"/>
  <c r="BV41" i="18"/>
  <c r="BV47" i="18"/>
  <c r="BV8" i="18"/>
  <c r="BV52" i="18"/>
  <c r="BV10" i="18"/>
  <c r="BV32" i="18"/>
  <c r="BV34" i="18"/>
  <c r="BV21" i="18"/>
  <c r="BV40" i="18"/>
  <c r="BV22" i="18"/>
  <c r="BV54" i="18"/>
  <c r="BV17" i="18"/>
  <c r="BV44" i="18"/>
  <c r="BV36" i="18"/>
  <c r="BV27" i="18"/>
  <c r="BV28" i="18"/>
  <c r="BV25" i="18"/>
  <c r="BV11" i="18"/>
  <c r="BV46" i="18"/>
  <c r="C76" i="1" a="1"/>
  <c r="E73" i="10" a="1"/>
  <c r="E73" i="10" s="1"/>
  <c r="H73" i="10" a="1"/>
  <c r="H73" i="10" s="1"/>
  <c r="C74" i="7" l="1" a="1"/>
  <c r="C74" i="7" s="1"/>
  <c r="D74" i="7" s="1"/>
  <c r="F74" i="7" a="1"/>
  <c r="F74" i="7" s="1"/>
  <c r="G74" i="7" s="1"/>
  <c r="E74" i="7" a="1"/>
  <c r="E74" i="7" s="1"/>
  <c r="C76" i="6" a="1"/>
  <c r="AT76" i="6" s="1"/>
  <c r="H74" i="7" a="1"/>
  <c r="H74" i="7" s="1"/>
  <c r="BW5" i="18" a="1"/>
  <c r="BW44" i="18" s="1"/>
  <c r="AE76" i="1"/>
  <c r="AW76" i="1"/>
  <c r="AK76" i="1"/>
  <c r="I76" i="1"/>
  <c r="R76" i="1"/>
  <c r="X76" i="1"/>
  <c r="AY76" i="1"/>
  <c r="AF76" i="1"/>
  <c r="V76" i="1"/>
  <c r="AN76" i="1"/>
  <c r="AQ76" i="1"/>
  <c r="AR76" i="1"/>
  <c r="AS76" i="1"/>
  <c r="AI76" i="1"/>
  <c r="U76" i="1"/>
  <c r="K76" i="1"/>
  <c r="Y76" i="1"/>
  <c r="AD76" i="1"/>
  <c r="AX76" i="1"/>
  <c r="M76" i="1"/>
  <c r="F76" i="1"/>
  <c r="Z76" i="1"/>
  <c r="Q76" i="1"/>
  <c r="N76" i="1"/>
  <c r="AH76" i="1"/>
  <c r="AP76" i="1"/>
  <c r="AM76" i="1"/>
  <c r="J76" i="1"/>
  <c r="AA76" i="1"/>
  <c r="AO76" i="1"/>
  <c r="L76" i="1"/>
  <c r="O76" i="1"/>
  <c r="AC76" i="1"/>
  <c r="AL76" i="1"/>
  <c r="S76" i="1"/>
  <c r="AG76" i="1"/>
  <c r="AT76" i="1"/>
  <c r="G76" i="1"/>
  <c r="W76" i="1"/>
  <c r="H76" i="1"/>
  <c r="E76" i="1"/>
  <c r="P76" i="1"/>
  <c r="T76" i="1"/>
  <c r="AB76" i="1"/>
  <c r="AJ76" i="1"/>
  <c r="AV76" i="1"/>
  <c r="AU76" i="1"/>
  <c r="AZ76" i="1"/>
  <c r="C76" i="1"/>
  <c r="D76" i="1"/>
  <c r="I40" i="3"/>
  <c r="J40" i="3"/>
  <c r="E40" i="3"/>
  <c r="D40" i="3"/>
  <c r="E19" i="7" l="1" a="1"/>
  <c r="E19" i="7" s="1"/>
  <c r="E43" i="7" a="1"/>
  <c r="E43" i="7" s="1"/>
  <c r="E37" i="7" a="1"/>
  <c r="E37" i="7" s="1"/>
  <c r="E5" i="7" a="1"/>
  <c r="E5" i="7" s="1"/>
  <c r="E39" i="7" a="1"/>
  <c r="E39" i="7" s="1"/>
  <c r="E29" i="7" a="1"/>
  <c r="E29" i="7" s="1"/>
  <c r="E41" i="7" a="1"/>
  <c r="E41" i="7" s="1"/>
  <c r="E15" i="7" a="1"/>
  <c r="E15" i="7" s="1"/>
  <c r="E25" i="7" a="1"/>
  <c r="E25" i="7" s="1"/>
  <c r="E35" i="7" a="1"/>
  <c r="E35" i="7" s="1"/>
  <c r="E47" i="7" a="1"/>
  <c r="E47" i="7" s="1"/>
  <c r="E21" i="7" a="1"/>
  <c r="E21" i="7" s="1"/>
  <c r="E49" i="7" a="1"/>
  <c r="E49" i="7" s="1"/>
  <c r="E33" i="7" a="1"/>
  <c r="E33" i="7" s="1"/>
  <c r="E45" i="7" a="1"/>
  <c r="E45" i="7" s="1"/>
  <c r="E31" i="7" a="1"/>
  <c r="E31" i="7" s="1"/>
  <c r="E7" i="7" a="1"/>
  <c r="E7" i="7" s="1"/>
  <c r="E11" i="7" a="1"/>
  <c r="E11" i="7" s="1"/>
  <c r="E23" i="7" a="1"/>
  <c r="E23" i="7" s="1"/>
  <c r="E9" i="7" a="1"/>
  <c r="E9" i="7" s="1"/>
  <c r="E27" i="7" a="1"/>
  <c r="E27" i="7" s="1"/>
  <c r="E17" i="7" a="1"/>
  <c r="E17" i="7" s="1"/>
  <c r="H71" i="7" a="1"/>
  <c r="H71" i="7" s="1"/>
  <c r="H21" i="7" a="1"/>
  <c r="H21" i="7" s="1"/>
  <c r="H19" i="7" a="1"/>
  <c r="H19" i="7" s="1"/>
  <c r="H9" i="7" a="1"/>
  <c r="H9" i="7" s="1"/>
  <c r="H37" i="7" a="1"/>
  <c r="H37" i="7" s="1"/>
  <c r="H45" i="7" a="1"/>
  <c r="H45" i="7" s="1"/>
  <c r="H67" i="7" a="1"/>
  <c r="H67" i="7" s="1"/>
  <c r="H61" i="7" a="1"/>
  <c r="H61" i="7" s="1"/>
  <c r="H15" i="7" a="1"/>
  <c r="H15" i="7" s="1"/>
  <c r="H65" i="7" a="1"/>
  <c r="H65" i="7" s="1"/>
  <c r="H69" i="7" a="1"/>
  <c r="H69" i="7" s="1"/>
  <c r="H31" i="7" a="1"/>
  <c r="H31" i="7" s="1"/>
  <c r="H13" i="7" a="1"/>
  <c r="H13" i="7" s="1"/>
  <c r="H35" i="7" a="1"/>
  <c r="H35" i="7" s="1"/>
  <c r="H73" i="7" a="1"/>
  <c r="H73" i="7" s="1"/>
  <c r="H43" i="7" a="1"/>
  <c r="H43" i="7" s="1"/>
  <c r="H51" i="7" a="1"/>
  <c r="H51" i="7" s="1"/>
  <c r="H53" i="7" a="1"/>
  <c r="H53" i="7" s="1"/>
  <c r="H39" i="7" a="1"/>
  <c r="H39" i="7" s="1"/>
  <c r="H27" i="7" a="1"/>
  <c r="H27" i="7" s="1"/>
  <c r="H23" i="7" a="1"/>
  <c r="H23" i="7" s="1"/>
  <c r="H59" i="7" a="1"/>
  <c r="H59" i="7" s="1"/>
  <c r="H63" i="7" a="1"/>
  <c r="H63" i="7" s="1"/>
  <c r="H57" i="7" a="1"/>
  <c r="H57" i="7" s="1"/>
  <c r="H17" i="7" a="1"/>
  <c r="H17" i="7" s="1"/>
  <c r="H29" i="7" a="1"/>
  <c r="H29" i="7" s="1"/>
  <c r="H11" i="7" a="1"/>
  <c r="H11" i="7" s="1"/>
  <c r="H55" i="7" a="1"/>
  <c r="H55" i="7" s="1"/>
  <c r="H49" i="7" a="1"/>
  <c r="H49" i="7" s="1"/>
  <c r="H25" i="7" a="1"/>
  <c r="H25" i="7" s="1"/>
  <c r="H33" i="7" a="1"/>
  <c r="H33" i="7" s="1"/>
  <c r="H47" i="7" a="1"/>
  <c r="H47" i="7" s="1"/>
  <c r="H41" i="7" a="1"/>
  <c r="H41" i="7" s="1"/>
  <c r="E69" i="7" a="1"/>
  <c r="E69" i="7" s="1"/>
  <c r="E65" i="7" a="1"/>
  <c r="E65" i="7" s="1"/>
  <c r="E67" i="7" a="1"/>
  <c r="E67" i="7" s="1"/>
  <c r="E57" i="7" a="1"/>
  <c r="E57" i="7" s="1"/>
  <c r="E63" i="7" a="1"/>
  <c r="E63" i="7" s="1"/>
  <c r="E59" i="7" a="1"/>
  <c r="E59" i="7" s="1"/>
  <c r="E51" i="7" a="1"/>
  <c r="E51" i="7" s="1"/>
  <c r="E61" i="7" a="1"/>
  <c r="E61" i="7" s="1"/>
  <c r="E53" i="7" a="1"/>
  <c r="E53" i="7" s="1"/>
  <c r="E55" i="7" a="1"/>
  <c r="E55" i="7" s="1"/>
  <c r="U76" i="6"/>
  <c r="K76" i="6"/>
  <c r="Y76" i="6"/>
  <c r="N76" i="6"/>
  <c r="AE76" i="6"/>
  <c r="J76" i="6"/>
  <c r="AM76" i="6"/>
  <c r="O76" i="6"/>
  <c r="AH76" i="6"/>
  <c r="L76" i="6"/>
  <c r="T76" i="6"/>
  <c r="AG76" i="6"/>
  <c r="AK76" i="6"/>
  <c r="AL76" i="6"/>
  <c r="AR76" i="6"/>
  <c r="F76" i="6"/>
  <c r="AY76" i="6"/>
  <c r="R76" i="6"/>
  <c r="AS76" i="6"/>
  <c r="Z76" i="6"/>
  <c r="AU76" i="6"/>
  <c r="AZ76" i="6"/>
  <c r="G76" i="6"/>
  <c r="W76" i="6"/>
  <c r="AJ76" i="6"/>
  <c r="AO76" i="6"/>
  <c r="P76" i="6"/>
  <c r="AQ76" i="6"/>
  <c r="M76" i="6"/>
  <c r="H76" i="6"/>
  <c r="AD76" i="6"/>
  <c r="Q76" i="6"/>
  <c r="AI76" i="6"/>
  <c r="AP76" i="6"/>
  <c r="AX76" i="6"/>
  <c r="AB76" i="6"/>
  <c r="E76" i="6"/>
  <c r="AV76" i="6"/>
  <c r="V76" i="6"/>
  <c r="S76" i="6"/>
  <c r="X76" i="6"/>
  <c r="AF76" i="6"/>
  <c r="C76" i="6"/>
  <c r="AC76" i="6"/>
  <c r="AN76" i="6"/>
  <c r="D76" i="6"/>
  <c r="I76" i="6"/>
  <c r="AW76" i="6"/>
  <c r="AA76" i="6"/>
  <c r="F74" i="10" a="1"/>
  <c r="F74" i="10" s="1"/>
  <c r="G74" i="10" s="1"/>
  <c r="C74" i="10" a="1"/>
  <c r="C74" i="10" s="1"/>
  <c r="D74" i="10" s="1"/>
  <c r="E61" i="10" s="1" a="1"/>
  <c r="E61" i="10" s="1"/>
  <c r="BW8" i="18"/>
  <c r="BW12" i="18"/>
  <c r="BW21" i="18"/>
  <c r="BW30" i="18"/>
  <c r="BW39" i="18"/>
  <c r="BW26" i="18"/>
  <c r="BW7" i="18"/>
  <c r="BW49" i="18"/>
  <c r="BW47" i="18"/>
  <c r="BW22" i="18"/>
  <c r="BW54" i="18"/>
  <c r="BW20" i="18"/>
  <c r="BW36" i="18"/>
  <c r="BW15" i="18"/>
  <c r="BW14" i="18"/>
  <c r="BW27" i="18"/>
  <c r="BW9" i="18"/>
  <c r="BW46" i="18"/>
  <c r="BW50" i="18"/>
  <c r="BW45" i="18"/>
  <c r="BW41" i="18"/>
  <c r="BW19" i="18"/>
  <c r="BW5" i="18"/>
  <c r="BW16" i="18"/>
  <c r="BW38" i="18"/>
  <c r="BW28" i="18"/>
  <c r="BW13" i="18"/>
  <c r="BW42" i="18"/>
  <c r="BW23" i="18"/>
  <c r="BW18" i="18"/>
  <c r="BW37" i="18"/>
  <c r="BW52" i="18"/>
  <c r="BW6" i="18"/>
  <c r="BW24" i="18"/>
  <c r="BW31" i="18"/>
  <c r="BW35" i="18"/>
  <c r="BW33" i="18"/>
  <c r="BW17" i="18"/>
  <c r="BW10" i="18"/>
  <c r="BW53" i="18"/>
  <c r="BW40" i="18"/>
  <c r="BW32" i="18"/>
  <c r="BW29" i="18"/>
  <c r="BW51" i="18"/>
  <c r="BW43" i="18"/>
  <c r="BW11" i="18"/>
  <c r="BW25" i="18"/>
  <c r="BW34" i="18"/>
  <c r="BW48" i="18"/>
  <c r="H74" i="10" a="1"/>
  <c r="H74" i="10" s="1"/>
  <c r="E74" i="10" a="1"/>
  <c r="E74" i="10" s="1"/>
  <c r="C77" i="1" a="1"/>
  <c r="H19" i="3" l="1"/>
  <c r="G19" i="3"/>
  <c r="G11" i="3"/>
  <c r="H11" i="3"/>
  <c r="H26" i="3"/>
  <c r="G26" i="3"/>
  <c r="H24" i="3"/>
  <c r="G24" i="3"/>
  <c r="G12" i="3"/>
  <c r="H12" i="3"/>
  <c r="G20" i="3"/>
  <c r="H20" i="3"/>
  <c r="G18" i="3"/>
  <c r="H18" i="3"/>
  <c r="G17" i="3"/>
  <c r="H17" i="3"/>
  <c r="G28" i="3"/>
  <c r="H28" i="3"/>
  <c r="H23" i="3"/>
  <c r="G23" i="3"/>
  <c r="G8" i="3"/>
  <c r="H8" i="3"/>
  <c r="H14" i="3"/>
  <c r="G14" i="3"/>
  <c r="H6" i="3"/>
  <c r="G6" i="3"/>
  <c r="G15" i="3"/>
  <c r="H15" i="3"/>
  <c r="G27" i="3"/>
  <c r="H27" i="3"/>
  <c r="H22" i="3"/>
  <c r="G22" i="3"/>
  <c r="H9" i="3"/>
  <c r="G9" i="3"/>
  <c r="H21" i="3"/>
  <c r="G21" i="3"/>
  <c r="G25" i="3"/>
  <c r="H25" i="3"/>
  <c r="G7" i="3"/>
  <c r="H7" i="3"/>
  <c r="G16" i="3"/>
  <c r="H16" i="3"/>
  <c r="H13" i="3"/>
  <c r="G13" i="3"/>
  <c r="C32" i="3"/>
  <c r="B32" i="3"/>
  <c r="B25" i="3"/>
  <c r="C25" i="3"/>
  <c r="C34" i="3"/>
  <c r="B34" i="3"/>
  <c r="C27" i="3"/>
  <c r="B27" i="3"/>
  <c r="G33" i="3"/>
  <c r="H33" i="3"/>
  <c r="C20" i="3"/>
  <c r="B20" i="3"/>
  <c r="B35" i="3"/>
  <c r="C35" i="3"/>
  <c r="B40" i="3"/>
  <c r="C40" i="3"/>
  <c r="B37" i="3"/>
  <c r="C37" i="3"/>
  <c r="H35" i="3"/>
  <c r="G35" i="3"/>
  <c r="B16" i="3"/>
  <c r="C16" i="3"/>
  <c r="C33" i="3"/>
  <c r="B33" i="3"/>
  <c r="B21" i="3"/>
  <c r="C21" i="3"/>
  <c r="C26" i="3"/>
  <c r="B26" i="3"/>
  <c r="H32" i="3"/>
  <c r="G32" i="3"/>
  <c r="B28" i="3"/>
  <c r="C28" i="3"/>
  <c r="C15" i="3"/>
  <c r="B15" i="3"/>
  <c r="C10" i="3"/>
  <c r="B10" i="3"/>
  <c r="B22" i="3"/>
  <c r="C22" i="3"/>
  <c r="G29" i="3"/>
  <c r="H29" i="3"/>
  <c r="H37" i="3"/>
  <c r="G37" i="3"/>
  <c r="C31" i="3"/>
  <c r="B31" i="3"/>
  <c r="C17" i="3"/>
  <c r="B17" i="3"/>
  <c r="C19" i="3"/>
  <c r="B19" i="3"/>
  <c r="C8" i="3"/>
  <c r="B8" i="3"/>
  <c r="G31" i="3"/>
  <c r="H31" i="3"/>
  <c r="G36" i="3"/>
  <c r="H36" i="3"/>
  <c r="B9" i="3"/>
  <c r="C9" i="3"/>
  <c r="C23" i="3"/>
  <c r="B23" i="3"/>
  <c r="C38" i="3"/>
  <c r="B38" i="3"/>
  <c r="C13" i="3"/>
  <c r="B13" i="3"/>
  <c r="H30" i="3"/>
  <c r="G30" i="3"/>
  <c r="G38" i="3"/>
  <c r="H38" i="3"/>
  <c r="B18" i="3"/>
  <c r="C18" i="3"/>
  <c r="B30" i="3"/>
  <c r="C30" i="3"/>
  <c r="B36" i="3"/>
  <c r="C36" i="3"/>
  <c r="B14" i="3"/>
  <c r="C14" i="3"/>
  <c r="G34" i="3"/>
  <c r="H34" i="3"/>
  <c r="B24" i="3"/>
  <c r="C24" i="3"/>
  <c r="C12" i="3"/>
  <c r="B12" i="3"/>
  <c r="C29" i="3"/>
  <c r="B29" i="3"/>
  <c r="B11" i="3"/>
  <c r="C11" i="3"/>
  <c r="C39" i="3"/>
  <c r="B39" i="3"/>
  <c r="J34" i="3"/>
  <c r="I34" i="3"/>
  <c r="H75" i="7" a="1"/>
  <c r="H75" i="7" s="1"/>
  <c r="C41" i="3" s="1"/>
  <c r="C77" i="6" a="1"/>
  <c r="AY77" i="6" s="1"/>
  <c r="E75" i="7" a="1"/>
  <c r="E75" i="7" s="1"/>
  <c r="H41" i="3" s="1"/>
  <c r="H65" i="10" a="1"/>
  <c r="H65" i="10" s="1"/>
  <c r="D36" i="3" s="1"/>
  <c r="H5" i="10" a="1"/>
  <c r="H5" i="10" s="1"/>
  <c r="E57" i="10" a="1"/>
  <c r="E57" i="10" s="1"/>
  <c r="E59" i="10" a="1"/>
  <c r="E59" i="10" s="1"/>
  <c r="H63" i="10" a="1"/>
  <c r="H63" i="10" s="1"/>
  <c r="H61" i="10" a="1"/>
  <c r="H61" i="10" s="1"/>
  <c r="BX5" i="18" a="1"/>
  <c r="BX54" i="18" s="1"/>
  <c r="S77" i="1"/>
  <c r="H77" i="1"/>
  <c r="AJ77" i="1"/>
  <c r="G77" i="1"/>
  <c r="AH77" i="1"/>
  <c r="L77" i="1"/>
  <c r="AO77" i="1"/>
  <c r="J77" i="1"/>
  <c r="AL77" i="1"/>
  <c r="AE77" i="1"/>
  <c r="N77" i="1"/>
  <c r="AB77" i="1"/>
  <c r="AY77" i="1"/>
  <c r="U77" i="1"/>
  <c r="AV77" i="1"/>
  <c r="AA77" i="1"/>
  <c r="AZ77" i="1"/>
  <c r="AC77" i="1"/>
  <c r="AX77" i="1"/>
  <c r="Q77" i="1"/>
  <c r="AI77" i="1"/>
  <c r="AN77" i="1"/>
  <c r="E77" i="1"/>
  <c r="W77" i="1"/>
  <c r="P77" i="1"/>
  <c r="AR77" i="1"/>
  <c r="K77" i="1"/>
  <c r="AP77" i="1"/>
  <c r="T77" i="1"/>
  <c r="AF77" i="1"/>
  <c r="AS77" i="1"/>
  <c r="O77" i="1"/>
  <c r="AG77" i="1"/>
  <c r="V77" i="1"/>
  <c r="AM77" i="1"/>
  <c r="I77" i="1"/>
  <c r="X77" i="1"/>
  <c r="R77" i="1"/>
  <c r="AW77" i="1"/>
  <c r="Z77" i="1"/>
  <c r="D77" i="1"/>
  <c r="AK77" i="1"/>
  <c r="C77" i="1"/>
  <c r="AD77" i="1"/>
  <c r="Y77" i="1"/>
  <c r="AQ77" i="1"/>
  <c r="F77" i="1"/>
  <c r="M77" i="1"/>
  <c r="AU77" i="1"/>
  <c r="AT77" i="1"/>
  <c r="B41" i="3" l="1"/>
  <c r="G41" i="3"/>
  <c r="AR77" i="6"/>
  <c r="AI77" i="6"/>
  <c r="K77" i="6"/>
  <c r="F77" i="6"/>
  <c r="AF77" i="6"/>
  <c r="W77" i="6"/>
  <c r="AD77" i="6"/>
  <c r="AP77" i="6"/>
  <c r="AN77" i="6"/>
  <c r="Y77" i="6"/>
  <c r="AA77" i="6"/>
  <c r="AW77" i="6"/>
  <c r="G77" i="6"/>
  <c r="N77" i="6"/>
  <c r="AG77" i="6"/>
  <c r="J77" i="6"/>
  <c r="L77" i="6"/>
  <c r="Q77" i="6"/>
  <c r="H77" i="6"/>
  <c r="S77" i="6"/>
  <c r="E77" i="6"/>
  <c r="AE77" i="6"/>
  <c r="AO77" i="6"/>
  <c r="AH77" i="6"/>
  <c r="AS77" i="6"/>
  <c r="AZ77" i="6"/>
  <c r="V77" i="6"/>
  <c r="U77" i="6"/>
  <c r="AU77" i="6"/>
  <c r="C77" i="6"/>
  <c r="C78" i="6" s="1" a="1"/>
  <c r="M77" i="6"/>
  <c r="T77" i="6"/>
  <c r="AB77" i="6"/>
  <c r="AV77" i="6"/>
  <c r="Z77" i="6"/>
  <c r="R77" i="6"/>
  <c r="AC77" i="6"/>
  <c r="AJ77" i="6"/>
  <c r="AK77" i="6"/>
  <c r="AL77" i="6"/>
  <c r="O77" i="6"/>
  <c r="AM77" i="6"/>
  <c r="AT77" i="6"/>
  <c r="D77" i="6"/>
  <c r="AQ77" i="6"/>
  <c r="P77" i="6"/>
  <c r="I77" i="6"/>
  <c r="AX77" i="6"/>
  <c r="X77" i="6"/>
  <c r="E36" i="3"/>
  <c r="E6" i="3"/>
  <c r="D6" i="3"/>
  <c r="I33" i="3"/>
  <c r="J33" i="3"/>
  <c r="J32" i="3"/>
  <c r="I32" i="3"/>
  <c r="E35" i="3"/>
  <c r="D35" i="3"/>
  <c r="D34" i="3"/>
  <c r="E34" i="3"/>
  <c r="BX47" i="18"/>
  <c r="BX39" i="18"/>
  <c r="BX30" i="18"/>
  <c r="BX53" i="18"/>
  <c r="BX11" i="18"/>
  <c r="BX40" i="18"/>
  <c r="BX44" i="18"/>
  <c r="BX29" i="18"/>
  <c r="BX23" i="18"/>
  <c r="BX52" i="18"/>
  <c r="BX36" i="18"/>
  <c r="BX9" i="18"/>
  <c r="BX24" i="18"/>
  <c r="BX14" i="18"/>
  <c r="BX21" i="18"/>
  <c r="BX17" i="18"/>
  <c r="BX34" i="18"/>
  <c r="BX35" i="18"/>
  <c r="BX45" i="18"/>
  <c r="BX22" i="18"/>
  <c r="BX26" i="18"/>
  <c r="BX32" i="18"/>
  <c r="BX37" i="18"/>
  <c r="BX27" i="18"/>
  <c r="BX46" i="18"/>
  <c r="BX49" i="18"/>
  <c r="BX6" i="18"/>
  <c r="BX19" i="18"/>
  <c r="BX16" i="18"/>
  <c r="BX20" i="18"/>
  <c r="BX15" i="18"/>
  <c r="BX43" i="18"/>
  <c r="BX5" i="18"/>
  <c r="BX13" i="18"/>
  <c r="BX41" i="18"/>
  <c r="BX51" i="18"/>
  <c r="BX7" i="18"/>
  <c r="BX33" i="18"/>
  <c r="BX31" i="18"/>
  <c r="BX10" i="18"/>
  <c r="BX12" i="18"/>
  <c r="BX48" i="18"/>
  <c r="BX42" i="18"/>
  <c r="BX8" i="18"/>
  <c r="BX28" i="18"/>
  <c r="BX38" i="18"/>
  <c r="BX25" i="18"/>
  <c r="BX18" i="18"/>
  <c r="BX50" i="18"/>
  <c r="H75" i="10" a="1"/>
  <c r="H75" i="10" s="1"/>
  <c r="C78" i="1" a="1"/>
  <c r="E75" i="10" a="1"/>
  <c r="E75" i="10" s="1"/>
  <c r="E76" i="7" l="1" a="1"/>
  <c r="E76" i="7" s="1"/>
  <c r="H76" i="7" a="1"/>
  <c r="H76" i="7" s="1"/>
  <c r="BY5" i="18" a="1"/>
  <c r="I41" i="3"/>
  <c r="J41" i="3"/>
  <c r="AA78" i="1"/>
  <c r="AO78" i="1"/>
  <c r="AX78" i="1"/>
  <c r="O78" i="1"/>
  <c r="AC78" i="1"/>
  <c r="Z78" i="1"/>
  <c r="S78" i="1"/>
  <c r="AG78" i="1"/>
  <c r="AH78" i="1"/>
  <c r="AM78" i="1"/>
  <c r="AJ78" i="1"/>
  <c r="J78" i="1"/>
  <c r="AP78" i="1"/>
  <c r="AB78" i="1"/>
  <c r="K78" i="1"/>
  <c r="AT78" i="1"/>
  <c r="V78" i="1"/>
  <c r="C78" i="1"/>
  <c r="E78" i="1"/>
  <c r="AK78" i="1"/>
  <c r="AQ78" i="1"/>
  <c r="L78" i="1"/>
  <c r="AF78" i="1"/>
  <c r="AE78" i="1"/>
  <c r="AS78" i="1"/>
  <c r="H78" i="1"/>
  <c r="AI78" i="1"/>
  <c r="AW78" i="1"/>
  <c r="P78" i="1"/>
  <c r="D78" i="1"/>
  <c r="F78" i="1"/>
  <c r="AL78" i="1"/>
  <c r="I78" i="1"/>
  <c r="AR78" i="1"/>
  <c r="N78" i="1"/>
  <c r="AU78" i="1"/>
  <c r="T78" i="1"/>
  <c r="AN78" i="1"/>
  <c r="AY78" i="1"/>
  <c r="AV78" i="1"/>
  <c r="X78" i="1"/>
  <c r="G78" i="1"/>
  <c r="W78" i="1"/>
  <c r="Y78" i="1"/>
  <c r="R78" i="1"/>
  <c r="M78" i="1"/>
  <c r="AZ78" i="1"/>
  <c r="Q78" i="1"/>
  <c r="AD78" i="1"/>
  <c r="U78" i="1"/>
  <c r="D41" i="3"/>
  <c r="E41" i="3"/>
  <c r="K78" i="6"/>
  <c r="AA78" i="6"/>
  <c r="AQ78" i="6"/>
  <c r="F78" i="6"/>
  <c r="V78" i="6"/>
  <c r="AL78" i="6"/>
  <c r="E78" i="6"/>
  <c r="U78" i="6"/>
  <c r="AK78" i="6"/>
  <c r="D78" i="6"/>
  <c r="T78" i="6"/>
  <c r="AJ78" i="6"/>
  <c r="AZ78" i="6"/>
  <c r="O78" i="6"/>
  <c r="AE78" i="6"/>
  <c r="AU78" i="6"/>
  <c r="J78" i="6"/>
  <c r="Z78" i="6"/>
  <c r="AP78" i="6"/>
  <c r="I78" i="6"/>
  <c r="Y78" i="6"/>
  <c r="AO78" i="6"/>
  <c r="H78" i="6"/>
  <c r="X78" i="6"/>
  <c r="AN78" i="6"/>
  <c r="W78" i="6"/>
  <c r="C78" i="6"/>
  <c r="AH78" i="6"/>
  <c r="Q78" i="6"/>
  <c r="AW78" i="6"/>
  <c r="AF78" i="6"/>
  <c r="AI78" i="6"/>
  <c r="N78" i="6"/>
  <c r="AT78" i="6"/>
  <c r="AC78" i="6"/>
  <c r="L78" i="6"/>
  <c r="AR78" i="6"/>
  <c r="G78" i="6"/>
  <c r="AM78" i="6"/>
  <c r="R78" i="6"/>
  <c r="AX78" i="6"/>
  <c r="AG78" i="6"/>
  <c r="P78" i="6"/>
  <c r="AV78" i="6"/>
  <c r="AD78" i="6"/>
  <c r="M78" i="6"/>
  <c r="S78" i="6"/>
  <c r="AS78" i="6"/>
  <c r="AY78" i="6"/>
  <c r="AB78" i="6"/>
  <c r="F76" i="10" l="1" a="1"/>
  <c r="F76" i="10" s="1"/>
  <c r="G76" i="10" s="1"/>
  <c r="C76" i="10" a="1"/>
  <c r="C76" i="10" s="1"/>
  <c r="D76" i="10" s="1"/>
  <c r="BY39" i="18"/>
  <c r="BY20" i="18"/>
  <c r="BY25" i="18"/>
  <c r="BY44" i="18"/>
  <c r="BY40" i="18"/>
  <c r="BY17" i="18"/>
  <c r="BY32" i="18"/>
  <c r="BY42" i="18"/>
  <c r="BY31" i="18"/>
  <c r="BY35" i="18"/>
  <c r="BY54" i="18"/>
  <c r="BY8" i="18"/>
  <c r="BY24" i="18"/>
  <c r="BY7" i="18"/>
  <c r="BY48" i="18"/>
  <c r="BY12" i="18"/>
  <c r="BY33" i="18"/>
  <c r="BY23" i="18"/>
  <c r="BY26" i="18"/>
  <c r="BY10" i="18"/>
  <c r="BY9" i="18"/>
  <c r="BY21" i="18"/>
  <c r="BY41" i="18"/>
  <c r="BY13" i="18"/>
  <c r="BY37" i="18"/>
  <c r="BY18" i="18"/>
  <c r="BY36" i="18"/>
  <c r="BY52" i="18"/>
  <c r="BY34" i="18"/>
  <c r="BY47" i="18"/>
  <c r="BY45" i="18"/>
  <c r="BY29" i="18"/>
  <c r="BY19" i="18"/>
  <c r="BY22" i="18"/>
  <c r="BY28" i="18"/>
  <c r="BY53" i="18"/>
  <c r="BY43" i="18"/>
  <c r="BY11" i="18"/>
  <c r="BY27" i="18"/>
  <c r="BY49" i="18"/>
  <c r="BY14" i="18"/>
  <c r="BY38" i="18"/>
  <c r="BY16" i="18"/>
  <c r="BY6" i="18"/>
  <c r="BY5" i="18"/>
  <c r="BY46" i="18"/>
  <c r="BY50" i="18"/>
  <c r="BY30" i="18"/>
  <c r="BY51" i="18"/>
  <c r="BY15" i="18"/>
  <c r="C79" i="1" a="1"/>
  <c r="H76" i="10" a="1"/>
  <c r="H76" i="10" s="1"/>
  <c r="E76" i="10" a="1"/>
  <c r="E76" i="10" s="1"/>
  <c r="C79" i="6" a="1"/>
  <c r="H77" i="7" a="1"/>
  <c r="H77" i="7" s="1"/>
  <c r="E77" i="7" a="1"/>
  <c r="E77" i="7" s="1"/>
  <c r="BZ5" i="18" l="1" a="1"/>
  <c r="Q79" i="1"/>
  <c r="AI79" i="1"/>
  <c r="AR79" i="1"/>
  <c r="E79" i="1"/>
  <c r="W79" i="1"/>
  <c r="T79" i="1"/>
  <c r="AN79" i="1"/>
  <c r="K79" i="1"/>
  <c r="AT79" i="1"/>
  <c r="P79" i="1"/>
  <c r="AP79" i="1"/>
  <c r="M79" i="1"/>
  <c r="J79" i="1"/>
  <c r="O79" i="1"/>
  <c r="AC79" i="1"/>
  <c r="L79" i="1"/>
  <c r="G79" i="1"/>
  <c r="H79" i="1"/>
  <c r="N79" i="1"/>
  <c r="V79" i="1"/>
  <c r="AG79" i="1"/>
  <c r="AY79" i="1"/>
  <c r="R79" i="1"/>
  <c r="U79" i="1"/>
  <c r="AM79" i="1"/>
  <c r="AZ79" i="1"/>
  <c r="I79" i="1"/>
  <c r="AA79" i="1"/>
  <c r="AB79" i="1"/>
  <c r="AV79" i="1"/>
  <c r="AE79" i="1"/>
  <c r="S79" i="1"/>
  <c r="AF79" i="1"/>
  <c r="AL79" i="1"/>
  <c r="AO79" i="1"/>
  <c r="AH79" i="1"/>
  <c r="X79" i="1"/>
  <c r="AU79" i="1"/>
  <c r="AW79" i="1"/>
  <c r="AD79" i="1"/>
  <c r="AX79" i="1"/>
  <c r="AK79" i="1"/>
  <c r="F79" i="1"/>
  <c r="Z79" i="1"/>
  <c r="Y79" i="1"/>
  <c r="AQ79" i="1"/>
  <c r="C79" i="1"/>
  <c r="AS79" i="1"/>
  <c r="D79" i="1"/>
  <c r="AJ79" i="1"/>
  <c r="H42" i="3"/>
  <c r="G42" i="3"/>
  <c r="B42" i="3"/>
  <c r="C42" i="3"/>
  <c r="M79" i="6"/>
  <c r="AC79" i="6"/>
  <c r="AS79" i="6"/>
  <c r="L79" i="6"/>
  <c r="AB79" i="6"/>
  <c r="AR79" i="6"/>
  <c r="K79" i="6"/>
  <c r="AA79" i="6"/>
  <c r="AQ79" i="6"/>
  <c r="F79" i="6"/>
  <c r="V79" i="6"/>
  <c r="AL79" i="6"/>
  <c r="Q79" i="6"/>
  <c r="AG79" i="6"/>
  <c r="AW79" i="6"/>
  <c r="P79" i="6"/>
  <c r="AF79" i="6"/>
  <c r="AV79" i="6"/>
  <c r="O79" i="6"/>
  <c r="AE79" i="6"/>
  <c r="AU79" i="6"/>
  <c r="J79" i="6"/>
  <c r="Z79" i="6"/>
  <c r="AP79" i="6"/>
  <c r="Y79" i="6"/>
  <c r="H79" i="6"/>
  <c r="AN79" i="6"/>
  <c r="W79" i="6"/>
  <c r="C79" i="6"/>
  <c r="AH79" i="6"/>
  <c r="E79" i="6"/>
  <c r="AK79" i="6"/>
  <c r="T79" i="6"/>
  <c r="AZ79" i="6"/>
  <c r="AI79" i="6"/>
  <c r="N79" i="6"/>
  <c r="AT79" i="6"/>
  <c r="I79" i="6"/>
  <c r="AO79" i="6"/>
  <c r="X79" i="6"/>
  <c r="G79" i="6"/>
  <c r="AM79" i="6"/>
  <c r="R79" i="6"/>
  <c r="AX79" i="6"/>
  <c r="S79" i="6"/>
  <c r="U79" i="6"/>
  <c r="AY79" i="6"/>
  <c r="D79" i="6"/>
  <c r="AD79" i="6"/>
  <c r="AJ79" i="6"/>
  <c r="BZ29" i="18" l="1"/>
  <c r="BZ31" i="18"/>
  <c r="BZ50" i="18"/>
  <c r="BZ20" i="18"/>
  <c r="BZ19" i="18"/>
  <c r="BZ18" i="18"/>
  <c r="BZ25" i="18"/>
  <c r="BZ30" i="18"/>
  <c r="BZ8" i="18"/>
  <c r="BZ42" i="18"/>
  <c r="BZ38" i="18"/>
  <c r="BZ54" i="18"/>
  <c r="BZ34" i="18"/>
  <c r="BZ22" i="18"/>
  <c r="BZ45" i="18"/>
  <c r="BZ33" i="18"/>
  <c r="BZ7" i="18"/>
  <c r="BZ6" i="18"/>
  <c r="BZ49" i="18"/>
  <c r="BZ11" i="18"/>
  <c r="BZ24" i="18"/>
  <c r="BZ41" i="18"/>
  <c r="BZ23" i="18"/>
  <c r="BZ9" i="18"/>
  <c r="BZ46" i="18"/>
  <c r="BZ53" i="18"/>
  <c r="BZ5" i="18"/>
  <c r="BZ14" i="18"/>
  <c r="BZ44" i="18"/>
  <c r="BZ35" i="18"/>
  <c r="BZ43" i="18"/>
  <c r="BZ28" i="18"/>
  <c r="BZ21" i="18"/>
  <c r="BZ48" i="18"/>
  <c r="BZ27" i="18"/>
  <c r="BZ40" i="18"/>
  <c r="BZ39" i="18"/>
  <c r="BZ26" i="18"/>
  <c r="BZ32" i="18"/>
  <c r="BZ17" i="18"/>
  <c r="BZ51" i="18"/>
  <c r="BZ52" i="18"/>
  <c r="BZ10" i="18"/>
  <c r="BZ37" i="18"/>
  <c r="BZ13" i="18"/>
  <c r="BZ16" i="18"/>
  <c r="BZ47" i="18"/>
  <c r="BZ36" i="18"/>
  <c r="BZ12" i="18"/>
  <c r="BZ15" i="18"/>
  <c r="E77" i="10" a="1"/>
  <c r="E77" i="10" s="1"/>
  <c r="H77" i="10" a="1"/>
  <c r="H77" i="10" s="1"/>
  <c r="C80" i="1" a="1"/>
  <c r="H78" i="7" a="1"/>
  <c r="H78" i="7" s="1"/>
  <c r="E78" i="7" a="1"/>
  <c r="E78" i="7" s="1"/>
  <c r="C80" i="6" a="1"/>
  <c r="CA5" i="18" l="1" a="1"/>
  <c r="CA21" i="18" s="1"/>
  <c r="M80" i="1"/>
  <c r="F80" i="1"/>
  <c r="Z80" i="1"/>
  <c r="Q80" i="1"/>
  <c r="N80" i="1"/>
  <c r="AH80" i="1"/>
  <c r="E80" i="1"/>
  <c r="AN80" i="1"/>
  <c r="J80" i="1"/>
  <c r="R80" i="1"/>
  <c r="AX80" i="1"/>
  <c r="AQ80" i="1"/>
  <c r="AE80" i="1"/>
  <c r="T80" i="1"/>
  <c r="AW80" i="1"/>
  <c r="W80" i="1"/>
  <c r="D80" i="1"/>
  <c r="Y80" i="1"/>
  <c r="AR80" i="1"/>
  <c r="AU80" i="1"/>
  <c r="X80" i="1"/>
  <c r="AZ80" i="1"/>
  <c r="AY80" i="1"/>
  <c r="AF80" i="1"/>
  <c r="C80" i="1"/>
  <c r="H80" i="1"/>
  <c r="AJ80" i="1"/>
  <c r="AD80" i="1"/>
  <c r="L80" i="1"/>
  <c r="O80" i="1"/>
  <c r="AC80" i="1"/>
  <c r="AL80" i="1"/>
  <c r="S80" i="1"/>
  <c r="AG80" i="1"/>
  <c r="AT80" i="1"/>
  <c r="G80" i="1"/>
  <c r="U80" i="1"/>
  <c r="V80" i="1"/>
  <c r="AP80" i="1"/>
  <c r="K80" i="1"/>
  <c r="AA80" i="1"/>
  <c r="P80" i="1"/>
  <c r="AS80" i="1"/>
  <c r="AI80" i="1"/>
  <c r="AB80" i="1"/>
  <c r="AK80" i="1"/>
  <c r="I80" i="1"/>
  <c r="AO80" i="1"/>
  <c r="AM80" i="1"/>
  <c r="AV80" i="1"/>
  <c r="D42" i="3"/>
  <c r="E42" i="3"/>
  <c r="J42" i="3"/>
  <c r="I42" i="3"/>
  <c r="P80" i="6"/>
  <c r="AF80" i="6"/>
  <c r="AV80" i="6"/>
  <c r="O80" i="6"/>
  <c r="AE80" i="6"/>
  <c r="AU80" i="6"/>
  <c r="J80" i="6"/>
  <c r="Z80" i="6"/>
  <c r="AP80" i="6"/>
  <c r="I80" i="6"/>
  <c r="Y80" i="6"/>
  <c r="AO80" i="6"/>
  <c r="D80" i="6"/>
  <c r="T80" i="6"/>
  <c r="AJ80" i="6"/>
  <c r="AZ80" i="6"/>
  <c r="S80" i="6"/>
  <c r="AI80" i="6"/>
  <c r="AY80" i="6"/>
  <c r="N80" i="6"/>
  <c r="AD80" i="6"/>
  <c r="AT80" i="6"/>
  <c r="M80" i="6"/>
  <c r="AC80" i="6"/>
  <c r="AS80" i="6"/>
  <c r="L80" i="6"/>
  <c r="AR80" i="6"/>
  <c r="AA80" i="6"/>
  <c r="F80" i="6"/>
  <c r="AL80" i="6"/>
  <c r="U80" i="6"/>
  <c r="X80" i="6"/>
  <c r="G80" i="6"/>
  <c r="AM80" i="6"/>
  <c r="R80" i="6"/>
  <c r="AX80" i="6"/>
  <c r="AG80" i="6"/>
  <c r="AB80" i="6"/>
  <c r="K80" i="6"/>
  <c r="AQ80" i="6"/>
  <c r="V80" i="6"/>
  <c r="E80" i="6"/>
  <c r="AK80" i="6"/>
  <c r="H80" i="6"/>
  <c r="AH80" i="6"/>
  <c r="AN80" i="6"/>
  <c r="Q80" i="6"/>
  <c r="W80" i="6"/>
  <c r="AW80" i="6"/>
  <c r="C80" i="6"/>
  <c r="F78" i="10" l="1" a="1"/>
  <c r="F78" i="10" s="1"/>
  <c r="G78" i="10" s="1"/>
  <c r="C78" i="10" a="1"/>
  <c r="C78" i="10" s="1"/>
  <c r="D78" i="10" s="1"/>
  <c r="CA45" i="18"/>
  <c r="CA20" i="18"/>
  <c r="CA41" i="18"/>
  <c r="CA31" i="18"/>
  <c r="CA48" i="18"/>
  <c r="CA5" i="18"/>
  <c r="CA47" i="18"/>
  <c r="CA14" i="18"/>
  <c r="CA52" i="18"/>
  <c r="CA39" i="18"/>
  <c r="CA27" i="18"/>
  <c r="CA34" i="18"/>
  <c r="CA26" i="18"/>
  <c r="CA29" i="18"/>
  <c r="CA46" i="18"/>
  <c r="CA22" i="18"/>
  <c r="CA51" i="18"/>
  <c r="CA40" i="18"/>
  <c r="CA6" i="18"/>
  <c r="CA12" i="18"/>
  <c r="CA37" i="18"/>
  <c r="CA30" i="18"/>
  <c r="CA18" i="18"/>
  <c r="CA53" i="18"/>
  <c r="CA32" i="18"/>
  <c r="CA54" i="18"/>
  <c r="CA35" i="18"/>
  <c r="CA24" i="18"/>
  <c r="CA25" i="18"/>
  <c r="CA13" i="18"/>
  <c r="CA10" i="18"/>
  <c r="CA8" i="18"/>
  <c r="CA28" i="18"/>
  <c r="CA50" i="18"/>
  <c r="CA43" i="18"/>
  <c r="CA44" i="18"/>
  <c r="CA23" i="18"/>
  <c r="CA9" i="18"/>
  <c r="CA36" i="18"/>
  <c r="CA17" i="18"/>
  <c r="CA11" i="18"/>
  <c r="CA49" i="18"/>
  <c r="CA7" i="18"/>
  <c r="CA19" i="18"/>
  <c r="CA42" i="18"/>
  <c r="CA16" i="18"/>
  <c r="CA38" i="18"/>
  <c r="CA33" i="18"/>
  <c r="CA15" i="18"/>
  <c r="H78" i="10" a="1"/>
  <c r="H78" i="10" s="1"/>
  <c r="E78" i="10" a="1"/>
  <c r="E78" i="10" s="1"/>
  <c r="C81" i="1" a="1"/>
  <c r="C81" i="6" a="1"/>
  <c r="H79" i="7" a="1"/>
  <c r="H79" i="7" s="1"/>
  <c r="E79" i="7" a="1"/>
  <c r="E79" i="7" s="1"/>
  <c r="CB5" i="18" l="1" a="1"/>
  <c r="CB5" i="18" s="1"/>
  <c r="E81" i="1"/>
  <c r="W81" i="1"/>
  <c r="P81" i="1"/>
  <c r="AR81" i="1"/>
  <c r="K81" i="1"/>
  <c r="AP81" i="1"/>
  <c r="T81" i="1"/>
  <c r="AS81" i="1"/>
  <c r="R81" i="1"/>
  <c r="AT81" i="1"/>
  <c r="AJ81" i="1"/>
  <c r="AG81" i="1"/>
  <c r="Z81" i="1"/>
  <c r="G81" i="1"/>
  <c r="AH81" i="1"/>
  <c r="L81" i="1"/>
  <c r="AO81" i="1"/>
  <c r="J81" i="1"/>
  <c r="AL81" i="1"/>
  <c r="AC81" i="1"/>
  <c r="AU81" i="1"/>
  <c r="N81" i="1"/>
  <c r="H81" i="1"/>
  <c r="AN81" i="1"/>
  <c r="AW81" i="1"/>
  <c r="U81" i="1"/>
  <c r="AM81" i="1"/>
  <c r="AV81" i="1"/>
  <c r="I81" i="1"/>
  <c r="AA81" i="1"/>
  <c r="X81" i="1"/>
  <c r="AZ81" i="1"/>
  <c r="O81" i="1"/>
  <c r="AX81" i="1"/>
  <c r="AB81" i="1"/>
  <c r="Q81" i="1"/>
  <c r="AY81" i="1"/>
  <c r="D81" i="1"/>
  <c r="AK81" i="1"/>
  <c r="C81" i="1"/>
  <c r="AD81" i="1"/>
  <c r="Y81" i="1"/>
  <c r="AQ81" i="1"/>
  <c r="F81" i="1"/>
  <c r="M81" i="1"/>
  <c r="AE81" i="1"/>
  <c r="AF81" i="1"/>
  <c r="S81" i="1"/>
  <c r="AI81" i="1"/>
  <c r="V81" i="1"/>
  <c r="H43" i="3"/>
  <c r="G43" i="3"/>
  <c r="C43" i="3"/>
  <c r="B43" i="3"/>
  <c r="C81" i="6"/>
  <c r="R81" i="6"/>
  <c r="AH81" i="6"/>
  <c r="AX81" i="6"/>
  <c r="Q81" i="6"/>
  <c r="AG81" i="6"/>
  <c r="AW81" i="6"/>
  <c r="P81" i="6"/>
  <c r="AF81" i="6"/>
  <c r="AV81" i="6"/>
  <c r="O81" i="6"/>
  <c r="AE81" i="6"/>
  <c r="AU81" i="6"/>
  <c r="F81" i="6"/>
  <c r="V81" i="6"/>
  <c r="AL81" i="6"/>
  <c r="E81" i="6"/>
  <c r="U81" i="6"/>
  <c r="AK81" i="6"/>
  <c r="D81" i="6"/>
  <c r="T81" i="6"/>
  <c r="AJ81" i="6"/>
  <c r="AZ81" i="6"/>
  <c r="S81" i="6"/>
  <c r="AI81" i="6"/>
  <c r="AY81" i="6"/>
  <c r="N81" i="6"/>
  <c r="AT81" i="6"/>
  <c r="AC81" i="6"/>
  <c r="L81" i="6"/>
  <c r="AR81" i="6"/>
  <c r="AA81" i="6"/>
  <c r="Z81" i="6"/>
  <c r="I81" i="6"/>
  <c r="AO81" i="6"/>
  <c r="X81" i="6"/>
  <c r="G81" i="6"/>
  <c r="AM81" i="6"/>
  <c r="AD81" i="6"/>
  <c r="M81" i="6"/>
  <c r="AS81" i="6"/>
  <c r="AB81" i="6"/>
  <c r="K81" i="6"/>
  <c r="AQ81" i="6"/>
  <c r="AP81" i="6"/>
  <c r="W81" i="6"/>
  <c r="Y81" i="6"/>
  <c r="H81" i="6"/>
  <c r="J81" i="6"/>
  <c r="AN81" i="6"/>
  <c r="CB20" i="18" l="1"/>
  <c r="CB34" i="18"/>
  <c r="CB51" i="18"/>
  <c r="CB32" i="18"/>
  <c r="CB44" i="18"/>
  <c r="CB26" i="18"/>
  <c r="CB12" i="18"/>
  <c r="CB6" i="18"/>
  <c r="CB33" i="18"/>
  <c r="CB39" i="18"/>
  <c r="CB21" i="18"/>
  <c r="CB43" i="18"/>
  <c r="CB15" i="18"/>
  <c r="CB30" i="18"/>
  <c r="CB45" i="18"/>
  <c r="CB25" i="18"/>
  <c r="CB8" i="18"/>
  <c r="CB50" i="18"/>
  <c r="CB48" i="18"/>
  <c r="CB27" i="18"/>
  <c r="CB40" i="18"/>
  <c r="CB52" i="18"/>
  <c r="CB31" i="18"/>
  <c r="CB13" i="18"/>
  <c r="CB16" i="18"/>
  <c r="CB41" i="18"/>
  <c r="CB36" i="18"/>
  <c r="CB53" i="18"/>
  <c r="CB23" i="18"/>
  <c r="CB29" i="18"/>
  <c r="CB28" i="18"/>
  <c r="CB42" i="18"/>
  <c r="CB35" i="18"/>
  <c r="CB22" i="18"/>
  <c r="CB11" i="18"/>
  <c r="CB49" i="18"/>
  <c r="CB47" i="18"/>
  <c r="CB10" i="18"/>
  <c r="CB38" i="18"/>
  <c r="CB14" i="18"/>
  <c r="CB9" i="18"/>
  <c r="CB54" i="18"/>
  <c r="CB18" i="18"/>
  <c r="CB7" i="18"/>
  <c r="CB46" i="18"/>
  <c r="CB19" i="18"/>
  <c r="CB17" i="18"/>
  <c r="CB37" i="18"/>
  <c r="CB24" i="18"/>
  <c r="H79" i="10" a="1"/>
  <c r="H79" i="10" s="1"/>
  <c r="C82" i="1" a="1"/>
  <c r="E79" i="10" a="1"/>
  <c r="E79" i="10" s="1"/>
  <c r="E80" i="7" a="1"/>
  <c r="E80" i="7" s="1"/>
  <c r="H80" i="7" a="1"/>
  <c r="H80" i="7" s="1"/>
  <c r="C82" i="6" a="1"/>
  <c r="CC5" i="18" l="1" a="1"/>
  <c r="CC23" i="18" s="1"/>
  <c r="D43" i="3"/>
  <c r="E43" i="3"/>
  <c r="O82" i="1"/>
  <c r="AD82" i="1"/>
  <c r="AS82" i="1"/>
  <c r="C82" i="1"/>
  <c r="R82" i="1"/>
  <c r="AG82" i="1"/>
  <c r="AV82" i="1"/>
  <c r="F82" i="1"/>
  <c r="U82" i="1"/>
  <c r="AJ82" i="1"/>
  <c r="AO82" i="1"/>
  <c r="AQ82" i="1"/>
  <c r="J82" i="1"/>
  <c r="AU82" i="1"/>
  <c r="M82" i="1"/>
  <c r="AB82" i="1"/>
  <c r="AI82" i="1"/>
  <c r="P82" i="1"/>
  <c r="W82" i="1"/>
  <c r="AL82" i="1"/>
  <c r="K82" i="1"/>
  <c r="X82" i="1"/>
  <c r="AE82" i="1"/>
  <c r="AT82" i="1"/>
  <c r="L82" i="1"/>
  <c r="S82" i="1"/>
  <c r="AH82" i="1"/>
  <c r="AW82" i="1"/>
  <c r="G82" i="1"/>
  <c r="V82" i="1"/>
  <c r="AK82" i="1"/>
  <c r="AZ82" i="1"/>
  <c r="AA82" i="1"/>
  <c r="I82" i="1"/>
  <c r="Y82" i="1"/>
  <c r="AX82" i="1"/>
  <c r="D82" i="1"/>
  <c r="AP82" i="1"/>
  <c r="N82" i="1"/>
  <c r="AC82" i="1"/>
  <c r="AR82" i="1"/>
  <c r="AY82" i="1"/>
  <c r="Q82" i="1"/>
  <c r="AF82" i="1"/>
  <c r="AM82" i="1"/>
  <c r="E82" i="1"/>
  <c r="T82" i="1"/>
  <c r="Z82" i="1"/>
  <c r="H82" i="1"/>
  <c r="AN82" i="1"/>
  <c r="J43" i="3"/>
  <c r="I43" i="3"/>
  <c r="I82" i="6"/>
  <c r="Y82" i="6"/>
  <c r="AO82" i="6"/>
  <c r="H82" i="6"/>
  <c r="X82" i="6"/>
  <c r="AN82" i="6"/>
  <c r="G82" i="6"/>
  <c r="W82" i="6"/>
  <c r="AM82" i="6"/>
  <c r="C82" i="6"/>
  <c r="R82" i="6"/>
  <c r="AH82" i="6"/>
  <c r="AX82" i="6"/>
  <c r="M82" i="6"/>
  <c r="AC82" i="6"/>
  <c r="AS82" i="6"/>
  <c r="L82" i="6"/>
  <c r="AB82" i="6"/>
  <c r="AR82" i="6"/>
  <c r="K82" i="6"/>
  <c r="AA82" i="6"/>
  <c r="AQ82" i="6"/>
  <c r="F82" i="6"/>
  <c r="V82" i="6"/>
  <c r="AL82" i="6"/>
  <c r="E82" i="6"/>
  <c r="AK82" i="6"/>
  <c r="T82" i="6"/>
  <c r="AZ82" i="6"/>
  <c r="AI82" i="6"/>
  <c r="N82" i="6"/>
  <c r="AT82" i="6"/>
  <c r="Q82" i="6"/>
  <c r="AW82" i="6"/>
  <c r="AF82" i="6"/>
  <c r="O82" i="6"/>
  <c r="AU82" i="6"/>
  <c r="Z82" i="6"/>
  <c r="U82" i="6"/>
  <c r="D82" i="6"/>
  <c r="AJ82" i="6"/>
  <c r="S82" i="6"/>
  <c r="AY82" i="6"/>
  <c r="AD82" i="6"/>
  <c r="P82" i="6"/>
  <c r="AP82" i="6"/>
  <c r="AV82" i="6"/>
  <c r="AE82" i="6"/>
  <c r="AG82" i="6"/>
  <c r="J82" i="6"/>
  <c r="F80" i="10" l="1" a="1"/>
  <c r="F80" i="10" s="1"/>
  <c r="G80" i="10" s="1"/>
  <c r="C80" i="10" a="1"/>
  <c r="C80" i="10" s="1"/>
  <c r="D80" i="10" s="1"/>
  <c r="CC39" i="18"/>
  <c r="CC50" i="18"/>
  <c r="CC37" i="18"/>
  <c r="CC53" i="18"/>
  <c r="CC7" i="18"/>
  <c r="CC22" i="18"/>
  <c r="CC41" i="18"/>
  <c r="CC40" i="18"/>
  <c r="CC28" i="18"/>
  <c r="CC21" i="18"/>
  <c r="CC26" i="18"/>
  <c r="CC52" i="18"/>
  <c r="CC9" i="18"/>
  <c r="CC14" i="18"/>
  <c r="CC11" i="18"/>
  <c r="CC36" i="18"/>
  <c r="CC54" i="18"/>
  <c r="CC19" i="18"/>
  <c r="CC6" i="18"/>
  <c r="CC27" i="18"/>
  <c r="CC12" i="18"/>
  <c r="CC47" i="18"/>
  <c r="CC15" i="18"/>
  <c r="CC8" i="18"/>
  <c r="CC25" i="18"/>
  <c r="CC43" i="18"/>
  <c r="CC51" i="18"/>
  <c r="CC16" i="18"/>
  <c r="CC44" i="18"/>
  <c r="CC17" i="18"/>
  <c r="CC18" i="18"/>
  <c r="CC32" i="18"/>
  <c r="CC13" i="18"/>
  <c r="CC45" i="18"/>
  <c r="CC38" i="18"/>
  <c r="CC42" i="18"/>
  <c r="CC10" i="18"/>
  <c r="CC34" i="18"/>
  <c r="CC30" i="18"/>
  <c r="CC5" i="18"/>
  <c r="CC35" i="18"/>
  <c r="CC31" i="18"/>
  <c r="CC48" i="18"/>
  <c r="CC24" i="18"/>
  <c r="CC33" i="18"/>
  <c r="CC49" i="18"/>
  <c r="CC29" i="18"/>
  <c r="CC46" i="18"/>
  <c r="CC20" i="18"/>
  <c r="C83" i="1" a="1"/>
  <c r="E80" i="10" a="1"/>
  <c r="E80" i="10" s="1"/>
  <c r="H80" i="10" a="1"/>
  <c r="H80" i="10" s="1"/>
  <c r="C83" i="6" a="1"/>
  <c r="E81" i="7" a="1"/>
  <c r="E81" i="7" s="1"/>
  <c r="H81" i="7" a="1"/>
  <c r="H81" i="7" s="1"/>
  <c r="E15" i="10" l="1" a="1"/>
  <c r="E15" i="10" s="1"/>
  <c r="E17" i="10" a="1"/>
  <c r="E17" i="10" s="1"/>
  <c r="E11" i="10" a="1"/>
  <c r="E11" i="10" s="1"/>
  <c r="E21" i="10" a="1"/>
  <c r="E21" i="10" s="1"/>
  <c r="E23" i="10" a="1"/>
  <c r="E23" i="10" s="1"/>
  <c r="E33" i="10" a="1"/>
  <c r="E33" i="10" s="1"/>
  <c r="E55" i="10" a="1"/>
  <c r="E55" i="10" s="1"/>
  <c r="E49" i="10" a="1"/>
  <c r="E49" i="10" s="1"/>
  <c r="E51" i="10" a="1"/>
  <c r="E51" i="10" s="1"/>
  <c r="E27" i="10" a="1"/>
  <c r="E27" i="10" s="1"/>
  <c r="E25" i="10" a="1"/>
  <c r="E25" i="10" s="1"/>
  <c r="E41" i="10" a="1"/>
  <c r="E41" i="10" s="1"/>
  <c r="E5" i="10" a="1"/>
  <c r="E5" i="10" s="1"/>
  <c r="E35" i="10" a="1"/>
  <c r="E35" i="10" s="1"/>
  <c r="E37" i="10" a="1"/>
  <c r="E37" i="10" s="1"/>
  <c r="E39" i="10" a="1"/>
  <c r="E39" i="10" s="1"/>
  <c r="E47" i="10" a="1"/>
  <c r="E47" i="10" s="1"/>
  <c r="E45" i="10" a="1"/>
  <c r="E45" i="10" s="1"/>
  <c r="E13" i="10" a="1"/>
  <c r="E13" i="10" s="1"/>
  <c r="E29" i="10" a="1"/>
  <c r="E29" i="10" s="1"/>
  <c r="E19" i="10" a="1"/>
  <c r="E19" i="10" s="1"/>
  <c r="E9" i="10" a="1"/>
  <c r="E9" i="10" s="1"/>
  <c r="E43" i="10" a="1"/>
  <c r="E43" i="10" s="1"/>
  <c r="E53" i="10" a="1"/>
  <c r="E53" i="10" s="1"/>
  <c r="E7" i="10" a="1"/>
  <c r="E7" i="10" s="1"/>
  <c r="E31" i="10" a="1"/>
  <c r="E31" i="10" s="1"/>
  <c r="H53" i="10" a="1"/>
  <c r="H53" i="10" s="1"/>
  <c r="H23" i="10" a="1"/>
  <c r="H23" i="10" s="1"/>
  <c r="H29" i="10" a="1"/>
  <c r="H29" i="10" s="1"/>
  <c r="H25" i="10" a="1"/>
  <c r="H25" i="10" s="1"/>
  <c r="H59" i="10" a="1"/>
  <c r="H59" i="10" s="1"/>
  <c r="H47" i="10" a="1"/>
  <c r="H47" i="10" s="1"/>
  <c r="H15" i="10" a="1"/>
  <c r="H15" i="10" s="1"/>
  <c r="H43" i="10" a="1"/>
  <c r="H43" i="10" s="1"/>
  <c r="H37" i="10" a="1"/>
  <c r="H37" i="10" s="1"/>
  <c r="H33" i="10" a="1"/>
  <c r="H33" i="10" s="1"/>
  <c r="H27" i="10" a="1"/>
  <c r="H27" i="10" s="1"/>
  <c r="H51" i="10" a="1"/>
  <c r="H51" i="10" s="1"/>
  <c r="H11" i="10" a="1"/>
  <c r="H11" i="10" s="1"/>
  <c r="H17" i="10" a="1"/>
  <c r="H17" i="10" s="1"/>
  <c r="H57" i="10" a="1"/>
  <c r="H57" i="10" s="1"/>
  <c r="H45" i="10" a="1"/>
  <c r="H45" i="10" s="1"/>
  <c r="H9" i="10" a="1"/>
  <c r="H9" i="10" s="1"/>
  <c r="H35" i="10" a="1"/>
  <c r="H35" i="10" s="1"/>
  <c r="H7" i="10" a="1"/>
  <c r="H7" i="10" s="1"/>
  <c r="H31" i="10" a="1"/>
  <c r="H31" i="10" s="1"/>
  <c r="H49" i="10" a="1"/>
  <c r="H49" i="10" s="1"/>
  <c r="H13" i="10" a="1"/>
  <c r="H13" i="10" s="1"/>
  <c r="H19" i="10" a="1"/>
  <c r="H19" i="10" s="1"/>
  <c r="H21" i="10" a="1"/>
  <c r="H21" i="10" s="1"/>
  <c r="H55" i="10" a="1"/>
  <c r="H55" i="10" s="1"/>
  <c r="H39" i="10" a="1"/>
  <c r="H39" i="10" s="1"/>
  <c r="H41" i="10" a="1"/>
  <c r="H41" i="10" s="1"/>
  <c r="CD5" i="18" a="1"/>
  <c r="I83" i="1"/>
  <c r="X83" i="1"/>
  <c r="AM83" i="1"/>
  <c r="AX83" i="1"/>
  <c r="L83" i="1"/>
  <c r="AA83" i="1"/>
  <c r="AL83" i="1"/>
  <c r="P83" i="1"/>
  <c r="AE83" i="1"/>
  <c r="AP83" i="1"/>
  <c r="AK83" i="1"/>
  <c r="S83" i="1"/>
  <c r="AI83" i="1"/>
  <c r="AO83" i="1"/>
  <c r="R83" i="1"/>
  <c r="AR83" i="1"/>
  <c r="AG83" i="1"/>
  <c r="J83" i="1"/>
  <c r="N83" i="1"/>
  <c r="H83" i="1"/>
  <c r="W83" i="1"/>
  <c r="AH83" i="1"/>
  <c r="AS83" i="1"/>
  <c r="K83" i="1"/>
  <c r="V83" i="1"/>
  <c r="AW83" i="1"/>
  <c r="O83" i="1"/>
  <c r="Z83" i="1"/>
  <c r="AY83" i="1"/>
  <c r="D83" i="1"/>
  <c r="T83" i="1"/>
  <c r="Y83" i="1"/>
  <c r="AN83" i="1"/>
  <c r="C83" i="1"/>
  <c r="M83" i="1"/>
  <c r="AB83" i="1"/>
  <c r="AQ83" i="1"/>
  <c r="Q83" i="1"/>
  <c r="AF83" i="1"/>
  <c r="AU83" i="1"/>
  <c r="U83" i="1"/>
  <c r="AZ83" i="1"/>
  <c r="AD83" i="1"/>
  <c r="AT83" i="1"/>
  <c r="G83" i="1"/>
  <c r="AC83" i="1"/>
  <c r="F83" i="1"/>
  <c r="AV83" i="1"/>
  <c r="AJ83" i="1"/>
  <c r="E83" i="1"/>
  <c r="B44" i="3"/>
  <c r="C44" i="3"/>
  <c r="G44" i="3"/>
  <c r="H44" i="3"/>
  <c r="O83" i="6"/>
  <c r="AE83" i="6"/>
  <c r="AU83" i="6"/>
  <c r="J83" i="6"/>
  <c r="Z83" i="6"/>
  <c r="AP83" i="6"/>
  <c r="I83" i="6"/>
  <c r="Y83" i="6"/>
  <c r="AO83" i="6"/>
  <c r="H83" i="6"/>
  <c r="X83" i="6"/>
  <c r="AN83" i="6"/>
  <c r="S83" i="6"/>
  <c r="AI83" i="6"/>
  <c r="AY83" i="6"/>
  <c r="N83" i="6"/>
  <c r="AD83" i="6"/>
  <c r="AT83" i="6"/>
  <c r="M83" i="6"/>
  <c r="AC83" i="6"/>
  <c r="AS83" i="6"/>
  <c r="L83" i="6"/>
  <c r="AB83" i="6"/>
  <c r="AR83" i="6"/>
  <c r="K83" i="6"/>
  <c r="AQ83" i="6"/>
  <c r="V83" i="6"/>
  <c r="E83" i="6"/>
  <c r="AK83" i="6"/>
  <c r="T83" i="6"/>
  <c r="AZ83" i="6"/>
  <c r="W83" i="6"/>
  <c r="C83" i="6"/>
  <c r="AH83" i="6"/>
  <c r="Q83" i="6"/>
  <c r="AW83" i="6"/>
  <c r="AF83" i="6"/>
  <c r="AA83" i="6"/>
  <c r="F83" i="6"/>
  <c r="AL83" i="6"/>
  <c r="U83" i="6"/>
  <c r="D83" i="6"/>
  <c r="AJ83" i="6"/>
  <c r="AX83" i="6"/>
  <c r="G83" i="6"/>
  <c r="AG83" i="6"/>
  <c r="AM83" i="6"/>
  <c r="P83" i="6"/>
  <c r="R83" i="6"/>
  <c r="AV83" i="6"/>
  <c r="I12" i="3" l="1"/>
  <c r="J12" i="3"/>
  <c r="J11" i="3"/>
  <c r="I11" i="3"/>
  <c r="E14" i="3"/>
  <c r="D14" i="3"/>
  <c r="E26" i="3"/>
  <c r="D26" i="3"/>
  <c r="D25" i="3"/>
  <c r="E25" i="3"/>
  <c r="J19" i="3"/>
  <c r="I19" i="3"/>
  <c r="J26" i="3"/>
  <c r="I26" i="3"/>
  <c r="J17" i="3"/>
  <c r="I17" i="3"/>
  <c r="E13" i="3"/>
  <c r="D13" i="3"/>
  <c r="D32" i="3"/>
  <c r="E32" i="3"/>
  <c r="D11" i="3"/>
  <c r="E11" i="3"/>
  <c r="J7" i="3"/>
  <c r="I7" i="3"/>
  <c r="I27" i="3"/>
  <c r="J27" i="3"/>
  <c r="J29" i="3"/>
  <c r="I29" i="3"/>
  <c r="D10" i="3"/>
  <c r="E10" i="3"/>
  <c r="D12" i="3"/>
  <c r="E12" i="3"/>
  <c r="D27" i="3"/>
  <c r="E27" i="3"/>
  <c r="I30" i="3"/>
  <c r="J30" i="3"/>
  <c r="J23" i="3"/>
  <c r="I23" i="3"/>
  <c r="I28" i="3"/>
  <c r="J28" i="3"/>
  <c r="D28" i="3"/>
  <c r="E28" i="3"/>
  <c r="D9" i="3"/>
  <c r="E9" i="3"/>
  <c r="D33" i="3"/>
  <c r="E33" i="3"/>
  <c r="J25" i="3"/>
  <c r="I25" i="3"/>
  <c r="J22" i="3"/>
  <c r="I22" i="3"/>
  <c r="I31" i="3"/>
  <c r="J31" i="3"/>
  <c r="E19" i="3"/>
  <c r="D19" i="3"/>
  <c r="E29" i="3"/>
  <c r="D29" i="3"/>
  <c r="D16" i="3"/>
  <c r="E16" i="3"/>
  <c r="I8" i="3"/>
  <c r="J8" i="3"/>
  <c r="J21" i="3"/>
  <c r="I21" i="3"/>
  <c r="I20" i="3"/>
  <c r="J20" i="3"/>
  <c r="E24" i="3"/>
  <c r="D24" i="3"/>
  <c r="E7" i="3"/>
  <c r="D7" i="3"/>
  <c r="E17" i="3"/>
  <c r="D17" i="3"/>
  <c r="E18" i="3"/>
  <c r="D18" i="3"/>
  <c r="J13" i="3"/>
  <c r="I13" i="3"/>
  <c r="I6" i="3"/>
  <c r="J6" i="3"/>
  <c r="J15" i="3"/>
  <c r="I15" i="3"/>
  <c r="E23" i="3"/>
  <c r="D23" i="3"/>
  <c r="D21" i="3"/>
  <c r="E21" i="3"/>
  <c r="D20" i="3"/>
  <c r="E20" i="3"/>
  <c r="D15" i="3"/>
  <c r="E15" i="3"/>
  <c r="J18" i="3"/>
  <c r="I18" i="3"/>
  <c r="J24" i="3"/>
  <c r="I24" i="3"/>
  <c r="J14" i="3"/>
  <c r="I14" i="3"/>
  <c r="E31" i="3"/>
  <c r="D31" i="3"/>
  <c r="D8" i="3"/>
  <c r="E8" i="3"/>
  <c r="D22" i="3"/>
  <c r="E22" i="3"/>
  <c r="E30" i="3"/>
  <c r="D30" i="3"/>
  <c r="I10" i="3"/>
  <c r="J10" i="3"/>
  <c r="I16" i="3"/>
  <c r="J16" i="3"/>
  <c r="I9" i="3"/>
  <c r="J9" i="3"/>
  <c r="CD46" i="18"/>
  <c r="CD8" i="18"/>
  <c r="CD18" i="18"/>
  <c r="CD36" i="18"/>
  <c r="CD6" i="18"/>
  <c r="CD25" i="18"/>
  <c r="CD17" i="18"/>
  <c r="CD38" i="18"/>
  <c r="CD15" i="18"/>
  <c r="CD41" i="18"/>
  <c r="CD7" i="18"/>
  <c r="CD31" i="18"/>
  <c r="CD14" i="18"/>
  <c r="CD11" i="18"/>
  <c r="CD24" i="18"/>
  <c r="CD39" i="18"/>
  <c r="CD44" i="18"/>
  <c r="CD28" i="18"/>
  <c r="CD5" i="18"/>
  <c r="CD12" i="18"/>
  <c r="CD49" i="18"/>
  <c r="CD22" i="18"/>
  <c r="CD27" i="18"/>
  <c r="CD53" i="18"/>
  <c r="CD16" i="18"/>
  <c r="CD54" i="18"/>
  <c r="CD35" i="18"/>
  <c r="CD45" i="18"/>
  <c r="CD42" i="18"/>
  <c r="CD37" i="18"/>
  <c r="CD29" i="18"/>
  <c r="CD9" i="18"/>
  <c r="CD48" i="18"/>
  <c r="CD20" i="18"/>
  <c r="CD50" i="18"/>
  <c r="CD47" i="18"/>
  <c r="CD21" i="18"/>
  <c r="CD43" i="18"/>
  <c r="CD40" i="18"/>
  <c r="CD19" i="18"/>
  <c r="CD34" i="18"/>
  <c r="CD32" i="18"/>
  <c r="CD30" i="18"/>
  <c r="CD51" i="18"/>
  <c r="CD33" i="18"/>
  <c r="CD52" i="18"/>
  <c r="CD26" i="18"/>
  <c r="CD13" i="18"/>
  <c r="CD10" i="18"/>
  <c r="CD23" i="18"/>
  <c r="H81" i="10" a="1"/>
  <c r="H81" i="10" s="1"/>
  <c r="C84" i="1" a="1"/>
  <c r="E81" i="10" a="1"/>
  <c r="E81" i="10" s="1"/>
  <c r="E82" i="7" a="1"/>
  <c r="E82" i="7" s="1"/>
  <c r="H82" i="7" a="1"/>
  <c r="H82" i="7" s="1"/>
  <c r="C84" i="6" a="1"/>
  <c r="CE5" i="18" l="1" a="1"/>
  <c r="I44" i="3"/>
  <c r="J44" i="3"/>
  <c r="AI84" i="1"/>
  <c r="AT84" i="1"/>
  <c r="L84" i="1"/>
  <c r="W84" i="1"/>
  <c r="AH84" i="1"/>
  <c r="AW84" i="1"/>
  <c r="K84" i="1"/>
  <c r="V84" i="1"/>
  <c r="AK84" i="1"/>
  <c r="AZ84" i="1"/>
  <c r="J84" i="1"/>
  <c r="Z84" i="1"/>
  <c r="AE84" i="1"/>
  <c r="N84" i="1"/>
  <c r="AC84" i="1"/>
  <c r="AR84" i="1"/>
  <c r="C84" i="1"/>
  <c r="Q84" i="1"/>
  <c r="AF84" i="1"/>
  <c r="AQ84" i="1"/>
  <c r="E84" i="1"/>
  <c r="T84" i="1"/>
  <c r="I84" i="1"/>
  <c r="AN84" i="1"/>
  <c r="AP84" i="1"/>
  <c r="S84" i="1"/>
  <c r="AD84" i="1"/>
  <c r="AS84" i="1"/>
  <c r="G84" i="1"/>
  <c r="R84" i="1"/>
  <c r="AG84" i="1"/>
  <c r="AV84" i="1"/>
  <c r="F84" i="1"/>
  <c r="U84" i="1"/>
  <c r="AJ84" i="1"/>
  <c r="X84" i="1"/>
  <c r="O84" i="1"/>
  <c r="H84" i="1"/>
  <c r="AY84" i="1"/>
  <c r="M84" i="1"/>
  <c r="AB84" i="1"/>
  <c r="AM84" i="1"/>
  <c r="AX84" i="1"/>
  <c r="P84" i="1"/>
  <c r="AA84" i="1"/>
  <c r="AL84" i="1"/>
  <c r="D84" i="1"/>
  <c r="AU84" i="1"/>
  <c r="Y84" i="1"/>
  <c r="AO84" i="1"/>
  <c r="E44" i="3"/>
  <c r="D44" i="3"/>
  <c r="N84" i="6"/>
  <c r="AD84" i="6"/>
  <c r="AT84" i="6"/>
  <c r="M84" i="6"/>
  <c r="AC84" i="6"/>
  <c r="AS84" i="6"/>
  <c r="L84" i="6"/>
  <c r="AB84" i="6"/>
  <c r="AR84" i="6"/>
  <c r="K84" i="6"/>
  <c r="AA84" i="6"/>
  <c r="AQ84" i="6"/>
  <c r="C84" i="6"/>
  <c r="R84" i="6"/>
  <c r="AH84" i="6"/>
  <c r="AX84" i="6"/>
  <c r="Q84" i="6"/>
  <c r="AG84" i="6"/>
  <c r="AW84" i="6"/>
  <c r="P84" i="6"/>
  <c r="AF84" i="6"/>
  <c r="AV84" i="6"/>
  <c r="O84" i="6"/>
  <c r="AE84" i="6"/>
  <c r="AU84" i="6"/>
  <c r="Z84" i="6"/>
  <c r="I84" i="6"/>
  <c r="AO84" i="6"/>
  <c r="X84" i="6"/>
  <c r="G84" i="6"/>
  <c r="AM84" i="6"/>
  <c r="F84" i="6"/>
  <c r="AL84" i="6"/>
  <c r="U84" i="6"/>
  <c r="D84" i="6"/>
  <c r="AJ84" i="6"/>
  <c r="S84" i="6"/>
  <c r="AY84" i="6"/>
  <c r="J84" i="6"/>
  <c r="AP84" i="6"/>
  <c r="Y84" i="6"/>
  <c r="H84" i="6"/>
  <c r="AN84" i="6"/>
  <c r="W84" i="6"/>
  <c r="T84" i="6"/>
  <c r="V84" i="6"/>
  <c r="AZ84" i="6"/>
  <c r="E84" i="6"/>
  <c r="AI84" i="6"/>
  <c r="AK84" i="6"/>
  <c r="C82" i="10" l="1" a="1"/>
  <c r="C82" i="10" s="1"/>
  <c r="D82" i="10" s="1"/>
  <c r="F82" i="10" a="1"/>
  <c r="F82" i="10" s="1"/>
  <c r="G82" i="10" s="1"/>
  <c r="CE50" i="18"/>
  <c r="CE45" i="18"/>
  <c r="CE32" i="18"/>
  <c r="CE12" i="18"/>
  <c r="CE42" i="18"/>
  <c r="CE21" i="18"/>
  <c r="CE47" i="18"/>
  <c r="CE33" i="18"/>
  <c r="CE25" i="18"/>
  <c r="CE49" i="18"/>
  <c r="CE34" i="18"/>
  <c r="CE35" i="18"/>
  <c r="CE26" i="18"/>
  <c r="CE52" i="18"/>
  <c r="CE53" i="18"/>
  <c r="CE40" i="18"/>
  <c r="CE23" i="18"/>
  <c r="CE44" i="18"/>
  <c r="CE46" i="18"/>
  <c r="CE24" i="18"/>
  <c r="CE27" i="18"/>
  <c r="CE17" i="18"/>
  <c r="CE22" i="18"/>
  <c r="CE10" i="18"/>
  <c r="CE51" i="18"/>
  <c r="CE41" i="18"/>
  <c r="CE19" i="18"/>
  <c r="CE36" i="18"/>
  <c r="CE31" i="18"/>
  <c r="CE38" i="18"/>
  <c r="CE13" i="18"/>
  <c r="CE7" i="18"/>
  <c r="CE48" i="18"/>
  <c r="CE6" i="18"/>
  <c r="CE29" i="18"/>
  <c r="CE39" i="18"/>
  <c r="CE14" i="18"/>
  <c r="CE28" i="18"/>
  <c r="CE54" i="18"/>
  <c r="CE15" i="18"/>
  <c r="CE18" i="18"/>
  <c r="CE8" i="18"/>
  <c r="CE11" i="18"/>
  <c r="CE37" i="18"/>
  <c r="CE16" i="18"/>
  <c r="CE20" i="18"/>
  <c r="CE43" i="18"/>
  <c r="CE5" i="18"/>
  <c r="CE9" i="18"/>
  <c r="CE30" i="18"/>
  <c r="E82" i="10" a="1"/>
  <c r="E82" i="10" s="1"/>
  <c r="C85" i="1" a="1"/>
  <c r="H82" i="10" a="1"/>
  <c r="H82" i="10" s="1"/>
  <c r="C85" i="6" a="1"/>
  <c r="E83" i="7" a="1"/>
  <c r="E83" i="7" s="1"/>
  <c r="H83" i="7" a="1"/>
  <c r="H83" i="7" s="1"/>
  <c r="CF5" i="18" l="1" a="1"/>
  <c r="CF22" i="18" s="1"/>
  <c r="I85" i="1"/>
  <c r="X85" i="1"/>
  <c r="AM85" i="1"/>
  <c r="AX85" i="1"/>
  <c r="L85" i="1"/>
  <c r="AA85" i="1"/>
  <c r="AL85" i="1"/>
  <c r="P85" i="1"/>
  <c r="AE85" i="1"/>
  <c r="AP85" i="1"/>
  <c r="E85" i="1"/>
  <c r="U85" i="1"/>
  <c r="AZ85" i="1"/>
  <c r="Y85" i="1"/>
  <c r="AN85" i="1"/>
  <c r="C85" i="1"/>
  <c r="M85" i="1"/>
  <c r="AB85" i="1"/>
  <c r="Q85" i="1"/>
  <c r="AF85" i="1"/>
  <c r="AU85" i="1"/>
  <c r="D85" i="1"/>
  <c r="T85" i="1"/>
  <c r="AK85" i="1"/>
  <c r="G85" i="1"/>
  <c r="AV85" i="1"/>
  <c r="S85" i="1"/>
  <c r="AY85" i="1"/>
  <c r="H85" i="1"/>
  <c r="AH85" i="1"/>
  <c r="AS85" i="1"/>
  <c r="V85" i="1"/>
  <c r="O85" i="1"/>
  <c r="AD85" i="1"/>
  <c r="N85" i="1"/>
  <c r="AQ85" i="1"/>
  <c r="AJ85" i="1"/>
  <c r="AO85" i="1"/>
  <c r="R85" i="1"/>
  <c r="AC85" i="1"/>
  <c r="AR85" i="1"/>
  <c r="F85" i="1"/>
  <c r="AG85" i="1"/>
  <c r="J85" i="1"/>
  <c r="AI85" i="1"/>
  <c r="W85" i="1"/>
  <c r="K85" i="1"/>
  <c r="AW85" i="1"/>
  <c r="Z85" i="1"/>
  <c r="AT85" i="1"/>
  <c r="C45" i="3"/>
  <c r="B45" i="3"/>
  <c r="H45" i="3"/>
  <c r="G45" i="3"/>
  <c r="D85" i="6"/>
  <c r="T85" i="6"/>
  <c r="AJ85" i="6"/>
  <c r="AZ85" i="6"/>
  <c r="S85" i="6"/>
  <c r="AI85" i="6"/>
  <c r="AY85" i="6"/>
  <c r="N85" i="6"/>
  <c r="AD85" i="6"/>
  <c r="AT85" i="6"/>
  <c r="M85" i="6"/>
  <c r="AC85" i="6"/>
  <c r="AS85" i="6"/>
  <c r="H85" i="6"/>
  <c r="X85" i="6"/>
  <c r="AN85" i="6"/>
  <c r="G85" i="6"/>
  <c r="W85" i="6"/>
  <c r="AM85" i="6"/>
  <c r="C85" i="6"/>
  <c r="R85" i="6"/>
  <c r="AH85" i="6"/>
  <c r="AX85" i="6"/>
  <c r="Q85" i="6"/>
  <c r="AG85" i="6"/>
  <c r="AW85" i="6"/>
  <c r="AF85" i="6"/>
  <c r="O85" i="6"/>
  <c r="AU85" i="6"/>
  <c r="Z85" i="6"/>
  <c r="I85" i="6"/>
  <c r="AO85" i="6"/>
  <c r="L85" i="6"/>
  <c r="AR85" i="6"/>
  <c r="AA85" i="6"/>
  <c r="F85" i="6"/>
  <c r="AL85" i="6"/>
  <c r="U85" i="6"/>
  <c r="P85" i="6"/>
  <c r="AV85" i="6"/>
  <c r="AE85" i="6"/>
  <c r="J85" i="6"/>
  <c r="AP85" i="6"/>
  <c r="Y85" i="6"/>
  <c r="AB85" i="6"/>
  <c r="E85" i="6"/>
  <c r="K85" i="6"/>
  <c r="AK85" i="6"/>
  <c r="AQ85" i="6"/>
  <c r="V85" i="6"/>
  <c r="CF28" i="18" l="1"/>
  <c r="CF52" i="18"/>
  <c r="CF25" i="18"/>
  <c r="CF39" i="18"/>
  <c r="CF15" i="18"/>
  <c r="CF44" i="18"/>
  <c r="CF11" i="18"/>
  <c r="CF12" i="18"/>
  <c r="CF5" i="18"/>
  <c r="CF45" i="18"/>
  <c r="CF26" i="18"/>
  <c r="CF54" i="18"/>
  <c r="CF47" i="18"/>
  <c r="CF30" i="18"/>
  <c r="CF17" i="18"/>
  <c r="CF31" i="18"/>
  <c r="CF9" i="18"/>
  <c r="CF41" i="18"/>
  <c r="CF6" i="18"/>
  <c r="CF40" i="18"/>
  <c r="CF20" i="18"/>
  <c r="CF35" i="18"/>
  <c r="CF33" i="18"/>
  <c r="CF13" i="18"/>
  <c r="CF27" i="18"/>
  <c r="CF8" i="18"/>
  <c r="CF16" i="18"/>
  <c r="CF24" i="18"/>
  <c r="CF19" i="18"/>
  <c r="CF10" i="18"/>
  <c r="CF18" i="18"/>
  <c r="CF21" i="18"/>
  <c r="CF23" i="18"/>
  <c r="CF48" i="18"/>
  <c r="CF32" i="18"/>
  <c r="CF42" i="18"/>
  <c r="CF43" i="18"/>
  <c r="CF37" i="18"/>
  <c r="CF34" i="18"/>
  <c r="CF51" i="18"/>
  <c r="CF46" i="18"/>
  <c r="CF14" i="18"/>
  <c r="CF7" i="18"/>
  <c r="CF53" i="18"/>
  <c r="CF38" i="18"/>
  <c r="CF36" i="18"/>
  <c r="CF49" i="18"/>
  <c r="CF50" i="18"/>
  <c r="CF29" i="18"/>
  <c r="E83" i="10" a="1"/>
  <c r="E83" i="10" s="1"/>
  <c r="H83" i="10" a="1"/>
  <c r="H83" i="10" s="1"/>
  <c r="C86" i="1" a="1"/>
  <c r="H84" i="7" a="1"/>
  <c r="H84" i="7" s="1"/>
  <c r="E84" i="7" a="1"/>
  <c r="E84" i="7" s="1"/>
  <c r="C86" i="6" a="1"/>
  <c r="CG5" i="18" l="1" a="1"/>
  <c r="S86" i="1"/>
  <c r="AD86" i="1"/>
  <c r="AS86" i="1"/>
  <c r="G86" i="1"/>
  <c r="R86" i="1"/>
  <c r="AG86" i="1"/>
  <c r="AV86" i="1"/>
  <c r="F86" i="1"/>
  <c r="U86" i="1"/>
  <c r="AJ86" i="1"/>
  <c r="AO86" i="1"/>
  <c r="AU86" i="1"/>
  <c r="AN86" i="1"/>
  <c r="AY86" i="1"/>
  <c r="AM86" i="1"/>
  <c r="P86" i="1"/>
  <c r="AL86" i="1"/>
  <c r="O86" i="1"/>
  <c r="X86" i="1"/>
  <c r="N86" i="1"/>
  <c r="AR86" i="1"/>
  <c r="Q86" i="1"/>
  <c r="AQ86" i="1"/>
  <c r="T86" i="1"/>
  <c r="H86" i="1"/>
  <c r="AI86" i="1"/>
  <c r="AT86" i="1"/>
  <c r="L86" i="1"/>
  <c r="W86" i="1"/>
  <c r="AH86" i="1"/>
  <c r="AW86" i="1"/>
  <c r="K86" i="1"/>
  <c r="V86" i="1"/>
  <c r="AK86" i="1"/>
  <c r="AZ86" i="1"/>
  <c r="AE86" i="1"/>
  <c r="I86" i="1"/>
  <c r="Y86" i="1"/>
  <c r="M86" i="1"/>
  <c r="AB86" i="1"/>
  <c r="AX86" i="1"/>
  <c r="AA86" i="1"/>
  <c r="D86" i="1"/>
  <c r="AP86" i="1"/>
  <c r="AC86" i="1"/>
  <c r="C86" i="1"/>
  <c r="AF86" i="1"/>
  <c r="E86" i="1"/>
  <c r="Z86" i="1"/>
  <c r="J86" i="1"/>
  <c r="E45" i="3"/>
  <c r="D45" i="3"/>
  <c r="J45" i="3"/>
  <c r="I45" i="3"/>
  <c r="K86" i="6"/>
  <c r="AA86" i="6"/>
  <c r="AQ86" i="6"/>
  <c r="F86" i="6"/>
  <c r="V86" i="6"/>
  <c r="AL86" i="6"/>
  <c r="E86" i="6"/>
  <c r="U86" i="6"/>
  <c r="AK86" i="6"/>
  <c r="D86" i="6"/>
  <c r="T86" i="6"/>
  <c r="AJ86" i="6"/>
  <c r="AZ86" i="6"/>
  <c r="O86" i="6"/>
  <c r="AE86" i="6"/>
  <c r="AU86" i="6"/>
  <c r="J86" i="6"/>
  <c r="Z86" i="6"/>
  <c r="AP86" i="6"/>
  <c r="I86" i="6"/>
  <c r="Y86" i="6"/>
  <c r="AO86" i="6"/>
  <c r="H86" i="6"/>
  <c r="X86" i="6"/>
  <c r="AN86" i="6"/>
  <c r="W86" i="6"/>
  <c r="C86" i="6"/>
  <c r="AH86" i="6"/>
  <c r="Q86" i="6"/>
  <c r="AW86" i="6"/>
  <c r="AF86" i="6"/>
  <c r="AI86" i="6"/>
  <c r="N86" i="6"/>
  <c r="AT86" i="6"/>
  <c r="AC86" i="6"/>
  <c r="L86" i="6"/>
  <c r="AR86" i="6"/>
  <c r="G86" i="6"/>
  <c r="AM86" i="6"/>
  <c r="R86" i="6"/>
  <c r="AX86" i="6"/>
  <c r="AG86" i="6"/>
  <c r="P86" i="6"/>
  <c r="AV86" i="6"/>
  <c r="AY86" i="6"/>
  <c r="AB86" i="6"/>
  <c r="AD86" i="6"/>
  <c r="M86" i="6"/>
  <c r="S86" i="6"/>
  <c r="AS86" i="6"/>
  <c r="CG28" i="18" l="1"/>
  <c r="CG22" i="18"/>
  <c r="CG24" i="18"/>
  <c r="CG35" i="18"/>
  <c r="CG30" i="18"/>
  <c r="CG10" i="18"/>
  <c r="CG39" i="18"/>
  <c r="CG53" i="18"/>
  <c r="CG54" i="18"/>
  <c r="CG32" i="18"/>
  <c r="CG42" i="18"/>
  <c r="CG13" i="18"/>
  <c r="CG34" i="18"/>
  <c r="CG19" i="18"/>
  <c r="CG14" i="18"/>
  <c r="CG40" i="18"/>
  <c r="CG31" i="18"/>
  <c r="CG16" i="18"/>
  <c r="CG36" i="18"/>
  <c r="CG43" i="18"/>
  <c r="CG26" i="18"/>
  <c r="CG45" i="18"/>
  <c r="CG44" i="18"/>
  <c r="CG52" i="18"/>
  <c r="CG37" i="18"/>
  <c r="CG18" i="18"/>
  <c r="CG49" i="18"/>
  <c r="CG27" i="18"/>
  <c r="CG12" i="18"/>
  <c r="CG17" i="18"/>
  <c r="CG8" i="18"/>
  <c r="CG29" i="18"/>
  <c r="CG7" i="18"/>
  <c r="CG48" i="18"/>
  <c r="CG25" i="18"/>
  <c r="CG38" i="18"/>
  <c r="CG6" i="18"/>
  <c r="CG50" i="18"/>
  <c r="CG23" i="18"/>
  <c r="CG41" i="18"/>
  <c r="CG9" i="18"/>
  <c r="CG51" i="18"/>
  <c r="CG5" i="18"/>
  <c r="CG15" i="18"/>
  <c r="CG21" i="18"/>
  <c r="CG11" i="18"/>
  <c r="CG33" i="18"/>
  <c r="CG47" i="18"/>
  <c r="CG46" i="18"/>
  <c r="CG20" i="18"/>
  <c r="E84" i="10" a="1"/>
  <c r="E84" i="10" s="1"/>
  <c r="H84" i="10" a="1"/>
  <c r="H84" i="10" s="1"/>
  <c r="C87" i="1" a="1"/>
  <c r="C87" i="6" a="1"/>
  <c r="E85" i="7" a="1"/>
  <c r="E85" i="7" s="1"/>
  <c r="H85" i="7" a="1"/>
  <c r="H85" i="7" s="1"/>
  <c r="CH5" i="18" l="1" a="1"/>
  <c r="AO87" i="1"/>
  <c r="G87" i="1"/>
  <c r="R87" i="1"/>
  <c r="AC87" i="1"/>
  <c r="AR87" i="1"/>
  <c r="F87" i="1"/>
  <c r="AG87" i="1"/>
  <c r="AV87" i="1"/>
  <c r="J87" i="1"/>
  <c r="AJ87" i="1"/>
  <c r="N87" i="1"/>
  <c r="T87" i="1"/>
  <c r="I87" i="1"/>
  <c r="AM87" i="1"/>
  <c r="L87" i="1"/>
  <c r="AL87" i="1"/>
  <c r="AE87" i="1"/>
  <c r="AK87" i="1"/>
  <c r="E87" i="1"/>
  <c r="AN87" i="1"/>
  <c r="C87" i="1"/>
  <c r="AB87" i="1"/>
  <c r="Q87" i="1"/>
  <c r="AU87" i="1"/>
  <c r="AZ87" i="1"/>
  <c r="AT87" i="1"/>
  <c r="H87" i="1"/>
  <c r="W87" i="1"/>
  <c r="AH87" i="1"/>
  <c r="AS87" i="1"/>
  <c r="K87" i="1"/>
  <c r="V87" i="1"/>
  <c r="AW87" i="1"/>
  <c r="O87" i="1"/>
  <c r="Z87" i="1"/>
  <c r="AY87" i="1"/>
  <c r="D87" i="1"/>
  <c r="AI87" i="1"/>
  <c r="X87" i="1"/>
  <c r="AX87" i="1"/>
  <c r="AA87" i="1"/>
  <c r="P87" i="1"/>
  <c r="AP87" i="1"/>
  <c r="S87" i="1"/>
  <c r="Y87" i="1"/>
  <c r="M87" i="1"/>
  <c r="AQ87" i="1"/>
  <c r="AF87" i="1"/>
  <c r="U87" i="1"/>
  <c r="AD87" i="1"/>
  <c r="M87" i="6"/>
  <c r="AC87" i="6"/>
  <c r="AS87" i="6"/>
  <c r="L87" i="6"/>
  <c r="AB87" i="6"/>
  <c r="AR87" i="6"/>
  <c r="K87" i="6"/>
  <c r="AA87" i="6"/>
  <c r="AQ87" i="6"/>
  <c r="F87" i="6"/>
  <c r="V87" i="6"/>
  <c r="AL87" i="6"/>
  <c r="Q87" i="6"/>
  <c r="AG87" i="6"/>
  <c r="AW87" i="6"/>
  <c r="P87" i="6"/>
  <c r="AF87" i="6"/>
  <c r="AV87" i="6"/>
  <c r="O87" i="6"/>
  <c r="AE87" i="6"/>
  <c r="AU87" i="6"/>
  <c r="J87" i="6"/>
  <c r="Z87" i="6"/>
  <c r="AP87" i="6"/>
  <c r="Y87" i="6"/>
  <c r="H87" i="6"/>
  <c r="AN87" i="6"/>
  <c r="W87" i="6"/>
  <c r="C87" i="6"/>
  <c r="AH87" i="6"/>
  <c r="E87" i="6"/>
  <c r="AK87" i="6"/>
  <c r="T87" i="6"/>
  <c r="AZ87" i="6"/>
  <c r="AI87" i="6"/>
  <c r="N87" i="6"/>
  <c r="AT87" i="6"/>
  <c r="I87" i="6"/>
  <c r="AO87" i="6"/>
  <c r="X87" i="6"/>
  <c r="G87" i="6"/>
  <c r="AM87" i="6"/>
  <c r="R87" i="6"/>
  <c r="AX87" i="6"/>
  <c r="AJ87" i="6"/>
  <c r="S87" i="6"/>
  <c r="U87" i="6"/>
  <c r="AY87" i="6"/>
  <c r="D87" i="6"/>
  <c r="AD87" i="6"/>
  <c r="H46" i="3"/>
  <c r="G46" i="3"/>
  <c r="B46" i="3"/>
  <c r="C46" i="3"/>
  <c r="CH42" i="18" l="1"/>
  <c r="CH25" i="18"/>
  <c r="CH24" i="18"/>
  <c r="CH40" i="18"/>
  <c r="CH23" i="18"/>
  <c r="CH35" i="18"/>
  <c r="CH20" i="18"/>
  <c r="CH52" i="18"/>
  <c r="CH34" i="18"/>
  <c r="CH26" i="18"/>
  <c r="CH18" i="18"/>
  <c r="CH37" i="18"/>
  <c r="CH29" i="18"/>
  <c r="CH31" i="18"/>
  <c r="CH38" i="18"/>
  <c r="CH7" i="18"/>
  <c r="CH13" i="18"/>
  <c r="CH21" i="18"/>
  <c r="CH28" i="18"/>
  <c r="CH48" i="18"/>
  <c r="CH17" i="18"/>
  <c r="CH45" i="18"/>
  <c r="CH12" i="18"/>
  <c r="CH41" i="18"/>
  <c r="CH49" i="18"/>
  <c r="CH33" i="18"/>
  <c r="CH6" i="18"/>
  <c r="CH19" i="18"/>
  <c r="CH50" i="18"/>
  <c r="CH36" i="18"/>
  <c r="CH47" i="18"/>
  <c r="CH53" i="18"/>
  <c r="CH8" i="18"/>
  <c r="CH30" i="18"/>
  <c r="CH11" i="18"/>
  <c r="CH51" i="18"/>
  <c r="CH15" i="18"/>
  <c r="CH5" i="18"/>
  <c r="CH44" i="18"/>
  <c r="CH46" i="18"/>
  <c r="CH32" i="18"/>
  <c r="CH14" i="18"/>
  <c r="CH9" i="18"/>
  <c r="CH16" i="18"/>
  <c r="CH43" i="18"/>
  <c r="CH22" i="18"/>
  <c r="CH27" i="18"/>
  <c r="CH10" i="18"/>
  <c r="CH39" i="18"/>
  <c r="CH54" i="18"/>
  <c r="E85" i="10" a="1"/>
  <c r="E85" i="10" s="1"/>
  <c r="C88" i="1" a="1"/>
  <c r="H85" i="10" a="1"/>
  <c r="H85" i="10" s="1"/>
  <c r="H86" i="7" a="1"/>
  <c r="H86" i="7" s="1"/>
  <c r="E86" i="7" a="1"/>
  <c r="E86" i="7" s="1"/>
  <c r="C88" i="6" a="1"/>
  <c r="CI5" i="18" l="1" a="1"/>
  <c r="AY88" i="1"/>
  <c r="M88" i="1"/>
  <c r="AB88" i="1"/>
  <c r="AM88" i="1"/>
  <c r="AX88" i="1"/>
  <c r="P88" i="1"/>
  <c r="AA88" i="1"/>
  <c r="AL88" i="1"/>
  <c r="D88" i="1"/>
  <c r="AU88" i="1"/>
  <c r="Y88" i="1"/>
  <c r="AO88" i="1"/>
  <c r="AD88" i="1"/>
  <c r="AS88" i="1"/>
  <c r="R88" i="1"/>
  <c r="AV88" i="1"/>
  <c r="U88" i="1"/>
  <c r="X88" i="1"/>
  <c r="AE88" i="1"/>
  <c r="AI88" i="1"/>
  <c r="L88" i="1"/>
  <c r="AH88" i="1"/>
  <c r="K88" i="1"/>
  <c r="AK88" i="1"/>
  <c r="J88" i="1"/>
  <c r="AP88" i="1"/>
  <c r="N88" i="1"/>
  <c r="AC88" i="1"/>
  <c r="AR88" i="1"/>
  <c r="C88" i="1"/>
  <c r="Q88" i="1"/>
  <c r="AF88" i="1"/>
  <c r="AQ88" i="1"/>
  <c r="E88" i="1"/>
  <c r="T88" i="1"/>
  <c r="I88" i="1"/>
  <c r="AN88" i="1"/>
  <c r="H88" i="1"/>
  <c r="S88" i="1"/>
  <c r="G88" i="1"/>
  <c r="AG88" i="1"/>
  <c r="F88" i="1"/>
  <c r="AJ88" i="1"/>
  <c r="O88" i="1"/>
  <c r="AT88" i="1"/>
  <c r="W88" i="1"/>
  <c r="AW88" i="1"/>
  <c r="V88" i="1"/>
  <c r="AZ88" i="1"/>
  <c r="Z88" i="1"/>
  <c r="I46" i="3"/>
  <c r="J46" i="3"/>
  <c r="E46" i="3"/>
  <c r="D46" i="3"/>
  <c r="P88" i="6"/>
  <c r="AF88" i="6"/>
  <c r="AV88" i="6"/>
  <c r="O88" i="6"/>
  <c r="AE88" i="6"/>
  <c r="AU88" i="6"/>
  <c r="J88" i="6"/>
  <c r="Z88" i="6"/>
  <c r="AP88" i="6"/>
  <c r="I88" i="6"/>
  <c r="Y88" i="6"/>
  <c r="AO88" i="6"/>
  <c r="D88" i="6"/>
  <c r="T88" i="6"/>
  <c r="AJ88" i="6"/>
  <c r="AZ88" i="6"/>
  <c r="S88" i="6"/>
  <c r="AI88" i="6"/>
  <c r="AY88" i="6"/>
  <c r="N88" i="6"/>
  <c r="AD88" i="6"/>
  <c r="AT88" i="6"/>
  <c r="M88" i="6"/>
  <c r="AC88" i="6"/>
  <c r="AS88" i="6"/>
  <c r="L88" i="6"/>
  <c r="AR88" i="6"/>
  <c r="AA88" i="6"/>
  <c r="F88" i="6"/>
  <c r="AL88" i="6"/>
  <c r="U88" i="6"/>
  <c r="X88" i="6"/>
  <c r="G88" i="6"/>
  <c r="AM88" i="6"/>
  <c r="R88" i="6"/>
  <c r="AX88" i="6"/>
  <c r="AG88" i="6"/>
  <c r="AB88" i="6"/>
  <c r="K88" i="6"/>
  <c r="AQ88" i="6"/>
  <c r="V88" i="6"/>
  <c r="E88" i="6"/>
  <c r="AK88" i="6"/>
  <c r="C88" i="6"/>
  <c r="H88" i="6"/>
  <c r="AH88" i="6"/>
  <c r="AN88" i="6"/>
  <c r="Q88" i="6"/>
  <c r="W88" i="6"/>
  <c r="AW88" i="6"/>
  <c r="CI7" i="18" l="1"/>
  <c r="CI5" i="18"/>
  <c r="CI9" i="18"/>
  <c r="CI51" i="18"/>
  <c r="CI49" i="18"/>
  <c r="CI8" i="18"/>
  <c r="CI15" i="18"/>
  <c r="CI13" i="18"/>
  <c r="CI18" i="18"/>
  <c r="CI37" i="18"/>
  <c r="CI45" i="18"/>
  <c r="CI30" i="18"/>
  <c r="CI36" i="18"/>
  <c r="CI21" i="18"/>
  <c r="CI22" i="18"/>
  <c r="CI19" i="18"/>
  <c r="CI40" i="18"/>
  <c r="CI31" i="18"/>
  <c r="CI33" i="18"/>
  <c r="CI47" i="18"/>
  <c r="CI29" i="18"/>
  <c r="CI44" i="18"/>
  <c r="CI48" i="18"/>
  <c r="CI17" i="18"/>
  <c r="CI10" i="18"/>
  <c r="CI11" i="18"/>
  <c r="CI20" i="18"/>
  <c r="CI12" i="18"/>
  <c r="CI52" i="18"/>
  <c r="CI38" i="18"/>
  <c r="CI26" i="18"/>
  <c r="CI54" i="18"/>
  <c r="CI25" i="18"/>
  <c r="CI23" i="18"/>
  <c r="CI14" i="18"/>
  <c r="CI6" i="18"/>
  <c r="CI53" i="18"/>
  <c r="CI24" i="18"/>
  <c r="CI42" i="18"/>
  <c r="CI39" i="18"/>
  <c r="CI28" i="18"/>
  <c r="CI41" i="18"/>
  <c r="CI16" i="18"/>
  <c r="CI35" i="18"/>
  <c r="CI32" i="18"/>
  <c r="CI43" i="18"/>
  <c r="CI34" i="18"/>
  <c r="CI50" i="18"/>
  <c r="CI27" i="18"/>
  <c r="CI46" i="18"/>
  <c r="E86" i="10" a="1"/>
  <c r="E86" i="10" s="1"/>
  <c r="C89" i="1" a="1"/>
  <c r="H86" i="10" a="1"/>
  <c r="H86" i="10" s="1"/>
  <c r="C89" i="6" a="1"/>
  <c r="H87" i="7" a="1"/>
  <c r="H87" i="7" s="1"/>
  <c r="E87" i="7" a="1"/>
  <c r="E87" i="7" s="1"/>
  <c r="CJ5" i="18" l="1" a="1"/>
  <c r="Y89" i="1"/>
  <c r="AN89" i="1"/>
  <c r="C89" i="1"/>
  <c r="M89" i="1"/>
  <c r="AB89" i="1"/>
  <c r="AQ89" i="1"/>
  <c r="Q89" i="1"/>
  <c r="AF89" i="1"/>
  <c r="AU89" i="1"/>
  <c r="D89" i="1"/>
  <c r="T89" i="1"/>
  <c r="AJ89" i="1"/>
  <c r="N89" i="1"/>
  <c r="O89" i="1"/>
  <c r="AT89" i="1"/>
  <c r="X89" i="1"/>
  <c r="AX89" i="1"/>
  <c r="AA89" i="1"/>
  <c r="P89" i="1"/>
  <c r="AP89" i="1"/>
  <c r="U89" i="1"/>
  <c r="AO89" i="1"/>
  <c r="G89" i="1"/>
  <c r="R89" i="1"/>
  <c r="AC89" i="1"/>
  <c r="AR89" i="1"/>
  <c r="F89" i="1"/>
  <c r="AG89" i="1"/>
  <c r="AV89" i="1"/>
  <c r="J89" i="1"/>
  <c r="S89" i="1"/>
  <c r="AI89" i="1"/>
  <c r="AY89" i="1"/>
  <c r="H89" i="1"/>
  <c r="W89" i="1"/>
  <c r="AH89" i="1"/>
  <c r="AS89" i="1"/>
  <c r="K89" i="1"/>
  <c r="V89" i="1"/>
  <c r="AW89" i="1"/>
  <c r="Z89" i="1"/>
  <c r="AD89" i="1"/>
  <c r="AK89" i="1"/>
  <c r="I89" i="1"/>
  <c r="AM89" i="1"/>
  <c r="L89" i="1"/>
  <c r="AL89" i="1"/>
  <c r="AE89" i="1"/>
  <c r="E89" i="1"/>
  <c r="AZ89" i="1"/>
  <c r="C89" i="6"/>
  <c r="R89" i="6"/>
  <c r="AH89" i="6"/>
  <c r="AX89" i="6"/>
  <c r="Q89" i="6"/>
  <c r="AG89" i="6"/>
  <c r="AW89" i="6"/>
  <c r="P89" i="6"/>
  <c r="AF89" i="6"/>
  <c r="AV89" i="6"/>
  <c r="O89" i="6"/>
  <c r="AE89" i="6"/>
  <c r="AU89" i="6"/>
  <c r="F89" i="6"/>
  <c r="V89" i="6"/>
  <c r="AL89" i="6"/>
  <c r="E89" i="6"/>
  <c r="U89" i="6"/>
  <c r="AK89" i="6"/>
  <c r="D89" i="6"/>
  <c r="T89" i="6"/>
  <c r="AJ89" i="6"/>
  <c r="AZ89" i="6"/>
  <c r="S89" i="6"/>
  <c r="AI89" i="6"/>
  <c r="AY89" i="6"/>
  <c r="N89" i="6"/>
  <c r="AT89" i="6"/>
  <c r="AC89" i="6"/>
  <c r="L89" i="6"/>
  <c r="AR89" i="6"/>
  <c r="AA89" i="6"/>
  <c r="Z89" i="6"/>
  <c r="I89" i="6"/>
  <c r="AO89" i="6"/>
  <c r="X89" i="6"/>
  <c r="G89" i="6"/>
  <c r="AM89" i="6"/>
  <c r="AD89" i="6"/>
  <c r="M89" i="6"/>
  <c r="AS89" i="6"/>
  <c r="AB89" i="6"/>
  <c r="K89" i="6"/>
  <c r="AQ89" i="6"/>
  <c r="J89" i="6"/>
  <c r="AN89" i="6"/>
  <c r="AP89" i="6"/>
  <c r="W89" i="6"/>
  <c r="Y89" i="6"/>
  <c r="H89" i="6"/>
  <c r="C47" i="3"/>
  <c r="B47" i="3"/>
  <c r="H47" i="3"/>
  <c r="G47" i="3"/>
  <c r="CJ43" i="18" l="1"/>
  <c r="CJ21" i="18"/>
  <c r="CJ36" i="18"/>
  <c r="CJ27" i="18"/>
  <c r="CJ10" i="18"/>
  <c r="CJ40" i="18"/>
  <c r="CJ31" i="18"/>
  <c r="CJ44" i="18"/>
  <c r="CJ22" i="18"/>
  <c r="CJ7" i="18"/>
  <c r="CJ11" i="18"/>
  <c r="CJ25" i="18"/>
  <c r="CJ20" i="18"/>
  <c r="CJ30" i="18"/>
  <c r="CJ16" i="18"/>
  <c r="CJ5" i="18"/>
  <c r="CJ17" i="18"/>
  <c r="CJ19" i="18"/>
  <c r="CJ54" i="18"/>
  <c r="CJ52" i="18"/>
  <c r="CJ32" i="18"/>
  <c r="CJ28" i="18"/>
  <c r="CJ48" i="18"/>
  <c r="CJ41" i="18"/>
  <c r="CJ14" i="18"/>
  <c r="CJ47" i="18"/>
  <c r="CJ50" i="18"/>
  <c r="CJ15" i="18"/>
  <c r="CJ49" i="18"/>
  <c r="CJ26" i="18"/>
  <c r="CJ51" i="18"/>
  <c r="CJ35" i="18"/>
  <c r="CJ37" i="18"/>
  <c r="CJ33" i="18"/>
  <c r="CJ45" i="18"/>
  <c r="CJ8" i="18"/>
  <c r="CJ39" i="18"/>
  <c r="CJ24" i="18"/>
  <c r="CJ46" i="18"/>
  <c r="CJ53" i="18"/>
  <c r="CJ6" i="18"/>
  <c r="CJ34" i="18"/>
  <c r="CJ9" i="18"/>
  <c r="CJ12" i="18"/>
  <c r="CJ18" i="18"/>
  <c r="CJ23" i="18"/>
  <c r="CJ42" i="18"/>
  <c r="CJ13" i="18"/>
  <c r="CJ29" i="18"/>
  <c r="CJ38" i="18"/>
  <c r="C90" i="1" a="1"/>
  <c r="H87" i="10" a="1"/>
  <c r="H87" i="10" s="1"/>
  <c r="E87" i="10" a="1"/>
  <c r="E87" i="10" s="1"/>
  <c r="H88" i="7" a="1"/>
  <c r="H88" i="7" s="1"/>
  <c r="E88" i="7" a="1"/>
  <c r="E88" i="7" s="1"/>
  <c r="C90" i="6" a="1"/>
  <c r="CK5" i="18" l="1" a="1"/>
  <c r="J47" i="3"/>
  <c r="I47" i="3"/>
  <c r="E47" i="3"/>
  <c r="D47" i="3"/>
  <c r="K90" i="1"/>
  <c r="V90" i="1"/>
  <c r="AK90" i="1"/>
  <c r="AZ90" i="1"/>
  <c r="J90" i="1"/>
  <c r="Y90" i="1"/>
  <c r="AN90" i="1"/>
  <c r="N90" i="1"/>
  <c r="AC90" i="1"/>
  <c r="AR90" i="1"/>
  <c r="AV90" i="1"/>
  <c r="AM90" i="1"/>
  <c r="Q90" i="1"/>
  <c r="AA90" i="1"/>
  <c r="AL90" i="1"/>
  <c r="D90" i="1"/>
  <c r="O90" i="1"/>
  <c r="Z90" i="1"/>
  <c r="AO90" i="1"/>
  <c r="S90" i="1"/>
  <c r="AD90" i="1"/>
  <c r="AS90" i="1"/>
  <c r="G90" i="1"/>
  <c r="W90" i="1"/>
  <c r="AX90" i="1"/>
  <c r="AF90" i="1"/>
  <c r="AQ90" i="1"/>
  <c r="E90" i="1"/>
  <c r="T90" i="1"/>
  <c r="AE90" i="1"/>
  <c r="AP90" i="1"/>
  <c r="H90" i="1"/>
  <c r="AI90" i="1"/>
  <c r="AT90" i="1"/>
  <c r="L90" i="1"/>
  <c r="R90" i="1"/>
  <c r="AH90" i="1"/>
  <c r="P90" i="1"/>
  <c r="F90" i="1"/>
  <c r="U90" i="1"/>
  <c r="AJ90" i="1"/>
  <c r="AU90" i="1"/>
  <c r="I90" i="1"/>
  <c r="X90" i="1"/>
  <c r="AY90" i="1"/>
  <c r="M90" i="1"/>
  <c r="AB90" i="1"/>
  <c r="AG90" i="1"/>
  <c r="AW90" i="1"/>
  <c r="C90" i="1"/>
  <c r="I90" i="6"/>
  <c r="Y90" i="6"/>
  <c r="AO90" i="6"/>
  <c r="H90" i="6"/>
  <c r="X90" i="6"/>
  <c r="AN90" i="6"/>
  <c r="G90" i="6"/>
  <c r="W90" i="6"/>
  <c r="AM90" i="6"/>
  <c r="C90" i="6"/>
  <c r="R90" i="6"/>
  <c r="AH90" i="6"/>
  <c r="AX90" i="6"/>
  <c r="M90" i="6"/>
  <c r="AC90" i="6"/>
  <c r="AS90" i="6"/>
  <c r="L90" i="6"/>
  <c r="AB90" i="6"/>
  <c r="AR90" i="6"/>
  <c r="K90" i="6"/>
  <c r="AA90" i="6"/>
  <c r="AQ90" i="6"/>
  <c r="F90" i="6"/>
  <c r="V90" i="6"/>
  <c r="AL90" i="6"/>
  <c r="E90" i="6"/>
  <c r="AK90" i="6"/>
  <c r="T90" i="6"/>
  <c r="AZ90" i="6"/>
  <c r="AI90" i="6"/>
  <c r="N90" i="6"/>
  <c r="AT90" i="6"/>
  <c r="Q90" i="6"/>
  <c r="AW90" i="6"/>
  <c r="AF90" i="6"/>
  <c r="O90" i="6"/>
  <c r="AU90" i="6"/>
  <c r="Z90" i="6"/>
  <c r="U90" i="6"/>
  <c r="D90" i="6"/>
  <c r="AJ90" i="6"/>
  <c r="S90" i="6"/>
  <c r="AY90" i="6"/>
  <c r="AD90" i="6"/>
  <c r="AG90" i="6"/>
  <c r="J90" i="6"/>
  <c r="P90" i="6"/>
  <c r="AP90" i="6"/>
  <c r="AV90" i="6"/>
  <c r="AE90" i="6"/>
  <c r="CK15" i="18" l="1"/>
  <c r="CK34" i="18"/>
  <c r="CK47" i="18"/>
  <c r="CK17" i="18"/>
  <c r="CK20" i="18"/>
  <c r="CK21" i="18"/>
  <c r="CK27" i="18"/>
  <c r="CK18" i="18"/>
  <c r="CK31" i="18"/>
  <c r="CK46" i="18"/>
  <c r="CK29" i="18"/>
  <c r="CK41" i="18"/>
  <c r="CK36" i="18"/>
  <c r="CK50" i="18"/>
  <c r="CK44" i="18"/>
  <c r="CK7" i="18"/>
  <c r="CK8" i="18"/>
  <c r="CK48" i="18"/>
  <c r="CK43" i="18"/>
  <c r="CK39" i="18"/>
  <c r="CK14" i="18"/>
  <c r="CK26" i="18"/>
  <c r="CK5" i="18"/>
  <c r="CK9" i="18"/>
  <c r="CK25" i="18"/>
  <c r="CK40" i="18"/>
  <c r="CK30" i="18"/>
  <c r="CK54" i="18"/>
  <c r="CK23" i="18"/>
  <c r="CK19" i="18"/>
  <c r="CK35" i="18"/>
  <c r="CK32" i="18"/>
  <c r="CK10" i="18"/>
  <c r="CK11" i="18"/>
  <c r="CK45" i="18"/>
  <c r="CK6" i="18"/>
  <c r="CK37" i="18"/>
  <c r="CK53" i="18"/>
  <c r="CK16" i="18"/>
  <c r="CK33" i="18"/>
  <c r="CK51" i="18"/>
  <c r="CK24" i="18"/>
  <c r="CK42" i="18"/>
  <c r="CK49" i="18"/>
  <c r="CK12" i="18"/>
  <c r="CK52" i="18"/>
  <c r="CK13" i="18"/>
  <c r="CK28" i="18"/>
  <c r="CK38" i="18"/>
  <c r="CK22" i="18"/>
  <c r="E88" i="10" a="1"/>
  <c r="E88" i="10" s="1"/>
  <c r="C91" i="1" a="1"/>
  <c r="H88" i="10" a="1"/>
  <c r="H88" i="10" s="1"/>
  <c r="C91" i="6" a="1"/>
  <c r="H89" i="7" a="1"/>
  <c r="H89" i="7" s="1"/>
  <c r="E89" i="7" a="1"/>
  <c r="E89" i="7" s="1"/>
  <c r="CL5" i="18" l="1" a="1"/>
  <c r="I91" i="1"/>
  <c r="X91" i="1"/>
  <c r="AM91" i="1"/>
  <c r="AX91" i="1"/>
  <c r="L91" i="1"/>
  <c r="AA91" i="1"/>
  <c r="AL91" i="1"/>
  <c r="P91" i="1"/>
  <c r="AE91" i="1"/>
  <c r="AP91" i="1"/>
  <c r="AK91" i="1"/>
  <c r="S91" i="1"/>
  <c r="T91" i="1"/>
  <c r="Y91" i="1"/>
  <c r="AN91" i="1"/>
  <c r="C91" i="1"/>
  <c r="M91" i="1"/>
  <c r="AB91" i="1"/>
  <c r="AQ91" i="1"/>
  <c r="Q91" i="1"/>
  <c r="AF91" i="1"/>
  <c r="AU91" i="1"/>
  <c r="AZ91" i="1"/>
  <c r="AD91" i="1"/>
  <c r="AO91" i="1"/>
  <c r="G91" i="1"/>
  <c r="R91" i="1"/>
  <c r="AC91" i="1"/>
  <c r="AR91" i="1"/>
  <c r="F91" i="1"/>
  <c r="AG91" i="1"/>
  <c r="AV91" i="1"/>
  <c r="J91" i="1"/>
  <c r="AJ91" i="1"/>
  <c r="N91" i="1"/>
  <c r="AI91" i="1"/>
  <c r="H91" i="1"/>
  <c r="W91" i="1"/>
  <c r="AH91" i="1"/>
  <c r="AS91" i="1"/>
  <c r="K91" i="1"/>
  <c r="V91" i="1"/>
  <c r="AW91" i="1"/>
  <c r="O91" i="1"/>
  <c r="Z91" i="1"/>
  <c r="AY91" i="1"/>
  <c r="D91" i="1"/>
  <c r="AT91" i="1"/>
  <c r="U91" i="1"/>
  <c r="E91" i="1"/>
  <c r="G48" i="3"/>
  <c r="H48" i="3"/>
  <c r="O91" i="6"/>
  <c r="AE91" i="6"/>
  <c r="AU91" i="6"/>
  <c r="J91" i="6"/>
  <c r="Z91" i="6"/>
  <c r="AP91" i="6"/>
  <c r="I91" i="6"/>
  <c r="Y91" i="6"/>
  <c r="AO91" i="6"/>
  <c r="H91" i="6"/>
  <c r="X91" i="6"/>
  <c r="AN91" i="6"/>
  <c r="S91" i="6"/>
  <c r="AI91" i="6"/>
  <c r="AY91" i="6"/>
  <c r="N91" i="6"/>
  <c r="AD91" i="6"/>
  <c r="AT91" i="6"/>
  <c r="M91" i="6"/>
  <c r="AC91" i="6"/>
  <c r="AS91" i="6"/>
  <c r="L91" i="6"/>
  <c r="AB91" i="6"/>
  <c r="AR91" i="6"/>
  <c r="K91" i="6"/>
  <c r="AQ91" i="6"/>
  <c r="V91" i="6"/>
  <c r="E91" i="6"/>
  <c r="AK91" i="6"/>
  <c r="T91" i="6"/>
  <c r="AZ91" i="6"/>
  <c r="W91" i="6"/>
  <c r="C91" i="6"/>
  <c r="AH91" i="6"/>
  <c r="Q91" i="6"/>
  <c r="AW91" i="6"/>
  <c r="AF91" i="6"/>
  <c r="AA91" i="6"/>
  <c r="F91" i="6"/>
  <c r="AL91" i="6"/>
  <c r="U91" i="6"/>
  <c r="D91" i="6"/>
  <c r="AJ91" i="6"/>
  <c r="R91" i="6"/>
  <c r="AV91" i="6"/>
  <c r="AX91" i="6"/>
  <c r="G91" i="6"/>
  <c r="AG91" i="6"/>
  <c r="AM91" i="6"/>
  <c r="P91" i="6"/>
  <c r="B48" i="3"/>
  <c r="C48" i="3"/>
  <c r="CL53" i="18" l="1"/>
  <c r="CL25" i="18"/>
  <c r="CL24" i="18"/>
  <c r="CL20" i="18"/>
  <c r="CL48" i="18"/>
  <c r="CL29" i="18"/>
  <c r="CL45" i="18"/>
  <c r="CL32" i="18"/>
  <c r="CL44" i="18"/>
  <c r="CL47" i="18"/>
  <c r="CL17" i="18"/>
  <c r="CL54" i="18"/>
  <c r="CL36" i="18"/>
  <c r="CL30" i="18"/>
  <c r="CL38" i="18"/>
  <c r="CL35" i="18"/>
  <c r="CL19" i="18"/>
  <c r="CL41" i="18"/>
  <c r="CL6" i="18"/>
  <c r="CL49" i="18"/>
  <c r="CL11" i="18"/>
  <c r="CL12" i="18"/>
  <c r="CL27" i="18"/>
  <c r="CL21" i="18"/>
  <c r="CL43" i="18"/>
  <c r="CL33" i="18"/>
  <c r="CL8" i="18"/>
  <c r="CL5" i="18"/>
  <c r="CL51" i="18"/>
  <c r="CL42" i="18"/>
  <c r="CL31" i="18"/>
  <c r="CL28" i="18"/>
  <c r="CL18" i="18"/>
  <c r="CL22" i="18"/>
  <c r="CL40" i="18"/>
  <c r="CL9" i="18"/>
  <c r="CL10" i="18"/>
  <c r="CL13" i="18"/>
  <c r="CL50" i="18"/>
  <c r="CL16" i="18"/>
  <c r="CL39" i="18"/>
  <c r="CL52" i="18"/>
  <c r="CL37" i="18"/>
  <c r="CL15" i="18"/>
  <c r="CL23" i="18"/>
  <c r="CL7" i="18"/>
  <c r="CL34" i="18"/>
  <c r="CL46" i="18"/>
  <c r="CL26" i="18"/>
  <c r="CL14" i="18"/>
  <c r="E89" i="10" a="1"/>
  <c r="E89" i="10" s="1"/>
  <c r="C92" i="1" a="1"/>
  <c r="H89" i="10" a="1"/>
  <c r="H89" i="10" s="1"/>
  <c r="E90" i="7" a="1"/>
  <c r="E90" i="7" s="1"/>
  <c r="H90" i="7" a="1"/>
  <c r="H90" i="7" s="1"/>
  <c r="C92" i="6" a="1"/>
  <c r="CM5" i="18" l="1" a="1"/>
  <c r="E48" i="3"/>
  <c r="D48" i="3"/>
  <c r="AY92" i="1"/>
  <c r="M92" i="1"/>
  <c r="AB92" i="1"/>
  <c r="AM92" i="1"/>
  <c r="AX92" i="1"/>
  <c r="P92" i="1"/>
  <c r="AA92" i="1"/>
  <c r="AL92" i="1"/>
  <c r="D92" i="1"/>
  <c r="AU92" i="1"/>
  <c r="Y92" i="1"/>
  <c r="AO92" i="1"/>
  <c r="N92" i="1"/>
  <c r="AC92" i="1"/>
  <c r="AR92" i="1"/>
  <c r="C92" i="1"/>
  <c r="Q92" i="1"/>
  <c r="AF92" i="1"/>
  <c r="AQ92" i="1"/>
  <c r="E92" i="1"/>
  <c r="T92" i="1"/>
  <c r="I92" i="1"/>
  <c r="AN92" i="1"/>
  <c r="AE92" i="1"/>
  <c r="S92" i="1"/>
  <c r="AD92" i="1"/>
  <c r="AS92" i="1"/>
  <c r="G92" i="1"/>
  <c r="R92" i="1"/>
  <c r="AG92" i="1"/>
  <c r="AV92" i="1"/>
  <c r="F92" i="1"/>
  <c r="U92" i="1"/>
  <c r="AJ92" i="1"/>
  <c r="X92" i="1"/>
  <c r="O92" i="1"/>
  <c r="H92" i="1"/>
  <c r="AI92" i="1"/>
  <c r="AT92" i="1"/>
  <c r="L92" i="1"/>
  <c r="W92" i="1"/>
  <c r="AH92" i="1"/>
  <c r="AW92" i="1"/>
  <c r="K92" i="1"/>
  <c r="V92" i="1"/>
  <c r="AK92" i="1"/>
  <c r="AZ92" i="1"/>
  <c r="J92" i="1"/>
  <c r="Z92" i="1"/>
  <c r="AP92" i="1"/>
  <c r="I48" i="3"/>
  <c r="J48" i="3"/>
  <c r="N92" i="6"/>
  <c r="AD92" i="6"/>
  <c r="AT92" i="6"/>
  <c r="M92" i="6"/>
  <c r="AC92" i="6"/>
  <c r="AS92" i="6"/>
  <c r="L92" i="6"/>
  <c r="AB92" i="6"/>
  <c r="AR92" i="6"/>
  <c r="K92" i="6"/>
  <c r="AA92" i="6"/>
  <c r="AQ92" i="6"/>
  <c r="C92" i="6"/>
  <c r="R92" i="6"/>
  <c r="AH92" i="6"/>
  <c r="AX92" i="6"/>
  <c r="Q92" i="6"/>
  <c r="AG92" i="6"/>
  <c r="AW92" i="6"/>
  <c r="P92" i="6"/>
  <c r="AF92" i="6"/>
  <c r="AV92" i="6"/>
  <c r="O92" i="6"/>
  <c r="AE92" i="6"/>
  <c r="AU92" i="6"/>
  <c r="Z92" i="6"/>
  <c r="I92" i="6"/>
  <c r="AO92" i="6"/>
  <c r="X92" i="6"/>
  <c r="G92" i="6"/>
  <c r="AM92" i="6"/>
  <c r="F92" i="6"/>
  <c r="AL92" i="6"/>
  <c r="U92" i="6"/>
  <c r="D92" i="6"/>
  <c r="AJ92" i="6"/>
  <c r="S92" i="6"/>
  <c r="AY92" i="6"/>
  <c r="J92" i="6"/>
  <c r="AP92" i="6"/>
  <c r="Y92" i="6"/>
  <c r="H92" i="6"/>
  <c r="AN92" i="6"/>
  <c r="W92" i="6"/>
  <c r="AK92" i="6"/>
  <c r="T92" i="6"/>
  <c r="V92" i="6"/>
  <c r="AZ92" i="6"/>
  <c r="E92" i="6"/>
  <c r="AI92" i="6"/>
  <c r="CM25" i="18" l="1"/>
  <c r="CM34" i="18"/>
  <c r="CM35" i="18"/>
  <c r="CM15" i="18"/>
  <c r="CM40" i="18"/>
  <c r="CM26" i="18"/>
  <c r="CM52" i="18"/>
  <c r="CM31" i="18"/>
  <c r="CM30" i="18"/>
  <c r="CM32" i="18"/>
  <c r="CM23" i="18"/>
  <c r="CM54" i="18"/>
  <c r="CM33" i="18"/>
  <c r="CM29" i="18"/>
  <c r="CM44" i="18"/>
  <c r="CM28" i="18"/>
  <c r="CM8" i="18"/>
  <c r="CM14" i="18"/>
  <c r="CM11" i="18"/>
  <c r="CM43" i="18"/>
  <c r="CM47" i="18"/>
  <c r="CM12" i="18"/>
  <c r="CM53" i="18"/>
  <c r="CM20" i="18"/>
  <c r="CM51" i="18"/>
  <c r="CM24" i="18"/>
  <c r="CM5" i="18"/>
  <c r="CM6" i="18"/>
  <c r="CM27" i="18"/>
  <c r="CM17" i="18"/>
  <c r="CM48" i="18"/>
  <c r="CM22" i="18"/>
  <c r="CM10" i="18"/>
  <c r="CM36" i="18"/>
  <c r="CM21" i="18"/>
  <c r="CM50" i="18"/>
  <c r="CM16" i="18"/>
  <c r="CM41" i="18"/>
  <c r="CM19" i="18"/>
  <c r="CM37" i="18"/>
  <c r="CM18" i="18"/>
  <c r="CM13" i="18"/>
  <c r="CM42" i="18"/>
  <c r="CM45" i="18"/>
  <c r="CM9" i="18"/>
  <c r="CM38" i="18"/>
  <c r="CM49" i="18"/>
  <c r="CM46" i="18"/>
  <c r="CM39" i="18"/>
  <c r="CM7" i="18"/>
  <c r="C93" i="1" a="1"/>
  <c r="H90" i="10" a="1"/>
  <c r="H90" i="10" s="1"/>
  <c r="E90" i="10" a="1"/>
  <c r="E90" i="10" s="1"/>
  <c r="C93" i="6" a="1"/>
  <c r="E91" i="7" a="1"/>
  <c r="E91" i="7" s="1"/>
  <c r="H91" i="7" a="1"/>
  <c r="H91" i="7" s="1"/>
  <c r="CN5" i="18" l="1" a="1"/>
  <c r="Y93" i="1"/>
  <c r="AN93" i="1"/>
  <c r="C93" i="1"/>
  <c r="M93" i="1"/>
  <c r="AB93" i="1"/>
  <c r="AQ93" i="1"/>
  <c r="Q93" i="1"/>
  <c r="AF93" i="1"/>
  <c r="D93" i="1"/>
  <c r="E93" i="1"/>
  <c r="AT93" i="1"/>
  <c r="Z93" i="1"/>
  <c r="AY93" i="1"/>
  <c r="H93" i="1"/>
  <c r="AH93" i="1"/>
  <c r="K93" i="1"/>
  <c r="V93" i="1"/>
  <c r="O93" i="1"/>
  <c r="AI93" i="1"/>
  <c r="AZ93" i="1"/>
  <c r="I93" i="1"/>
  <c r="AM93" i="1"/>
  <c r="L93" i="1"/>
  <c r="AL93" i="1"/>
  <c r="AE93" i="1"/>
  <c r="N93" i="1"/>
  <c r="AD93" i="1"/>
  <c r="AO93" i="1"/>
  <c r="G93" i="1"/>
  <c r="R93" i="1"/>
  <c r="AC93" i="1"/>
  <c r="AR93" i="1"/>
  <c r="F93" i="1"/>
  <c r="AG93" i="1"/>
  <c r="AV93" i="1"/>
  <c r="S93" i="1"/>
  <c r="T93" i="1"/>
  <c r="U93" i="1"/>
  <c r="AK93" i="1"/>
  <c r="W93" i="1"/>
  <c r="AS93" i="1"/>
  <c r="AW93" i="1"/>
  <c r="J93" i="1"/>
  <c r="AJ93" i="1"/>
  <c r="X93" i="1"/>
  <c r="AX93" i="1"/>
  <c r="AA93" i="1"/>
  <c r="P93" i="1"/>
  <c r="AP93" i="1"/>
  <c r="AU93" i="1"/>
  <c r="C49" i="3"/>
  <c r="B49" i="3"/>
  <c r="H49" i="3"/>
  <c r="G49" i="3"/>
  <c r="D93" i="6"/>
  <c r="T93" i="6"/>
  <c r="AJ93" i="6"/>
  <c r="AZ93" i="6"/>
  <c r="S93" i="6"/>
  <c r="AI93" i="6"/>
  <c r="AY93" i="6"/>
  <c r="N93" i="6"/>
  <c r="AD93" i="6"/>
  <c r="AT93" i="6"/>
  <c r="M93" i="6"/>
  <c r="AC93" i="6"/>
  <c r="AS93" i="6"/>
  <c r="H93" i="6"/>
  <c r="X93" i="6"/>
  <c r="AN93" i="6"/>
  <c r="G93" i="6"/>
  <c r="W93" i="6"/>
  <c r="AM93" i="6"/>
  <c r="C93" i="6"/>
  <c r="R93" i="6"/>
  <c r="AH93" i="6"/>
  <c r="AX93" i="6"/>
  <c r="Q93" i="6"/>
  <c r="AG93" i="6"/>
  <c r="AW93" i="6"/>
  <c r="AF93" i="6"/>
  <c r="O93" i="6"/>
  <c r="AU93" i="6"/>
  <c r="Z93" i="6"/>
  <c r="I93" i="6"/>
  <c r="AO93" i="6"/>
  <c r="L93" i="6"/>
  <c r="AR93" i="6"/>
  <c r="AA93" i="6"/>
  <c r="F93" i="6"/>
  <c r="AL93" i="6"/>
  <c r="U93" i="6"/>
  <c r="P93" i="6"/>
  <c r="AV93" i="6"/>
  <c r="AE93" i="6"/>
  <c r="J93" i="6"/>
  <c r="AP93" i="6"/>
  <c r="Y93" i="6"/>
  <c r="V93" i="6"/>
  <c r="AB93" i="6"/>
  <c r="E93" i="6"/>
  <c r="K93" i="6"/>
  <c r="AK93" i="6"/>
  <c r="AQ93" i="6"/>
  <c r="CN15" i="18" l="1"/>
  <c r="CN47" i="18"/>
  <c r="CN41" i="18"/>
  <c r="CN18" i="18"/>
  <c r="CN7" i="18"/>
  <c r="CN49" i="18"/>
  <c r="CN48" i="18"/>
  <c r="CN42" i="18"/>
  <c r="CN30" i="18"/>
  <c r="CN23" i="18"/>
  <c r="CN43" i="18"/>
  <c r="CN12" i="18"/>
  <c r="CN51" i="18"/>
  <c r="CN19" i="18"/>
  <c r="CN40" i="18"/>
  <c r="CN24" i="18"/>
  <c r="CN26" i="18"/>
  <c r="CN5" i="18"/>
  <c r="CN17" i="18"/>
  <c r="CN9" i="18"/>
  <c r="CN33" i="18"/>
  <c r="CN16" i="18"/>
  <c r="CN39" i="18"/>
  <c r="CN54" i="18"/>
  <c r="CN29" i="18"/>
  <c r="CN44" i="18"/>
  <c r="CN14" i="18"/>
  <c r="CN10" i="18"/>
  <c r="CN45" i="18"/>
  <c r="CN21" i="18"/>
  <c r="CN8" i="18"/>
  <c r="CN13" i="18"/>
  <c r="CN6" i="18"/>
  <c r="CN34" i="18"/>
  <c r="CN53" i="18"/>
  <c r="CN28" i="18"/>
  <c r="CN35" i="18"/>
  <c r="CN20" i="18"/>
  <c r="CN11" i="18"/>
  <c r="CN22" i="18"/>
  <c r="CN32" i="18"/>
  <c r="CN25" i="18"/>
  <c r="CN38" i="18"/>
  <c r="CN27" i="18"/>
  <c r="CN37" i="18"/>
  <c r="CN50" i="18"/>
  <c r="CN52" i="18"/>
  <c r="CN31" i="18"/>
  <c r="CN46" i="18"/>
  <c r="CN36" i="18"/>
  <c r="H91" i="10" a="1"/>
  <c r="H91" i="10" s="1"/>
  <c r="C94" i="1" a="1"/>
  <c r="E91" i="10" a="1"/>
  <c r="E91" i="10" s="1"/>
  <c r="E92" i="7" a="1"/>
  <c r="E92" i="7" s="1"/>
  <c r="H92" i="7" a="1"/>
  <c r="H92" i="7" s="1"/>
  <c r="C94" i="6" a="1"/>
  <c r="CO5" i="18" l="1" a="1"/>
  <c r="I49" i="3"/>
  <c r="J49" i="3"/>
  <c r="N94" i="1"/>
  <c r="AC94" i="1"/>
  <c r="AR94" i="1"/>
  <c r="C94" i="1"/>
  <c r="Q94" i="1"/>
  <c r="AF94" i="1"/>
  <c r="AA94" i="1"/>
  <c r="T94" i="1"/>
  <c r="I94" i="1"/>
  <c r="AU94" i="1"/>
  <c r="D94" i="1"/>
  <c r="AP94" i="1"/>
  <c r="H94" i="1"/>
  <c r="AW94" i="1"/>
  <c r="AE94" i="1"/>
  <c r="S94" i="1"/>
  <c r="M94" i="1"/>
  <c r="AX94" i="1"/>
  <c r="O94" i="1"/>
  <c r="G94" i="1"/>
  <c r="J94" i="1"/>
  <c r="AD94" i="1"/>
  <c r="AS94" i="1"/>
  <c r="W94" i="1"/>
  <c r="R94" i="1"/>
  <c r="AG94" i="1"/>
  <c r="AV94" i="1"/>
  <c r="V94" i="1"/>
  <c r="AZ94" i="1"/>
  <c r="AO94" i="1"/>
  <c r="F94" i="1"/>
  <c r="AJ94" i="1"/>
  <c r="AI94" i="1"/>
  <c r="AN94" i="1"/>
  <c r="AM94" i="1"/>
  <c r="X94" i="1"/>
  <c r="Y94" i="1"/>
  <c r="AB94" i="1"/>
  <c r="P94" i="1"/>
  <c r="AK94" i="1"/>
  <c r="U94" i="1"/>
  <c r="AT94" i="1"/>
  <c r="L94" i="1"/>
  <c r="AY94" i="1"/>
  <c r="AH94" i="1"/>
  <c r="E94" i="1"/>
  <c r="AL94" i="1"/>
  <c r="K94" i="1"/>
  <c r="Z94" i="1"/>
  <c r="AQ94" i="1"/>
  <c r="E49" i="3"/>
  <c r="D49" i="3"/>
  <c r="K94" i="6"/>
  <c r="AA94" i="6"/>
  <c r="AQ94" i="6"/>
  <c r="F94" i="6"/>
  <c r="V94" i="6"/>
  <c r="AL94" i="6"/>
  <c r="E94" i="6"/>
  <c r="U94" i="6"/>
  <c r="AK94" i="6"/>
  <c r="D94" i="6"/>
  <c r="T94" i="6"/>
  <c r="AJ94" i="6"/>
  <c r="AZ94" i="6"/>
  <c r="O94" i="6"/>
  <c r="AE94" i="6"/>
  <c r="AU94" i="6"/>
  <c r="J94" i="6"/>
  <c r="Z94" i="6"/>
  <c r="AP94" i="6"/>
  <c r="I94" i="6"/>
  <c r="Y94" i="6"/>
  <c r="AO94" i="6"/>
  <c r="H94" i="6"/>
  <c r="X94" i="6"/>
  <c r="AN94" i="6"/>
  <c r="W94" i="6"/>
  <c r="C94" i="6"/>
  <c r="AH94" i="6"/>
  <c r="Q94" i="6"/>
  <c r="AW94" i="6"/>
  <c r="AF94" i="6"/>
  <c r="AI94" i="6"/>
  <c r="N94" i="6"/>
  <c r="AT94" i="6"/>
  <c r="AC94" i="6"/>
  <c r="L94" i="6"/>
  <c r="AR94" i="6"/>
  <c r="G94" i="6"/>
  <c r="AM94" i="6"/>
  <c r="R94" i="6"/>
  <c r="AX94" i="6"/>
  <c r="AG94" i="6"/>
  <c r="P94" i="6"/>
  <c r="AV94" i="6"/>
  <c r="S94" i="6"/>
  <c r="AS94" i="6"/>
  <c r="AY94" i="6"/>
  <c r="AB94" i="6"/>
  <c r="AD94" i="6"/>
  <c r="M94" i="6"/>
  <c r="CO43" i="18" l="1"/>
  <c r="CO48" i="18"/>
  <c r="CO14" i="18"/>
  <c r="CO23" i="18"/>
  <c r="CO39" i="18"/>
  <c r="CO10" i="18"/>
  <c r="CO54" i="18"/>
  <c r="CO42" i="18"/>
  <c r="CO27" i="18"/>
  <c r="CO45" i="18"/>
  <c r="CO8" i="18"/>
  <c r="CO31" i="18"/>
  <c r="CO22" i="18"/>
  <c r="CO51" i="18"/>
  <c r="CO37" i="18"/>
  <c r="CO28" i="18"/>
  <c r="CO38" i="18"/>
  <c r="CO21" i="18"/>
  <c r="CO46" i="18"/>
  <c r="CO9" i="18"/>
  <c r="CO53" i="18"/>
  <c r="CO15" i="18"/>
  <c r="CO35" i="18"/>
  <c r="CO29" i="18"/>
  <c r="CO47" i="18"/>
  <c r="CO25" i="18"/>
  <c r="CO12" i="18"/>
  <c r="CO32" i="18"/>
  <c r="CO6" i="18"/>
  <c r="CO7" i="18"/>
  <c r="CO16" i="18"/>
  <c r="CO40" i="18"/>
  <c r="CO5" i="18"/>
  <c r="CO20" i="18"/>
  <c r="CO41" i="18"/>
  <c r="CO26" i="18"/>
  <c r="CO33" i="18"/>
  <c r="CO19" i="18"/>
  <c r="CO34" i="18"/>
  <c r="CO52" i="18"/>
  <c r="CO44" i="18"/>
  <c r="CO11" i="18"/>
  <c r="CO49" i="18"/>
  <c r="CO18" i="18"/>
  <c r="CO17" i="18"/>
  <c r="CO24" i="18"/>
  <c r="CO50" i="18"/>
  <c r="CO36" i="18"/>
  <c r="CO30" i="18"/>
  <c r="CO13" i="18"/>
  <c r="E92" i="10" a="1"/>
  <c r="E92" i="10" s="1"/>
  <c r="H92" i="10" a="1"/>
  <c r="H92" i="10" s="1"/>
  <c r="C95" i="1" a="1"/>
  <c r="C95" i="6" a="1"/>
  <c r="E93" i="7" a="1"/>
  <c r="E93" i="7" s="1"/>
  <c r="H93" i="7" a="1"/>
  <c r="H93" i="7" s="1"/>
  <c r="CP5" i="18" l="1" a="1"/>
  <c r="G95" i="1"/>
  <c r="R95" i="1"/>
  <c r="AR95" i="1"/>
  <c r="AC95" i="1"/>
  <c r="D95" i="1"/>
  <c r="AV95" i="1"/>
  <c r="AI95" i="1"/>
  <c r="N95" i="1"/>
  <c r="AX95" i="1"/>
  <c r="AA95" i="1"/>
  <c r="AF95" i="1"/>
  <c r="U95" i="1"/>
  <c r="AZ95" i="1"/>
  <c r="H95" i="1"/>
  <c r="W95" i="1"/>
  <c r="AH95" i="1"/>
  <c r="AK95" i="1"/>
  <c r="K95" i="1"/>
  <c r="V95" i="1"/>
  <c r="AO95" i="1"/>
  <c r="Z95" i="1"/>
  <c r="AJ95" i="1"/>
  <c r="AW95" i="1"/>
  <c r="I95" i="1"/>
  <c r="X95" i="1"/>
  <c r="L95" i="1"/>
  <c r="AL95" i="1"/>
  <c r="S95" i="1"/>
  <c r="J95" i="1"/>
  <c r="AN95" i="1"/>
  <c r="C95" i="1"/>
  <c r="M95" i="1"/>
  <c r="AB95" i="1"/>
  <c r="AQ95" i="1"/>
  <c r="Q95" i="1"/>
  <c r="O95" i="1"/>
  <c r="E95" i="1"/>
  <c r="AY95" i="1"/>
  <c r="P95" i="1"/>
  <c r="AP95" i="1"/>
  <c r="AT95" i="1"/>
  <c r="Y95" i="1"/>
  <c r="F95" i="1"/>
  <c r="AU95" i="1"/>
  <c r="AD95" i="1"/>
  <c r="AS95" i="1"/>
  <c r="AE95" i="1"/>
  <c r="AM95" i="1"/>
  <c r="AG95" i="1"/>
  <c r="T95" i="1"/>
  <c r="B50" i="3"/>
  <c r="C50" i="3"/>
  <c r="H50" i="3"/>
  <c r="G50" i="3"/>
  <c r="M95" i="6"/>
  <c r="AC95" i="6"/>
  <c r="AS95" i="6"/>
  <c r="L95" i="6"/>
  <c r="AB95" i="6"/>
  <c r="AR95" i="6"/>
  <c r="K95" i="6"/>
  <c r="AA95" i="6"/>
  <c r="AQ95" i="6"/>
  <c r="F95" i="6"/>
  <c r="V95" i="6"/>
  <c r="AL95" i="6"/>
  <c r="Q95" i="6"/>
  <c r="AG95" i="6"/>
  <c r="AW95" i="6"/>
  <c r="P95" i="6"/>
  <c r="AF95" i="6"/>
  <c r="AV95" i="6"/>
  <c r="O95" i="6"/>
  <c r="AE95" i="6"/>
  <c r="AU95" i="6"/>
  <c r="J95" i="6"/>
  <c r="Z95" i="6"/>
  <c r="AP95" i="6"/>
  <c r="Y95" i="6"/>
  <c r="H95" i="6"/>
  <c r="AN95" i="6"/>
  <c r="W95" i="6"/>
  <c r="C95" i="6"/>
  <c r="AH95" i="6"/>
  <c r="E95" i="6"/>
  <c r="AK95" i="6"/>
  <c r="T95" i="6"/>
  <c r="AZ95" i="6"/>
  <c r="AI95" i="6"/>
  <c r="N95" i="6"/>
  <c r="AT95" i="6"/>
  <c r="I95" i="6"/>
  <c r="AO95" i="6"/>
  <c r="X95" i="6"/>
  <c r="G95" i="6"/>
  <c r="AM95" i="6"/>
  <c r="R95" i="6"/>
  <c r="AX95" i="6"/>
  <c r="D95" i="6"/>
  <c r="AD95" i="6"/>
  <c r="AJ95" i="6"/>
  <c r="S95" i="6"/>
  <c r="U95" i="6"/>
  <c r="AY95" i="6"/>
  <c r="CP43" i="18" l="1"/>
  <c r="CP27" i="18"/>
  <c r="CP52" i="18"/>
  <c r="CP24" i="18"/>
  <c r="CP15" i="18"/>
  <c r="CP28" i="18"/>
  <c r="CP17" i="18"/>
  <c r="CP46" i="18"/>
  <c r="CP33" i="18"/>
  <c r="CP54" i="18"/>
  <c r="CP14" i="18"/>
  <c r="CP47" i="18"/>
  <c r="CP37" i="18"/>
  <c r="CP5" i="18"/>
  <c r="CP31" i="18"/>
  <c r="CP30" i="18"/>
  <c r="CP22" i="18"/>
  <c r="CP36" i="18"/>
  <c r="CP19" i="18"/>
  <c r="CP13" i="18"/>
  <c r="CP12" i="18"/>
  <c r="CP25" i="18"/>
  <c r="CP50" i="18"/>
  <c r="CP8" i="18"/>
  <c r="CP29" i="18"/>
  <c r="CP48" i="18"/>
  <c r="CP45" i="18"/>
  <c r="CP26" i="18"/>
  <c r="CP35" i="18"/>
  <c r="CP7" i="18"/>
  <c r="CP51" i="18"/>
  <c r="CP18" i="18"/>
  <c r="CP38" i="18"/>
  <c r="CP49" i="18"/>
  <c r="CP42" i="18"/>
  <c r="CP32" i="18"/>
  <c r="CP10" i="18"/>
  <c r="CP20" i="18"/>
  <c r="CP9" i="18"/>
  <c r="CP6" i="18"/>
  <c r="CP39" i="18"/>
  <c r="CP53" i="18"/>
  <c r="CP11" i="18"/>
  <c r="CP16" i="18"/>
  <c r="CP21" i="18"/>
  <c r="CP34" i="18"/>
  <c r="CP41" i="18"/>
  <c r="CP40" i="18"/>
  <c r="CP23" i="18"/>
  <c r="CP44" i="18"/>
  <c r="C96" i="1" a="1"/>
  <c r="E93" i="10" a="1"/>
  <c r="E93" i="10" s="1"/>
  <c r="H93" i="10" a="1"/>
  <c r="H93" i="10" s="1"/>
  <c r="E94" i="7" a="1"/>
  <c r="E94" i="7" s="1"/>
  <c r="H94" i="7" a="1"/>
  <c r="H94" i="7" s="1"/>
  <c r="C96" i="6" a="1"/>
  <c r="CQ5" i="18" l="1" a="1"/>
  <c r="D50" i="3"/>
  <c r="E50" i="3"/>
  <c r="J50" i="3"/>
  <c r="I50" i="3"/>
  <c r="AD96" i="1"/>
  <c r="AS96" i="1"/>
  <c r="AA96" i="1"/>
  <c r="R96" i="1"/>
  <c r="AG96" i="1"/>
  <c r="AV96" i="1"/>
  <c r="V96" i="1"/>
  <c r="AZ96" i="1"/>
  <c r="AO96" i="1"/>
  <c r="F96" i="1"/>
  <c r="AJ96" i="1"/>
  <c r="H96" i="1"/>
  <c r="AN96" i="1"/>
  <c r="M96" i="1"/>
  <c r="AX96" i="1"/>
  <c r="S96" i="1"/>
  <c r="U96" i="1"/>
  <c r="AT96" i="1"/>
  <c r="L96" i="1"/>
  <c r="AM96" i="1"/>
  <c r="AH96" i="1"/>
  <c r="AW96" i="1"/>
  <c r="AQ96" i="1"/>
  <c r="E96" i="1"/>
  <c r="AI96" i="1"/>
  <c r="X96" i="1"/>
  <c r="AL96" i="1"/>
  <c r="G96" i="1"/>
  <c r="W96" i="1"/>
  <c r="AB96" i="1"/>
  <c r="P96" i="1"/>
  <c r="AK96" i="1"/>
  <c r="K96" i="1"/>
  <c r="J96" i="1"/>
  <c r="N96" i="1"/>
  <c r="AC96" i="1"/>
  <c r="AR96" i="1"/>
  <c r="C96" i="1"/>
  <c r="Q96" i="1"/>
  <c r="AF96" i="1"/>
  <c r="AE96" i="1"/>
  <c r="T96" i="1"/>
  <c r="I96" i="1"/>
  <c r="AY96" i="1"/>
  <c r="D96" i="1"/>
  <c r="Y96" i="1"/>
  <c r="AP96" i="1"/>
  <c r="O96" i="1"/>
  <c r="Z96" i="1"/>
  <c r="AU96" i="1"/>
  <c r="P96" i="6"/>
  <c r="AF96" i="6"/>
  <c r="AV96" i="6"/>
  <c r="O96" i="6"/>
  <c r="AE96" i="6"/>
  <c r="AU96" i="6"/>
  <c r="J96" i="6"/>
  <c r="Z96" i="6"/>
  <c r="AP96" i="6"/>
  <c r="I96" i="6"/>
  <c r="Y96" i="6"/>
  <c r="AO96" i="6"/>
  <c r="D96" i="6"/>
  <c r="T96" i="6"/>
  <c r="AJ96" i="6"/>
  <c r="AZ96" i="6"/>
  <c r="S96" i="6"/>
  <c r="AI96" i="6"/>
  <c r="AY96" i="6"/>
  <c r="N96" i="6"/>
  <c r="AD96" i="6"/>
  <c r="AT96" i="6"/>
  <c r="M96" i="6"/>
  <c r="AC96" i="6"/>
  <c r="AS96" i="6"/>
  <c r="L96" i="6"/>
  <c r="AR96" i="6"/>
  <c r="AA96" i="6"/>
  <c r="F96" i="6"/>
  <c r="AL96" i="6"/>
  <c r="U96" i="6"/>
  <c r="X96" i="6"/>
  <c r="G96" i="6"/>
  <c r="AM96" i="6"/>
  <c r="R96" i="6"/>
  <c r="AX96" i="6"/>
  <c r="AG96" i="6"/>
  <c r="AB96" i="6"/>
  <c r="K96" i="6"/>
  <c r="AQ96" i="6"/>
  <c r="V96" i="6"/>
  <c r="E96" i="6"/>
  <c r="AK96" i="6"/>
  <c r="W96" i="6"/>
  <c r="AW96" i="6"/>
  <c r="C96" i="6"/>
  <c r="H96" i="6"/>
  <c r="AH96" i="6"/>
  <c r="AN96" i="6"/>
  <c r="Q96" i="6"/>
  <c r="CQ50" i="18" l="1"/>
  <c r="CQ40" i="18"/>
  <c r="CQ31" i="18"/>
  <c r="CQ17" i="18"/>
  <c r="CQ29" i="18"/>
  <c r="CQ37" i="18"/>
  <c r="CQ36" i="18"/>
  <c r="CQ26" i="18"/>
  <c r="CQ16" i="18"/>
  <c r="CQ28" i="18"/>
  <c r="CQ51" i="18"/>
  <c r="CQ49" i="18"/>
  <c r="CQ25" i="18"/>
  <c r="CQ24" i="18"/>
  <c r="CQ42" i="18"/>
  <c r="CQ13" i="18"/>
  <c r="CQ21" i="18"/>
  <c r="CQ18" i="18"/>
  <c r="CQ14" i="18"/>
  <c r="CQ27" i="18"/>
  <c r="CQ19" i="18"/>
  <c r="CQ32" i="18"/>
  <c r="CQ52" i="18"/>
  <c r="CQ9" i="18"/>
  <c r="CQ53" i="18"/>
  <c r="CQ6" i="18"/>
  <c r="CQ5" i="18"/>
  <c r="CQ47" i="18"/>
  <c r="CQ44" i="18"/>
  <c r="CQ48" i="18"/>
  <c r="CQ20" i="18"/>
  <c r="CQ35" i="18"/>
  <c r="CQ12" i="18"/>
  <c r="CQ30" i="18"/>
  <c r="CQ41" i="18"/>
  <c r="CQ10" i="18"/>
  <c r="CQ39" i="18"/>
  <c r="CQ8" i="18"/>
  <c r="CQ45" i="18"/>
  <c r="CQ34" i="18"/>
  <c r="CQ38" i="18"/>
  <c r="CQ11" i="18"/>
  <c r="CQ7" i="18"/>
  <c r="CQ33" i="18"/>
  <c r="CQ46" i="18"/>
  <c r="CQ15" i="18"/>
  <c r="CQ54" i="18"/>
  <c r="CQ22" i="18"/>
  <c r="CQ43" i="18"/>
  <c r="CQ23" i="18"/>
  <c r="E94" i="10" a="1"/>
  <c r="E94" i="10" s="1"/>
  <c r="H94" i="10" a="1"/>
  <c r="H94" i="10" s="1"/>
  <c r="C97" i="1" a="1"/>
  <c r="C97" i="6" a="1"/>
  <c r="E95" i="7" a="1"/>
  <c r="E95" i="7" s="1"/>
  <c r="H95" i="7" a="1"/>
  <c r="H95" i="7" s="1"/>
  <c r="CR5" i="18" l="1" a="1"/>
  <c r="D97" i="1"/>
  <c r="H97" i="1"/>
  <c r="AO97" i="1"/>
  <c r="AS97" i="1"/>
  <c r="AJ97" i="1"/>
  <c r="T97" i="1"/>
  <c r="AM97" i="1"/>
  <c r="L97" i="1"/>
  <c r="AL97" i="1"/>
  <c r="S97" i="1"/>
  <c r="AT97" i="1"/>
  <c r="W97" i="1"/>
  <c r="K97" i="1"/>
  <c r="Z97" i="1"/>
  <c r="AE97" i="1"/>
  <c r="X97" i="1"/>
  <c r="AA97" i="1"/>
  <c r="AF97" i="1"/>
  <c r="Y97" i="1"/>
  <c r="N97" i="1"/>
  <c r="AN97" i="1"/>
  <c r="C97" i="1"/>
  <c r="Q97" i="1"/>
  <c r="AB97" i="1"/>
  <c r="AQ97" i="1"/>
  <c r="E97" i="1"/>
  <c r="O97" i="1"/>
  <c r="I97" i="1"/>
  <c r="AY97" i="1"/>
  <c r="P97" i="1"/>
  <c r="AP97" i="1"/>
  <c r="AZ97" i="1"/>
  <c r="G97" i="1"/>
  <c r="R97" i="1"/>
  <c r="AC97" i="1"/>
  <c r="AR97" i="1"/>
  <c r="F97" i="1"/>
  <c r="AG97" i="1"/>
  <c r="AU97" i="1"/>
  <c r="AD97" i="1"/>
  <c r="AV97" i="1"/>
  <c r="AW97" i="1"/>
  <c r="M97" i="1"/>
  <c r="AH97" i="1"/>
  <c r="V97" i="1"/>
  <c r="AK97" i="1"/>
  <c r="AI97" i="1"/>
  <c r="AX97" i="1"/>
  <c r="U97" i="1"/>
  <c r="J97" i="1"/>
  <c r="C51" i="3"/>
  <c r="B51" i="3"/>
  <c r="C97" i="6"/>
  <c r="R97" i="6"/>
  <c r="AH97" i="6"/>
  <c r="AX97" i="6"/>
  <c r="Q97" i="6"/>
  <c r="AG97" i="6"/>
  <c r="AW97" i="6"/>
  <c r="P97" i="6"/>
  <c r="AF97" i="6"/>
  <c r="AV97" i="6"/>
  <c r="O97" i="6"/>
  <c r="AE97" i="6"/>
  <c r="AU97" i="6"/>
  <c r="F97" i="6"/>
  <c r="V97" i="6"/>
  <c r="AL97" i="6"/>
  <c r="E97" i="6"/>
  <c r="U97" i="6"/>
  <c r="AK97" i="6"/>
  <c r="D97" i="6"/>
  <c r="T97" i="6"/>
  <c r="AJ97" i="6"/>
  <c r="AZ97" i="6"/>
  <c r="S97" i="6"/>
  <c r="AI97" i="6"/>
  <c r="AY97" i="6"/>
  <c r="N97" i="6"/>
  <c r="AT97" i="6"/>
  <c r="AC97" i="6"/>
  <c r="L97" i="6"/>
  <c r="AR97" i="6"/>
  <c r="AA97" i="6"/>
  <c r="Z97" i="6"/>
  <c r="I97" i="6"/>
  <c r="AO97" i="6"/>
  <c r="X97" i="6"/>
  <c r="G97" i="6"/>
  <c r="AM97" i="6"/>
  <c r="AD97" i="6"/>
  <c r="M97" i="6"/>
  <c r="AS97" i="6"/>
  <c r="AB97" i="6"/>
  <c r="K97" i="6"/>
  <c r="AQ97" i="6"/>
  <c r="H97" i="6"/>
  <c r="J97" i="6"/>
  <c r="AN97" i="6"/>
  <c r="AP97" i="6"/>
  <c r="W97" i="6"/>
  <c r="Y97" i="6"/>
  <c r="H51" i="3"/>
  <c r="G51" i="3"/>
  <c r="CR16" i="18" l="1"/>
  <c r="CR42" i="18"/>
  <c r="CR32" i="18"/>
  <c r="CR8" i="18"/>
  <c r="CR52" i="18"/>
  <c r="CR35" i="18"/>
  <c r="CR25" i="18"/>
  <c r="CR21" i="18"/>
  <c r="CR46" i="18"/>
  <c r="CR27" i="18"/>
  <c r="CR12" i="18"/>
  <c r="CR48" i="18"/>
  <c r="CR51" i="18"/>
  <c r="CR30" i="18"/>
  <c r="CR28" i="18"/>
  <c r="CR24" i="18"/>
  <c r="CR39" i="18"/>
  <c r="CR5" i="18"/>
  <c r="CR23" i="18"/>
  <c r="CR34" i="18"/>
  <c r="CR17" i="18"/>
  <c r="CR26" i="18"/>
  <c r="CR13" i="18"/>
  <c r="CR54" i="18"/>
  <c r="CR40" i="18"/>
  <c r="CR47" i="18"/>
  <c r="CR7" i="18"/>
  <c r="CR33" i="18"/>
  <c r="CR38" i="18"/>
  <c r="CR19" i="18"/>
  <c r="CR53" i="18"/>
  <c r="CR15" i="18"/>
  <c r="CR9" i="18"/>
  <c r="CR20" i="18"/>
  <c r="CR18" i="18"/>
  <c r="CR49" i="18"/>
  <c r="CR36" i="18"/>
  <c r="CR31" i="18"/>
  <c r="CR45" i="18"/>
  <c r="CR37" i="18"/>
  <c r="CR29" i="18"/>
  <c r="CR22" i="18"/>
  <c r="CR10" i="18"/>
  <c r="CR44" i="18"/>
  <c r="CR43" i="18"/>
  <c r="CR11" i="18"/>
  <c r="CR50" i="18"/>
  <c r="CR6" i="18"/>
  <c r="CR14" i="18"/>
  <c r="CR41" i="18"/>
  <c r="C98" i="1" a="1"/>
  <c r="H95" i="10" a="1"/>
  <c r="H95" i="10" s="1"/>
  <c r="E95" i="10" a="1"/>
  <c r="E95" i="10" s="1"/>
  <c r="H96" i="7" a="1"/>
  <c r="H96" i="7" s="1"/>
  <c r="E96" i="7" a="1"/>
  <c r="E96" i="7" s="1"/>
  <c r="C98" i="6" a="1"/>
  <c r="CS5" i="18" l="1" a="1"/>
  <c r="J51" i="3"/>
  <c r="I51" i="3"/>
  <c r="D51" i="3"/>
  <c r="E51" i="3"/>
  <c r="E98" i="1"/>
  <c r="AR98" i="1"/>
  <c r="AW98" i="1"/>
  <c r="AP98" i="1"/>
  <c r="AF98" i="1"/>
  <c r="W98" i="1"/>
  <c r="D98" i="1"/>
  <c r="R98" i="1"/>
  <c r="K98" i="1"/>
  <c r="T98" i="1"/>
  <c r="X98" i="1"/>
  <c r="AY98" i="1"/>
  <c r="O98" i="1"/>
  <c r="P98" i="1"/>
  <c r="AG98" i="1"/>
  <c r="AE98" i="1"/>
  <c r="F98" i="1"/>
  <c r="U98" i="1"/>
  <c r="AC98" i="1"/>
  <c r="AU98" i="1"/>
  <c r="I98" i="1"/>
  <c r="AV98" i="1"/>
  <c r="S98" i="1"/>
  <c r="AJ98" i="1"/>
  <c r="AX98" i="1"/>
  <c r="AO98" i="1"/>
  <c r="AZ98" i="1"/>
  <c r="C98" i="1"/>
  <c r="AM98" i="1"/>
  <c r="V98" i="1"/>
  <c r="L98" i="1"/>
  <c r="AA98" i="1"/>
  <c r="J98" i="1"/>
  <c r="Y98" i="1"/>
  <c r="AK98" i="1"/>
  <c r="N98" i="1"/>
  <c r="AS98" i="1"/>
  <c r="H98" i="1"/>
  <c r="AD98" i="1"/>
  <c r="AQ98" i="1"/>
  <c r="AH98" i="1"/>
  <c r="AN98" i="1"/>
  <c r="AL98" i="1"/>
  <c r="AB98" i="1"/>
  <c r="G98" i="1"/>
  <c r="Z98" i="1"/>
  <c r="AI98" i="1"/>
  <c r="AT98" i="1"/>
  <c r="M98" i="1"/>
  <c r="Q98" i="1"/>
  <c r="I98" i="6"/>
  <c r="Y98" i="6"/>
  <c r="AO98" i="6"/>
  <c r="H98" i="6"/>
  <c r="X98" i="6"/>
  <c r="AN98" i="6"/>
  <c r="G98" i="6"/>
  <c r="W98" i="6"/>
  <c r="AM98" i="6"/>
  <c r="C98" i="6"/>
  <c r="R98" i="6"/>
  <c r="AH98" i="6"/>
  <c r="AX98" i="6"/>
  <c r="M98" i="6"/>
  <c r="AC98" i="6"/>
  <c r="AS98" i="6"/>
  <c r="L98" i="6"/>
  <c r="AB98" i="6"/>
  <c r="AR98" i="6"/>
  <c r="K98" i="6"/>
  <c r="AA98" i="6"/>
  <c r="AQ98" i="6"/>
  <c r="F98" i="6"/>
  <c r="V98" i="6"/>
  <c r="AL98" i="6"/>
  <c r="E98" i="6"/>
  <c r="AK98" i="6"/>
  <c r="T98" i="6"/>
  <c r="AZ98" i="6"/>
  <c r="AI98" i="6"/>
  <c r="N98" i="6"/>
  <c r="AT98" i="6"/>
  <c r="Q98" i="6"/>
  <c r="AW98" i="6"/>
  <c r="AF98" i="6"/>
  <c r="O98" i="6"/>
  <c r="AU98" i="6"/>
  <c r="Z98" i="6"/>
  <c r="U98" i="6"/>
  <c r="D98" i="6"/>
  <c r="AJ98" i="6"/>
  <c r="S98" i="6"/>
  <c r="AY98" i="6"/>
  <c r="AD98" i="6"/>
  <c r="AE98" i="6"/>
  <c r="AG98" i="6"/>
  <c r="J98" i="6"/>
  <c r="P98" i="6"/>
  <c r="AP98" i="6"/>
  <c r="AV98" i="6"/>
  <c r="CS42" i="18" l="1"/>
  <c r="CS19" i="18"/>
  <c r="CS6" i="18"/>
  <c r="CS18" i="18"/>
  <c r="CS35" i="18"/>
  <c r="CS16" i="18"/>
  <c r="CS11" i="18"/>
  <c r="CS12" i="18"/>
  <c r="CS10" i="18"/>
  <c r="CS40" i="18"/>
  <c r="CS48" i="18"/>
  <c r="CS20" i="18"/>
  <c r="CS37" i="18"/>
  <c r="CS44" i="18"/>
  <c r="CS51" i="18"/>
  <c r="CS49" i="18"/>
  <c r="CS33" i="18"/>
  <c r="CS30" i="18"/>
  <c r="CS29" i="18"/>
  <c r="CS9" i="18"/>
  <c r="CS26" i="18"/>
  <c r="CS21" i="18"/>
  <c r="CS41" i="18"/>
  <c r="CS50" i="18"/>
  <c r="CS32" i="18"/>
  <c r="CS43" i="18"/>
  <c r="CS53" i="18"/>
  <c r="CS24" i="18"/>
  <c r="CS38" i="18"/>
  <c r="CS8" i="18"/>
  <c r="CS46" i="18"/>
  <c r="CS54" i="18"/>
  <c r="CS17" i="18"/>
  <c r="CS39" i="18"/>
  <c r="CS15" i="18"/>
  <c r="CS52" i="18"/>
  <c r="CS7" i="18"/>
  <c r="CS23" i="18"/>
  <c r="CS22" i="18"/>
  <c r="CS34" i="18"/>
  <c r="CS14" i="18"/>
  <c r="CS28" i="18"/>
  <c r="CS25" i="18"/>
  <c r="CS45" i="18"/>
  <c r="CS5" i="18"/>
  <c r="CS27" i="18"/>
  <c r="CS47" i="18"/>
  <c r="CS36" i="18"/>
  <c r="CS13" i="18"/>
  <c r="CS31" i="18"/>
  <c r="H96" i="10" a="1"/>
  <c r="H96" i="10" s="1"/>
  <c r="E96" i="10" a="1"/>
  <c r="E96" i="10" s="1"/>
  <c r="C99" i="1" a="1"/>
  <c r="C99" i="6" a="1"/>
  <c r="E97" i="7" a="1"/>
  <c r="E97" i="7" s="1"/>
  <c r="H97" i="7" a="1"/>
  <c r="H97" i="7" s="1"/>
  <c r="CT5" i="18" l="1" a="1"/>
  <c r="C99" i="1"/>
  <c r="AE99" i="1"/>
  <c r="Q99" i="1"/>
  <c r="AR99" i="1"/>
  <c r="G99" i="1"/>
  <c r="AQ99" i="1"/>
  <c r="AP99" i="1"/>
  <c r="D99" i="1"/>
  <c r="E99" i="1"/>
  <c r="AV99" i="1"/>
  <c r="AY99" i="1"/>
  <c r="AK99" i="1"/>
  <c r="X99" i="1"/>
  <c r="L99" i="1"/>
  <c r="U99" i="1"/>
  <c r="S99" i="1"/>
  <c r="AO99" i="1"/>
  <c r="I99" i="1"/>
  <c r="W99" i="1"/>
  <c r="AI99" i="1"/>
  <c r="K99" i="1"/>
  <c r="AT99" i="1"/>
  <c r="AC99" i="1"/>
  <c r="H99" i="1"/>
  <c r="R99" i="1"/>
  <c r="M99" i="1"/>
  <c r="AW99" i="1"/>
  <c r="F99" i="1"/>
  <c r="AM99" i="1"/>
  <c r="Y99" i="1"/>
  <c r="AU99" i="1"/>
  <c r="AJ99" i="1"/>
  <c r="AA99" i="1"/>
  <c r="Z99" i="1"/>
  <c r="AZ99" i="1"/>
  <c r="T99" i="1"/>
  <c r="AH99" i="1"/>
  <c r="AS99" i="1"/>
  <c r="V99" i="1"/>
  <c r="AF99" i="1"/>
  <c r="N99" i="1"/>
  <c r="O99" i="1"/>
  <c r="AX99" i="1"/>
  <c r="AL99" i="1"/>
  <c r="J99" i="1"/>
  <c r="P99" i="1"/>
  <c r="AN99" i="1"/>
  <c r="AB99" i="1"/>
  <c r="AG99" i="1"/>
  <c r="AD99" i="1"/>
  <c r="O99" i="6"/>
  <c r="AE99" i="6"/>
  <c r="AU99" i="6"/>
  <c r="J99" i="6"/>
  <c r="Z99" i="6"/>
  <c r="AP99" i="6"/>
  <c r="I99" i="6"/>
  <c r="Y99" i="6"/>
  <c r="AO99" i="6"/>
  <c r="H99" i="6"/>
  <c r="X99" i="6"/>
  <c r="AN99" i="6"/>
  <c r="S99" i="6"/>
  <c r="AI99" i="6"/>
  <c r="AY99" i="6"/>
  <c r="N99" i="6"/>
  <c r="AD99" i="6"/>
  <c r="AT99" i="6"/>
  <c r="M99" i="6"/>
  <c r="AC99" i="6"/>
  <c r="AS99" i="6"/>
  <c r="L99" i="6"/>
  <c r="AB99" i="6"/>
  <c r="AR99" i="6"/>
  <c r="K99" i="6"/>
  <c r="AQ99" i="6"/>
  <c r="V99" i="6"/>
  <c r="E99" i="6"/>
  <c r="AK99" i="6"/>
  <c r="T99" i="6"/>
  <c r="AZ99" i="6"/>
  <c r="W99" i="6"/>
  <c r="C99" i="6"/>
  <c r="AH99" i="6"/>
  <c r="Q99" i="6"/>
  <c r="AW99" i="6"/>
  <c r="AF99" i="6"/>
  <c r="AA99" i="6"/>
  <c r="F99" i="6"/>
  <c r="AL99" i="6"/>
  <c r="U99" i="6"/>
  <c r="D99" i="6"/>
  <c r="AJ99" i="6"/>
  <c r="AM99" i="6"/>
  <c r="P99" i="6"/>
  <c r="R99" i="6"/>
  <c r="AV99" i="6"/>
  <c r="AX99" i="6"/>
  <c r="G99" i="6"/>
  <c r="AG99" i="6"/>
  <c r="B52" i="3"/>
  <c r="C52" i="3"/>
  <c r="G52" i="3"/>
  <c r="H52" i="3"/>
  <c r="CT17" i="18" l="1"/>
  <c r="CT11" i="18"/>
  <c r="CT25" i="18"/>
  <c r="CT39" i="18"/>
  <c r="CT6" i="18"/>
  <c r="CT22" i="18"/>
  <c r="CT29" i="18"/>
  <c r="CT35" i="18"/>
  <c r="CT10" i="18"/>
  <c r="CT15" i="18"/>
  <c r="CT14" i="18"/>
  <c r="CT23" i="18"/>
  <c r="CT26" i="18"/>
  <c r="CT18" i="18"/>
  <c r="CT49" i="18"/>
  <c r="CT28" i="18"/>
  <c r="CT53" i="18"/>
  <c r="CT19" i="18"/>
  <c r="CT32" i="18"/>
  <c r="CT9" i="18"/>
  <c r="CT50" i="18"/>
  <c r="CT48" i="18"/>
  <c r="CT44" i="18"/>
  <c r="CT12" i="18"/>
  <c r="CT8" i="18"/>
  <c r="CT46" i="18"/>
  <c r="CT13" i="18"/>
  <c r="CT41" i="18"/>
  <c r="CT43" i="18"/>
  <c r="CT34" i="18"/>
  <c r="CT45" i="18"/>
  <c r="CT21" i="18"/>
  <c r="CT51" i="18"/>
  <c r="CT33" i="18"/>
  <c r="CT5" i="18"/>
  <c r="CT38" i="18"/>
  <c r="CT40" i="18"/>
  <c r="CT20" i="18"/>
  <c r="CT37" i="18"/>
  <c r="CT16" i="18"/>
  <c r="CT24" i="18"/>
  <c r="CT54" i="18"/>
  <c r="CT30" i="18"/>
  <c r="CT52" i="18"/>
  <c r="CT47" i="18"/>
  <c r="CT36" i="18"/>
  <c r="CT7" i="18"/>
  <c r="CT42" i="18"/>
  <c r="CT31" i="18"/>
  <c r="CT27" i="18"/>
  <c r="C100" i="1" a="1"/>
  <c r="H97" i="10" a="1"/>
  <c r="H97" i="10" s="1"/>
  <c r="E97" i="10" a="1"/>
  <c r="E97" i="10" s="1"/>
  <c r="H98" i="7" a="1"/>
  <c r="H98" i="7" s="1"/>
  <c r="E98" i="7" a="1"/>
  <c r="E98" i="7" s="1"/>
  <c r="C100" i="6" a="1"/>
  <c r="CU5" i="18" l="1" a="1"/>
  <c r="J52" i="3"/>
  <c r="I52" i="3"/>
  <c r="D52" i="3"/>
  <c r="E52" i="3"/>
  <c r="L100" i="1"/>
  <c r="AW100" i="1"/>
  <c r="AI100" i="1"/>
  <c r="AX100" i="1"/>
  <c r="Y100" i="1"/>
  <c r="K100" i="1"/>
  <c r="T100" i="1"/>
  <c r="AY100" i="1"/>
  <c r="I100" i="1"/>
  <c r="D100" i="1"/>
  <c r="S100" i="1"/>
  <c r="H100" i="1"/>
  <c r="R100" i="1"/>
  <c r="F100" i="1"/>
  <c r="AP100" i="1"/>
  <c r="AG100" i="1"/>
  <c r="AA100" i="1"/>
  <c r="AT100" i="1"/>
  <c r="Q100" i="1"/>
  <c r="AS100" i="1"/>
  <c r="AH100" i="1"/>
  <c r="AV100" i="1"/>
  <c r="AL100" i="1"/>
  <c r="AC100" i="1"/>
  <c r="X100" i="1"/>
  <c r="V100" i="1"/>
  <c r="E100" i="1"/>
  <c r="N100" i="1"/>
  <c r="AB100" i="1"/>
  <c r="AE100" i="1"/>
  <c r="C100" i="1"/>
  <c r="P100" i="1"/>
  <c r="G100" i="1"/>
  <c r="AQ100" i="1"/>
  <c r="AZ100" i="1"/>
  <c r="J100" i="1"/>
  <c r="W100" i="1"/>
  <c r="AJ100" i="1"/>
  <c r="AO100" i="1"/>
  <c r="AN100" i="1"/>
  <c r="AD100" i="1"/>
  <c r="AR100" i="1"/>
  <c r="M100" i="1"/>
  <c r="AF100" i="1"/>
  <c r="AM100" i="1"/>
  <c r="O100" i="1"/>
  <c r="AK100" i="1"/>
  <c r="Z100" i="1"/>
  <c r="U100" i="1"/>
  <c r="AU100" i="1"/>
  <c r="N100" i="6"/>
  <c r="AD100" i="6"/>
  <c r="AT100" i="6"/>
  <c r="M100" i="6"/>
  <c r="AC100" i="6"/>
  <c r="AS100" i="6"/>
  <c r="L100" i="6"/>
  <c r="AB100" i="6"/>
  <c r="AR100" i="6"/>
  <c r="K100" i="6"/>
  <c r="AA100" i="6"/>
  <c r="AQ100" i="6"/>
  <c r="C100" i="6"/>
  <c r="R100" i="6"/>
  <c r="AH100" i="6"/>
  <c r="AX100" i="6"/>
  <c r="Q100" i="6"/>
  <c r="AG100" i="6"/>
  <c r="AW100" i="6"/>
  <c r="P100" i="6"/>
  <c r="AF100" i="6"/>
  <c r="AV100" i="6"/>
  <c r="O100" i="6"/>
  <c r="AE100" i="6"/>
  <c r="AU100" i="6"/>
  <c r="Z100" i="6"/>
  <c r="I100" i="6"/>
  <c r="AO100" i="6"/>
  <c r="X100" i="6"/>
  <c r="G100" i="6"/>
  <c r="AM100" i="6"/>
  <c r="F100" i="6"/>
  <c r="AL100" i="6"/>
  <c r="U100" i="6"/>
  <c r="D100" i="6"/>
  <c r="AJ100" i="6"/>
  <c r="S100" i="6"/>
  <c r="AY100" i="6"/>
  <c r="J100" i="6"/>
  <c r="AP100" i="6"/>
  <c r="Y100" i="6"/>
  <c r="H100" i="6"/>
  <c r="AN100" i="6"/>
  <c r="W100" i="6"/>
  <c r="E100" i="6"/>
  <c r="AI100" i="6"/>
  <c r="AK100" i="6"/>
  <c r="T100" i="6"/>
  <c r="V100" i="6"/>
  <c r="AZ100" i="6"/>
  <c r="CU31" i="18" l="1"/>
  <c r="CU28" i="18"/>
  <c r="CU26" i="18"/>
  <c r="CU35" i="18"/>
  <c r="CU23" i="18"/>
  <c r="CU52" i="18"/>
  <c r="CU41" i="18"/>
  <c r="CU9" i="18"/>
  <c r="CU43" i="18"/>
  <c r="CU14" i="18"/>
  <c r="CU38" i="18"/>
  <c r="CU46" i="18"/>
  <c r="CU16" i="18"/>
  <c r="CU12" i="18"/>
  <c r="CU17" i="18"/>
  <c r="CU50" i="18"/>
  <c r="CU29" i="18"/>
  <c r="CU39" i="18"/>
  <c r="CU48" i="18"/>
  <c r="CU33" i="18"/>
  <c r="CU11" i="18"/>
  <c r="CU19" i="18"/>
  <c r="CU54" i="18"/>
  <c r="CU30" i="18"/>
  <c r="CU15" i="18"/>
  <c r="CU37" i="18"/>
  <c r="CU36" i="18"/>
  <c r="CU13" i="18"/>
  <c r="CU34" i="18"/>
  <c r="CU44" i="18"/>
  <c r="CU24" i="18"/>
  <c r="CU10" i="18"/>
  <c r="CU49" i="18"/>
  <c r="CU20" i="18"/>
  <c r="CU7" i="18"/>
  <c r="CU25" i="18"/>
  <c r="CU21" i="18"/>
  <c r="CU22" i="18"/>
  <c r="CU53" i="18"/>
  <c r="CU27" i="18"/>
  <c r="CU45" i="18"/>
  <c r="CU40" i="18"/>
  <c r="CU42" i="18"/>
  <c r="CU32" i="18"/>
  <c r="CU51" i="18"/>
  <c r="CU47" i="18"/>
  <c r="CU8" i="18"/>
  <c r="CU6" i="18"/>
  <c r="CU18" i="18"/>
  <c r="CU5" i="18"/>
  <c r="H98" i="10" a="1"/>
  <c r="H98" i="10" s="1"/>
  <c r="E98" i="10" a="1"/>
  <c r="E98" i="10" s="1"/>
  <c r="C101" i="1" a="1"/>
  <c r="C101" i="6" a="1"/>
  <c r="H99" i="7" a="1"/>
  <c r="H99" i="7" s="1"/>
  <c r="E99" i="7" a="1"/>
  <c r="E99" i="7" s="1"/>
  <c r="CV5" i="18" l="1" a="1"/>
  <c r="X101" i="1"/>
  <c r="AH101" i="1"/>
  <c r="AW101" i="1"/>
  <c r="L101" i="1"/>
  <c r="V101" i="1"/>
  <c r="Y101" i="1"/>
  <c r="AF101" i="1"/>
  <c r="O101" i="1"/>
  <c r="N101" i="1"/>
  <c r="AK101" i="1"/>
  <c r="S101" i="1"/>
  <c r="AA101" i="1"/>
  <c r="T101" i="1"/>
  <c r="AI101" i="1"/>
  <c r="AR101" i="1"/>
  <c r="AM101" i="1"/>
  <c r="D101" i="1"/>
  <c r="AV101" i="1"/>
  <c r="AO101" i="1"/>
  <c r="AN101" i="1"/>
  <c r="AX101" i="1"/>
  <c r="AE101" i="1"/>
  <c r="AB101" i="1"/>
  <c r="AL101" i="1"/>
  <c r="G101" i="1"/>
  <c r="J101" i="1"/>
  <c r="AC101" i="1"/>
  <c r="AT101" i="1"/>
  <c r="P101" i="1"/>
  <c r="AG101" i="1"/>
  <c r="AZ101" i="1"/>
  <c r="C101" i="1"/>
  <c r="M101" i="1"/>
  <c r="K101" i="1"/>
  <c r="AP101" i="1"/>
  <c r="I101" i="1"/>
  <c r="AU101" i="1"/>
  <c r="H101" i="1"/>
  <c r="R101" i="1"/>
  <c r="Q101" i="1"/>
  <c r="AS101" i="1"/>
  <c r="F101" i="1"/>
  <c r="AQ101" i="1"/>
  <c r="U101" i="1"/>
  <c r="AY101" i="1"/>
  <c r="AJ101" i="1"/>
  <c r="W101" i="1"/>
  <c r="Z101" i="1"/>
  <c r="AD101" i="1"/>
  <c r="E101" i="1"/>
  <c r="D101" i="6"/>
  <c r="T101" i="6"/>
  <c r="AJ101" i="6"/>
  <c r="AZ101" i="6"/>
  <c r="S101" i="6"/>
  <c r="AI101" i="6"/>
  <c r="AY101" i="6"/>
  <c r="N101" i="6"/>
  <c r="AD101" i="6"/>
  <c r="AT101" i="6"/>
  <c r="M101" i="6"/>
  <c r="AC101" i="6"/>
  <c r="AS101" i="6"/>
  <c r="H101" i="6"/>
  <c r="X101" i="6"/>
  <c r="AN101" i="6"/>
  <c r="G101" i="6"/>
  <c r="W101" i="6"/>
  <c r="AM101" i="6"/>
  <c r="C101" i="6"/>
  <c r="R101" i="6"/>
  <c r="AH101" i="6"/>
  <c r="AX101" i="6"/>
  <c r="Q101" i="6"/>
  <c r="AG101" i="6"/>
  <c r="AW101" i="6"/>
  <c r="AF101" i="6"/>
  <c r="O101" i="6"/>
  <c r="AU101" i="6"/>
  <c r="Z101" i="6"/>
  <c r="I101" i="6"/>
  <c r="AO101" i="6"/>
  <c r="L101" i="6"/>
  <c r="AR101" i="6"/>
  <c r="AA101" i="6"/>
  <c r="F101" i="6"/>
  <c r="AL101" i="6"/>
  <c r="U101" i="6"/>
  <c r="P101" i="6"/>
  <c r="AV101" i="6"/>
  <c r="AE101" i="6"/>
  <c r="J101" i="6"/>
  <c r="AP101" i="6"/>
  <c r="Y101" i="6"/>
  <c r="AQ101" i="6"/>
  <c r="V101" i="6"/>
  <c r="AB101" i="6"/>
  <c r="E101" i="6"/>
  <c r="K101" i="6"/>
  <c r="AK101" i="6"/>
  <c r="H53" i="3"/>
  <c r="G53" i="3"/>
  <c r="C53" i="3"/>
  <c r="B53" i="3"/>
  <c r="CV46" i="18" l="1"/>
  <c r="CV20" i="18"/>
  <c r="CV29" i="18"/>
  <c r="CV26" i="18"/>
  <c r="CV23" i="18"/>
  <c r="CV43" i="18"/>
  <c r="CV35" i="18"/>
  <c r="CV7" i="18"/>
  <c r="CV31" i="18"/>
  <c r="CV44" i="18"/>
  <c r="CV21" i="18"/>
  <c r="CV24" i="18"/>
  <c r="CV22" i="18"/>
  <c r="CV50" i="18"/>
  <c r="CV53" i="18"/>
  <c r="CV51" i="18"/>
  <c r="CV49" i="18"/>
  <c r="CV38" i="18"/>
  <c r="CV17" i="18"/>
  <c r="CV41" i="18"/>
  <c r="CV39" i="18"/>
  <c r="CV11" i="18"/>
  <c r="CV54" i="18"/>
  <c r="CV42" i="18"/>
  <c r="CV27" i="18"/>
  <c r="CV45" i="18"/>
  <c r="CV18" i="18"/>
  <c r="CV14" i="18"/>
  <c r="CV8" i="18"/>
  <c r="CV30" i="18"/>
  <c r="CV32" i="18"/>
  <c r="CV37" i="18"/>
  <c r="CV28" i="18"/>
  <c r="CV36" i="18"/>
  <c r="CV10" i="18"/>
  <c r="CV12" i="18"/>
  <c r="CV6" i="18"/>
  <c r="CV9" i="18"/>
  <c r="CV25" i="18"/>
  <c r="CV40" i="18"/>
  <c r="CV52" i="18"/>
  <c r="CV47" i="18"/>
  <c r="CV15" i="18"/>
  <c r="CV5" i="18"/>
  <c r="CV19" i="18"/>
  <c r="CV33" i="18"/>
  <c r="CV13" i="18"/>
  <c r="CV48" i="18"/>
  <c r="CV16" i="18"/>
  <c r="CV34" i="18"/>
  <c r="C102" i="1" a="1"/>
  <c r="H99" i="10" a="1"/>
  <c r="H99" i="10" s="1"/>
  <c r="E99" i="10" a="1"/>
  <c r="E99" i="10" s="1"/>
  <c r="E100" i="7" a="1"/>
  <c r="E100" i="7" s="1"/>
  <c r="H100" i="7" a="1"/>
  <c r="H100" i="7" s="1"/>
  <c r="C102" i="6" a="1"/>
  <c r="CW5" i="18" l="1" a="1"/>
  <c r="I53" i="3"/>
  <c r="J53" i="3"/>
  <c r="D53" i="3"/>
  <c r="E53" i="3"/>
  <c r="L102" i="1"/>
  <c r="AS102" i="1"/>
  <c r="AE102" i="1"/>
  <c r="AX102" i="1"/>
  <c r="U102" i="1"/>
  <c r="G102" i="1"/>
  <c r="AJ102" i="1"/>
  <c r="Z102" i="1"/>
  <c r="I102" i="1"/>
  <c r="T102" i="1"/>
  <c r="AU102" i="1"/>
  <c r="AA102" i="1"/>
  <c r="AD102" i="1"/>
  <c r="Q102" i="1"/>
  <c r="R102" i="1"/>
  <c r="AF102" i="1"/>
  <c r="V102" i="1"/>
  <c r="AN102" i="1"/>
  <c r="S102" i="1"/>
  <c r="E102" i="1"/>
  <c r="AT102" i="1"/>
  <c r="M102" i="1"/>
  <c r="AW102" i="1"/>
  <c r="AH102" i="1"/>
  <c r="AV102" i="1"/>
  <c r="Y102" i="1"/>
  <c r="D102" i="1"/>
  <c r="O102" i="1"/>
  <c r="AK102" i="1"/>
  <c r="AG102" i="1"/>
  <c r="N102" i="1"/>
  <c r="AB102" i="1"/>
  <c r="AI102" i="1"/>
  <c r="C102" i="1"/>
  <c r="P102" i="1"/>
  <c r="K102" i="1"/>
  <c r="AM102" i="1"/>
  <c r="AC102" i="1"/>
  <c r="H102" i="1"/>
  <c r="W102" i="1"/>
  <c r="AZ102" i="1"/>
  <c r="AP102" i="1"/>
  <c r="J102" i="1"/>
  <c r="AR102" i="1"/>
  <c r="AQ102" i="1"/>
  <c r="AY102" i="1"/>
  <c r="F102" i="1"/>
  <c r="AO102" i="1"/>
  <c r="X102" i="1"/>
  <c r="AL102" i="1"/>
  <c r="K102" i="6"/>
  <c r="AA102" i="6"/>
  <c r="AQ102" i="6"/>
  <c r="F102" i="6"/>
  <c r="V102" i="6"/>
  <c r="AL102" i="6"/>
  <c r="E102" i="6"/>
  <c r="U102" i="6"/>
  <c r="AK102" i="6"/>
  <c r="D102" i="6"/>
  <c r="T102" i="6"/>
  <c r="AJ102" i="6"/>
  <c r="AZ102" i="6"/>
  <c r="O102" i="6"/>
  <c r="AE102" i="6"/>
  <c r="AU102" i="6"/>
  <c r="J102" i="6"/>
  <c r="Z102" i="6"/>
  <c r="AP102" i="6"/>
  <c r="I102" i="6"/>
  <c r="Y102" i="6"/>
  <c r="AO102" i="6"/>
  <c r="H102" i="6"/>
  <c r="X102" i="6"/>
  <c r="AN102" i="6"/>
  <c r="W102" i="6"/>
  <c r="C102" i="6"/>
  <c r="AH102" i="6"/>
  <c r="Q102" i="6"/>
  <c r="AW102" i="6"/>
  <c r="AF102" i="6"/>
  <c r="AI102" i="6"/>
  <c r="N102" i="6"/>
  <c r="AT102" i="6"/>
  <c r="AC102" i="6"/>
  <c r="L102" i="6"/>
  <c r="AR102" i="6"/>
  <c r="G102" i="6"/>
  <c r="AM102" i="6"/>
  <c r="R102" i="6"/>
  <c r="AX102" i="6"/>
  <c r="AG102" i="6"/>
  <c r="P102" i="6"/>
  <c r="AV102" i="6"/>
  <c r="M102" i="6"/>
  <c r="S102" i="6"/>
  <c r="AS102" i="6"/>
  <c r="AY102" i="6"/>
  <c r="AB102" i="6"/>
  <c r="AD102" i="6"/>
  <c r="CW19" i="18" l="1"/>
  <c r="CW9" i="18"/>
  <c r="CW27" i="18"/>
  <c r="CW54" i="18"/>
  <c r="CW23" i="18"/>
  <c r="CW40" i="18"/>
  <c r="CW26" i="18"/>
  <c r="CW28" i="18"/>
  <c r="CW32" i="18"/>
  <c r="CW22" i="18"/>
  <c r="CW52" i="18"/>
  <c r="CW53" i="18"/>
  <c r="CW5" i="18"/>
  <c r="CW30" i="18"/>
  <c r="CW45" i="18"/>
  <c r="CW13" i="18"/>
  <c r="CW7" i="18"/>
  <c r="CW37" i="18"/>
  <c r="CW20" i="18"/>
  <c r="CW16" i="18"/>
  <c r="CW31" i="18"/>
  <c r="CW44" i="18"/>
  <c r="CW41" i="18"/>
  <c r="CW39" i="18"/>
  <c r="CW51" i="18"/>
  <c r="CW47" i="18"/>
  <c r="CW43" i="18"/>
  <c r="CW21" i="18"/>
  <c r="CW14" i="18"/>
  <c r="CW11" i="18"/>
  <c r="CW42" i="18"/>
  <c r="CW34" i="18"/>
  <c r="CW38" i="18"/>
  <c r="CW50" i="18"/>
  <c r="CW10" i="18"/>
  <c r="CW35" i="18"/>
  <c r="CW48" i="18"/>
  <c r="CW6" i="18"/>
  <c r="CW49" i="18"/>
  <c r="CW24" i="18"/>
  <c r="CW33" i="18"/>
  <c r="CW29" i="18"/>
  <c r="CW12" i="18"/>
  <c r="CW15" i="18"/>
  <c r="CW17" i="18"/>
  <c r="CW8" i="18"/>
  <c r="CW46" i="18"/>
  <c r="CW36" i="18"/>
  <c r="CW25" i="18"/>
  <c r="CW18" i="18"/>
  <c r="E100" i="10" a="1"/>
  <c r="E100" i="10" s="1"/>
  <c r="H100" i="10" a="1"/>
  <c r="H100" i="10" s="1"/>
  <c r="C103" i="1" a="1"/>
  <c r="C103" i="6" a="1"/>
  <c r="H101" i="7" a="1"/>
  <c r="H101" i="7" s="1"/>
  <c r="E101" i="7" a="1"/>
  <c r="E101" i="7" s="1"/>
  <c r="CX5" i="18" l="1" a="1"/>
  <c r="X103" i="1"/>
  <c r="AH103" i="1"/>
  <c r="AS103" i="1"/>
  <c r="L103" i="1"/>
  <c r="V103" i="1"/>
  <c r="U103" i="1"/>
  <c r="AF103" i="1"/>
  <c r="S103" i="1"/>
  <c r="N103" i="1"/>
  <c r="AO103" i="1"/>
  <c r="O103" i="1"/>
  <c r="T103" i="1"/>
  <c r="I103" i="1"/>
  <c r="C103" i="1"/>
  <c r="Q103" i="1"/>
  <c r="G103" i="1"/>
  <c r="AP103" i="1"/>
  <c r="E103" i="1"/>
  <c r="AY103" i="1"/>
  <c r="AN103" i="1"/>
  <c r="AX103" i="1"/>
  <c r="AI103" i="1"/>
  <c r="AB103" i="1"/>
  <c r="AL103" i="1"/>
  <c r="K103" i="1"/>
  <c r="J103" i="1"/>
  <c r="AG103" i="1"/>
  <c r="AT103" i="1"/>
  <c r="P103" i="1"/>
  <c r="AC103" i="1"/>
  <c r="AK103" i="1"/>
  <c r="AE103" i="1"/>
  <c r="AR103" i="1"/>
  <c r="AQ103" i="1"/>
  <c r="D103" i="1"/>
  <c r="AV103" i="1"/>
  <c r="AZ103" i="1"/>
  <c r="H103" i="1"/>
  <c r="R103" i="1"/>
  <c r="M103" i="1"/>
  <c r="AW103" i="1"/>
  <c r="F103" i="1"/>
  <c r="AM103" i="1"/>
  <c r="Y103" i="1"/>
  <c r="AU103" i="1"/>
  <c r="AJ103" i="1"/>
  <c r="AA103" i="1"/>
  <c r="Z103" i="1"/>
  <c r="W103" i="1"/>
  <c r="AD103" i="1"/>
  <c r="H54" i="3"/>
  <c r="G54" i="3"/>
  <c r="B54" i="3"/>
  <c r="C54" i="3"/>
  <c r="M103" i="6"/>
  <c r="AC103" i="6"/>
  <c r="AS103" i="6"/>
  <c r="L103" i="6"/>
  <c r="AB103" i="6"/>
  <c r="AR103" i="6"/>
  <c r="K103" i="6"/>
  <c r="AA103" i="6"/>
  <c r="AQ103" i="6"/>
  <c r="F103" i="6"/>
  <c r="V103" i="6"/>
  <c r="AL103" i="6"/>
  <c r="Q103" i="6"/>
  <c r="AG103" i="6"/>
  <c r="AW103" i="6"/>
  <c r="P103" i="6"/>
  <c r="AF103" i="6"/>
  <c r="AV103" i="6"/>
  <c r="O103" i="6"/>
  <c r="AE103" i="6"/>
  <c r="AU103" i="6"/>
  <c r="J103" i="6"/>
  <c r="Z103" i="6"/>
  <c r="AP103" i="6"/>
  <c r="Y103" i="6"/>
  <c r="H103" i="6"/>
  <c r="AN103" i="6"/>
  <c r="W103" i="6"/>
  <c r="C103" i="6"/>
  <c r="AH103" i="6"/>
  <c r="E103" i="6"/>
  <c r="AK103" i="6"/>
  <c r="T103" i="6"/>
  <c r="AZ103" i="6"/>
  <c r="AI103" i="6"/>
  <c r="N103" i="6"/>
  <c r="AT103" i="6"/>
  <c r="I103" i="6"/>
  <c r="AO103" i="6"/>
  <c r="X103" i="6"/>
  <c r="G103" i="6"/>
  <c r="AM103" i="6"/>
  <c r="R103" i="6"/>
  <c r="AX103" i="6"/>
  <c r="U103" i="6"/>
  <c r="AY103" i="6"/>
  <c r="D103" i="6"/>
  <c r="AD103" i="6"/>
  <c r="AJ103" i="6"/>
  <c r="S103" i="6"/>
  <c r="CX48" i="18" l="1"/>
  <c r="CX10" i="18"/>
  <c r="CX36" i="18"/>
  <c r="CX54" i="18"/>
  <c r="CX37" i="18"/>
  <c r="CX32" i="18"/>
  <c r="CX16" i="18"/>
  <c r="CX8" i="18"/>
  <c r="CX22" i="18"/>
  <c r="CX28" i="18"/>
  <c r="CX33" i="18"/>
  <c r="CX18" i="18"/>
  <c r="CX46" i="18"/>
  <c r="CX15" i="18"/>
  <c r="CX52" i="18"/>
  <c r="CX31" i="18"/>
  <c r="CX44" i="18"/>
  <c r="CX12" i="18"/>
  <c r="CX42" i="18"/>
  <c r="CX5" i="18"/>
  <c r="CX27" i="18"/>
  <c r="CX24" i="18"/>
  <c r="CX23" i="18"/>
  <c r="CX25" i="18"/>
  <c r="CX49" i="18"/>
  <c r="CX35" i="18"/>
  <c r="CX53" i="18"/>
  <c r="CX51" i="18"/>
  <c r="CX39" i="18"/>
  <c r="CX47" i="18"/>
  <c r="CX6" i="18"/>
  <c r="CX50" i="18"/>
  <c r="CX21" i="18"/>
  <c r="CX19" i="18"/>
  <c r="CX13" i="18"/>
  <c r="CX34" i="18"/>
  <c r="CX17" i="18"/>
  <c r="CX26" i="18"/>
  <c r="CX38" i="18"/>
  <c r="CX43" i="18"/>
  <c r="CX7" i="18"/>
  <c r="CX40" i="18"/>
  <c r="CX45" i="18"/>
  <c r="CX9" i="18"/>
  <c r="CX41" i="18"/>
  <c r="CX29" i="18"/>
  <c r="CX30" i="18"/>
  <c r="CX14" i="18"/>
  <c r="CX11" i="18"/>
  <c r="CX20" i="18"/>
  <c r="C104" i="1" a="1"/>
  <c r="E101" i="10" a="1"/>
  <c r="E101" i="10" s="1"/>
  <c r="H101" i="10" a="1"/>
  <c r="H101" i="10" s="1"/>
  <c r="H102" i="7" a="1"/>
  <c r="H102" i="7" s="1"/>
  <c r="E102" i="7" a="1"/>
  <c r="E102" i="7" s="1"/>
  <c r="C104" i="6" a="1"/>
  <c r="CY5" i="18" l="1" a="1"/>
  <c r="E54" i="3"/>
  <c r="D54" i="3"/>
  <c r="J54" i="3"/>
  <c r="I54" i="3"/>
  <c r="Z104" i="1"/>
  <c r="AN104" i="1"/>
  <c r="E104" i="1"/>
  <c r="AD104" i="1"/>
  <c r="AR104" i="1"/>
  <c r="M104" i="1"/>
  <c r="AX104" i="1"/>
  <c r="K104" i="1"/>
  <c r="AG104" i="1"/>
  <c r="AH104" i="1"/>
  <c r="U104" i="1"/>
  <c r="AZ104" i="1"/>
  <c r="F104" i="1"/>
  <c r="AO104" i="1"/>
  <c r="S104" i="1"/>
  <c r="T104" i="1"/>
  <c r="AP104" i="1"/>
  <c r="I104" i="1"/>
  <c r="AK104" i="1"/>
  <c r="AT104" i="1"/>
  <c r="Q104" i="1"/>
  <c r="AS104" i="1"/>
  <c r="AF104" i="1"/>
  <c r="V104" i="1"/>
  <c r="AU104" i="1"/>
  <c r="P104" i="1"/>
  <c r="AQ104" i="1"/>
  <c r="AL104" i="1"/>
  <c r="H104" i="1"/>
  <c r="AA104" i="1"/>
  <c r="L104" i="1"/>
  <c r="AW104" i="1"/>
  <c r="AI104" i="1"/>
  <c r="Y104" i="1"/>
  <c r="D104" i="1"/>
  <c r="AV104" i="1"/>
  <c r="O104" i="1"/>
  <c r="J104" i="1"/>
  <c r="X104" i="1"/>
  <c r="W104" i="1"/>
  <c r="N104" i="1"/>
  <c r="AB104" i="1"/>
  <c r="AE104" i="1"/>
  <c r="R104" i="1"/>
  <c r="AM104" i="1"/>
  <c r="AJ104" i="1"/>
  <c r="C104" i="1"/>
  <c r="G104" i="1"/>
  <c r="AY104" i="1"/>
  <c r="AC104" i="1"/>
  <c r="P104" i="6"/>
  <c r="AF104" i="6"/>
  <c r="AV104" i="6"/>
  <c r="O104" i="6"/>
  <c r="AE104" i="6"/>
  <c r="AU104" i="6"/>
  <c r="J104" i="6"/>
  <c r="Z104" i="6"/>
  <c r="AP104" i="6"/>
  <c r="I104" i="6"/>
  <c r="Y104" i="6"/>
  <c r="AO104" i="6"/>
  <c r="D104" i="6"/>
  <c r="T104" i="6"/>
  <c r="AJ104" i="6"/>
  <c r="AZ104" i="6"/>
  <c r="S104" i="6"/>
  <c r="AI104" i="6"/>
  <c r="AY104" i="6"/>
  <c r="N104" i="6"/>
  <c r="AD104" i="6"/>
  <c r="AT104" i="6"/>
  <c r="M104" i="6"/>
  <c r="AC104" i="6"/>
  <c r="AS104" i="6"/>
  <c r="L104" i="6"/>
  <c r="AR104" i="6"/>
  <c r="AA104" i="6"/>
  <c r="F104" i="6"/>
  <c r="AL104" i="6"/>
  <c r="U104" i="6"/>
  <c r="X104" i="6"/>
  <c r="G104" i="6"/>
  <c r="AM104" i="6"/>
  <c r="R104" i="6"/>
  <c r="AX104" i="6"/>
  <c r="AG104" i="6"/>
  <c r="AB104" i="6"/>
  <c r="K104" i="6"/>
  <c r="AQ104" i="6"/>
  <c r="V104" i="6"/>
  <c r="E104" i="6"/>
  <c r="AK104" i="6"/>
  <c r="AN104" i="6"/>
  <c r="Q104" i="6"/>
  <c r="W104" i="6"/>
  <c r="AW104" i="6"/>
  <c r="C104" i="6"/>
  <c r="H104" i="6"/>
  <c r="AH104" i="6"/>
  <c r="CY30" i="18" l="1"/>
  <c r="CY25" i="18"/>
  <c r="CY12" i="18"/>
  <c r="CY11" i="18"/>
  <c r="CY49" i="18"/>
  <c r="CY46" i="18"/>
  <c r="CY22" i="18"/>
  <c r="CY19" i="18"/>
  <c r="CY40" i="18"/>
  <c r="CY53" i="18"/>
  <c r="CY24" i="18"/>
  <c r="CY6" i="18"/>
  <c r="CY18" i="18"/>
  <c r="CY47" i="18"/>
  <c r="CY38" i="18"/>
  <c r="CY7" i="18"/>
  <c r="CY29" i="18"/>
  <c r="CY32" i="18"/>
  <c r="CY41" i="18"/>
  <c r="CY10" i="18"/>
  <c r="CY17" i="18"/>
  <c r="CY14" i="18"/>
  <c r="CY8" i="18"/>
  <c r="CY51" i="18"/>
  <c r="CY13" i="18"/>
  <c r="CY16" i="18"/>
  <c r="CY23" i="18"/>
  <c r="CY50" i="18"/>
  <c r="CY52" i="18"/>
  <c r="CY27" i="18"/>
  <c r="CY39" i="18"/>
  <c r="CY33" i="18"/>
  <c r="CY42" i="18"/>
  <c r="CY15" i="18"/>
  <c r="CY43" i="18"/>
  <c r="CY20" i="18"/>
  <c r="CY28" i="18"/>
  <c r="CY36" i="18"/>
  <c r="CY34" i="18"/>
  <c r="CY9" i="18"/>
  <c r="CY26" i="18"/>
  <c r="CY54" i="18"/>
  <c r="CY5" i="18"/>
  <c r="CY44" i="18"/>
  <c r="CY37" i="18"/>
  <c r="CY45" i="18"/>
  <c r="CY31" i="18"/>
  <c r="CY21" i="18"/>
  <c r="CY48" i="18"/>
  <c r="CY35" i="18"/>
  <c r="E102" i="10" a="1"/>
  <c r="E102" i="10" s="1"/>
  <c r="H102" i="10" a="1"/>
  <c r="H102" i="10" s="1"/>
  <c r="C105" i="1" a="1"/>
  <c r="C105" i="6" a="1"/>
  <c r="E103" i="7" a="1"/>
  <c r="E103" i="7" s="1"/>
  <c r="H103" i="7" a="1"/>
  <c r="H103" i="7" s="1"/>
  <c r="CZ5" i="18" l="1" a="1"/>
  <c r="X105" i="1"/>
  <c r="AH105" i="1"/>
  <c r="AW105" i="1"/>
  <c r="L105" i="1"/>
  <c r="V105" i="1"/>
  <c r="Y105" i="1"/>
  <c r="AF105" i="1"/>
  <c r="O105" i="1"/>
  <c r="N105" i="1"/>
  <c r="AK105" i="1"/>
  <c r="S105" i="1"/>
  <c r="AO105" i="1"/>
  <c r="AD105" i="1"/>
  <c r="C105" i="1"/>
  <c r="AR105" i="1"/>
  <c r="AM105" i="1"/>
  <c r="AP105" i="1"/>
  <c r="I105" i="1"/>
  <c r="AU105" i="1"/>
  <c r="AN105" i="1"/>
  <c r="AX105" i="1"/>
  <c r="AE105" i="1"/>
  <c r="AB105" i="1"/>
  <c r="AL105" i="1"/>
  <c r="G105" i="1"/>
  <c r="J105" i="1"/>
  <c r="AC105" i="1"/>
  <c r="AT105" i="1"/>
  <c r="P105" i="1"/>
  <c r="AG105" i="1"/>
  <c r="AZ105" i="1"/>
  <c r="AI105" i="1"/>
  <c r="M105" i="1"/>
  <c r="K105" i="1"/>
  <c r="D105" i="1"/>
  <c r="AV105" i="1"/>
  <c r="E105" i="1"/>
  <c r="H105" i="1"/>
  <c r="R105" i="1"/>
  <c r="Q105" i="1"/>
  <c r="AS105" i="1"/>
  <c r="F105" i="1"/>
  <c r="AQ105" i="1"/>
  <c r="U105" i="1"/>
  <c r="AY105" i="1"/>
  <c r="AJ105" i="1"/>
  <c r="W105" i="1"/>
  <c r="Z105" i="1"/>
  <c r="T105" i="1"/>
  <c r="AA105" i="1"/>
  <c r="C55" i="3"/>
  <c r="B55" i="3"/>
  <c r="H55" i="3"/>
  <c r="G55" i="3"/>
  <c r="C105" i="6"/>
  <c r="R105" i="6"/>
  <c r="AH105" i="6"/>
  <c r="AX105" i="6"/>
  <c r="Q105" i="6"/>
  <c r="AG105" i="6"/>
  <c r="AW105" i="6"/>
  <c r="P105" i="6"/>
  <c r="AF105" i="6"/>
  <c r="AV105" i="6"/>
  <c r="O105" i="6"/>
  <c r="AE105" i="6"/>
  <c r="AU105" i="6"/>
  <c r="F105" i="6"/>
  <c r="V105" i="6"/>
  <c r="AL105" i="6"/>
  <c r="E105" i="6"/>
  <c r="U105" i="6"/>
  <c r="AK105" i="6"/>
  <c r="D105" i="6"/>
  <c r="T105" i="6"/>
  <c r="AJ105" i="6"/>
  <c r="AZ105" i="6"/>
  <c r="S105" i="6"/>
  <c r="AI105" i="6"/>
  <c r="AY105" i="6"/>
  <c r="N105" i="6"/>
  <c r="AT105" i="6"/>
  <c r="AC105" i="6"/>
  <c r="L105" i="6"/>
  <c r="AR105" i="6"/>
  <c r="AA105" i="6"/>
  <c r="Z105" i="6"/>
  <c r="I105" i="6"/>
  <c r="AO105" i="6"/>
  <c r="X105" i="6"/>
  <c r="G105" i="6"/>
  <c r="AM105" i="6"/>
  <c r="AD105" i="6"/>
  <c r="M105" i="6"/>
  <c r="AS105" i="6"/>
  <c r="AB105" i="6"/>
  <c r="K105" i="6"/>
  <c r="AQ105" i="6"/>
  <c r="Y105" i="6"/>
  <c r="H105" i="6"/>
  <c r="J105" i="6"/>
  <c r="AN105" i="6"/>
  <c r="AP105" i="6"/>
  <c r="W105" i="6"/>
  <c r="CZ28" i="18" l="1"/>
  <c r="CZ19" i="18"/>
  <c r="CZ8" i="18"/>
  <c r="CZ45" i="18"/>
  <c r="CZ6" i="18"/>
  <c r="CZ26" i="18"/>
  <c r="CZ24" i="18"/>
  <c r="CZ22" i="18"/>
  <c r="CZ31" i="18"/>
  <c r="CZ10" i="18"/>
  <c r="CZ14" i="18"/>
  <c r="CZ18" i="18"/>
  <c r="CZ53" i="18"/>
  <c r="CZ46" i="18"/>
  <c r="CZ36" i="18"/>
  <c r="CZ15" i="18"/>
  <c r="CZ47" i="18"/>
  <c r="CZ39" i="18"/>
  <c r="CZ34" i="18"/>
  <c r="CZ17" i="18"/>
  <c r="CZ33" i="18"/>
  <c r="CZ29" i="18"/>
  <c r="CZ38" i="18"/>
  <c r="CZ21" i="18"/>
  <c r="CZ23" i="18"/>
  <c r="CZ40" i="18"/>
  <c r="CZ37" i="18"/>
  <c r="CZ7" i="18"/>
  <c r="CZ48" i="18"/>
  <c r="CZ30" i="18"/>
  <c r="CZ25" i="18"/>
  <c r="CZ54" i="18"/>
  <c r="CZ42" i="18"/>
  <c r="CZ49" i="18"/>
  <c r="CZ11" i="18"/>
  <c r="CZ12" i="18"/>
  <c r="CZ27" i="18"/>
  <c r="CZ20" i="18"/>
  <c r="CZ41" i="18"/>
  <c r="CZ9" i="18"/>
  <c r="CZ51" i="18"/>
  <c r="CZ44" i="18"/>
  <c r="CZ50" i="18"/>
  <c r="CZ13" i="18"/>
  <c r="CZ5" i="18"/>
  <c r="CZ35" i="18"/>
  <c r="CZ52" i="18"/>
  <c r="CZ32" i="18"/>
  <c r="CZ16" i="18"/>
  <c r="CZ43" i="18"/>
  <c r="C106" i="1" a="1"/>
  <c r="H103" i="10" a="1"/>
  <c r="H103" i="10" s="1"/>
  <c r="E103" i="10" a="1"/>
  <c r="E103" i="10" s="1"/>
  <c r="H104" i="7" a="1"/>
  <c r="H104" i="7" s="1"/>
  <c r="E104" i="7" a="1"/>
  <c r="E104" i="7" s="1"/>
  <c r="C106" i="6" a="1"/>
  <c r="DA5" i="18" l="1" a="1"/>
  <c r="I55" i="3"/>
  <c r="J55" i="3"/>
  <c r="E55" i="3"/>
  <c r="D55" i="3"/>
  <c r="AD106" i="1"/>
  <c r="AR106" i="1"/>
  <c r="Q106" i="1"/>
  <c r="R106" i="1"/>
  <c r="AF106" i="1"/>
  <c r="AQ106" i="1"/>
  <c r="V106" i="1"/>
  <c r="AY106" i="1"/>
  <c r="AN106" i="1"/>
  <c r="F106" i="1"/>
  <c r="S106" i="1"/>
  <c r="J106" i="1"/>
  <c r="AO106" i="1"/>
  <c r="L106" i="1"/>
  <c r="AJ106" i="1"/>
  <c r="I106" i="1"/>
  <c r="AP106" i="1"/>
  <c r="AT106" i="1"/>
  <c r="M106" i="1"/>
  <c r="AW106" i="1"/>
  <c r="AH106" i="1"/>
  <c r="AV106" i="1"/>
  <c r="Y106" i="1"/>
  <c r="D106" i="1"/>
  <c r="O106" i="1"/>
  <c r="AK106" i="1"/>
  <c r="AL106" i="1"/>
  <c r="AG106" i="1"/>
  <c r="AA106" i="1"/>
  <c r="AS106" i="1"/>
  <c r="AE106" i="1"/>
  <c r="AX106" i="1"/>
  <c r="U106" i="1"/>
  <c r="G106" i="1"/>
  <c r="Z106" i="1"/>
  <c r="T106" i="1"/>
  <c r="AU106" i="1"/>
  <c r="N106" i="1"/>
  <c r="AB106" i="1"/>
  <c r="AI106" i="1"/>
  <c r="C106" i="1"/>
  <c r="P106" i="1"/>
  <c r="K106" i="1"/>
  <c r="AM106" i="1"/>
  <c r="AC106" i="1"/>
  <c r="H106" i="1"/>
  <c r="W106" i="1"/>
  <c r="AZ106" i="1"/>
  <c r="E106" i="1"/>
  <c r="X106" i="1"/>
  <c r="I106" i="6"/>
  <c r="Y106" i="6"/>
  <c r="AO106" i="6"/>
  <c r="H106" i="6"/>
  <c r="X106" i="6"/>
  <c r="AN106" i="6"/>
  <c r="G106" i="6"/>
  <c r="W106" i="6"/>
  <c r="AM106" i="6"/>
  <c r="C106" i="6"/>
  <c r="R106" i="6"/>
  <c r="AH106" i="6"/>
  <c r="AX106" i="6"/>
  <c r="M106" i="6"/>
  <c r="AC106" i="6"/>
  <c r="AS106" i="6"/>
  <c r="L106" i="6"/>
  <c r="AB106" i="6"/>
  <c r="AR106" i="6"/>
  <c r="K106" i="6"/>
  <c r="AA106" i="6"/>
  <c r="AQ106" i="6"/>
  <c r="F106" i="6"/>
  <c r="V106" i="6"/>
  <c r="AL106" i="6"/>
  <c r="E106" i="6"/>
  <c r="AK106" i="6"/>
  <c r="T106" i="6"/>
  <c r="AZ106" i="6"/>
  <c r="AI106" i="6"/>
  <c r="N106" i="6"/>
  <c r="AT106" i="6"/>
  <c r="Q106" i="6"/>
  <c r="AW106" i="6"/>
  <c r="AF106" i="6"/>
  <c r="O106" i="6"/>
  <c r="AU106" i="6"/>
  <c r="Z106" i="6"/>
  <c r="U106" i="6"/>
  <c r="D106" i="6"/>
  <c r="AJ106" i="6"/>
  <c r="S106" i="6"/>
  <c r="AY106" i="6"/>
  <c r="AD106" i="6"/>
  <c r="AV106" i="6"/>
  <c r="AE106" i="6"/>
  <c r="AG106" i="6"/>
  <c r="J106" i="6"/>
  <c r="P106" i="6"/>
  <c r="AP106" i="6"/>
  <c r="DA31" i="18" l="1"/>
  <c r="DA49" i="18"/>
  <c r="DA47" i="18"/>
  <c r="DA45" i="18"/>
  <c r="DA51" i="18"/>
  <c r="DA41" i="18"/>
  <c r="DA29" i="18"/>
  <c r="DA33" i="18"/>
  <c r="DA38" i="18"/>
  <c r="DA10" i="18"/>
  <c r="DA34" i="18"/>
  <c r="DA9" i="18"/>
  <c r="DA23" i="18"/>
  <c r="DA32" i="18"/>
  <c r="DA16" i="18"/>
  <c r="DA46" i="18"/>
  <c r="DA24" i="18"/>
  <c r="DA20" i="18"/>
  <c r="DA30" i="18"/>
  <c r="DA35" i="18"/>
  <c r="DA36" i="18"/>
  <c r="DA8" i="18"/>
  <c r="DA53" i="18"/>
  <c r="DA43" i="18"/>
  <c r="DA39" i="18"/>
  <c r="DA15" i="18"/>
  <c r="DA28" i="18"/>
  <c r="DA13" i="18"/>
  <c r="DA52" i="18"/>
  <c r="DA44" i="18"/>
  <c r="DA17" i="18"/>
  <c r="DA21" i="18"/>
  <c r="DA25" i="18"/>
  <c r="DA12" i="18"/>
  <c r="DA42" i="18"/>
  <c r="DA37" i="18"/>
  <c r="DA50" i="18"/>
  <c r="DA14" i="18"/>
  <c r="DA19" i="18"/>
  <c r="DA6" i="18"/>
  <c r="DA40" i="18"/>
  <c r="DA48" i="18"/>
  <c r="DA27" i="18"/>
  <c r="DA22" i="18"/>
  <c r="DA7" i="18"/>
  <c r="DA54" i="18"/>
  <c r="DA26" i="18"/>
  <c r="DA11" i="18"/>
  <c r="DA5" i="18"/>
  <c r="DA18" i="18"/>
  <c r="E104" i="10" a="1"/>
  <c r="E104" i="10" s="1"/>
  <c r="H104" i="10" a="1"/>
  <c r="H104" i="10" s="1"/>
  <c r="C107" i="1" a="1"/>
  <c r="C107" i="6" a="1"/>
  <c r="E105" i="7" a="1"/>
  <c r="E105" i="7" s="1"/>
  <c r="H105" i="7" a="1"/>
  <c r="H105" i="7" s="1"/>
  <c r="DB5" i="18" l="1" a="1"/>
  <c r="X107" i="1"/>
  <c r="AH107" i="1"/>
  <c r="AS107" i="1"/>
  <c r="L107" i="1"/>
  <c r="V107" i="1"/>
  <c r="U107" i="1"/>
  <c r="AF107" i="1"/>
  <c r="S107" i="1"/>
  <c r="N107" i="1"/>
  <c r="AO107" i="1"/>
  <c r="O107" i="1"/>
  <c r="I107" i="1"/>
  <c r="AK107" i="1"/>
  <c r="C107" i="1"/>
  <c r="Q107" i="1"/>
  <c r="AQ107" i="1"/>
  <c r="D107" i="1"/>
  <c r="AV107" i="1"/>
  <c r="T107" i="1"/>
  <c r="AN107" i="1"/>
  <c r="AX107" i="1"/>
  <c r="AI107" i="1"/>
  <c r="AB107" i="1"/>
  <c r="AL107" i="1"/>
  <c r="K107" i="1"/>
  <c r="J107" i="1"/>
  <c r="AG107" i="1"/>
  <c r="AT107" i="1"/>
  <c r="P107" i="1"/>
  <c r="AC107" i="1"/>
  <c r="AD107" i="1"/>
  <c r="AE107" i="1"/>
  <c r="AR107" i="1"/>
  <c r="G107" i="1"/>
  <c r="AP107" i="1"/>
  <c r="E107" i="1"/>
  <c r="AY107" i="1"/>
  <c r="H107" i="1"/>
  <c r="R107" i="1"/>
  <c r="M107" i="1"/>
  <c r="AW107" i="1"/>
  <c r="F107" i="1"/>
  <c r="AM107" i="1"/>
  <c r="Y107" i="1"/>
  <c r="AU107" i="1"/>
  <c r="AJ107" i="1"/>
  <c r="AA107" i="1"/>
  <c r="Z107" i="1"/>
  <c r="AZ107" i="1"/>
  <c r="W107" i="1"/>
  <c r="B56" i="3"/>
  <c r="C56" i="3"/>
  <c r="G56" i="3"/>
  <c r="H56" i="3"/>
  <c r="O107" i="6"/>
  <c r="AE107" i="6"/>
  <c r="AU107" i="6"/>
  <c r="J107" i="6"/>
  <c r="Z107" i="6"/>
  <c r="AP107" i="6"/>
  <c r="I107" i="6"/>
  <c r="Y107" i="6"/>
  <c r="AO107" i="6"/>
  <c r="H107" i="6"/>
  <c r="X107" i="6"/>
  <c r="AN107" i="6"/>
  <c r="S107" i="6"/>
  <c r="AI107" i="6"/>
  <c r="AY107" i="6"/>
  <c r="N107" i="6"/>
  <c r="AD107" i="6"/>
  <c r="AT107" i="6"/>
  <c r="M107" i="6"/>
  <c r="AC107" i="6"/>
  <c r="AS107" i="6"/>
  <c r="L107" i="6"/>
  <c r="AB107" i="6"/>
  <c r="AR107" i="6"/>
  <c r="AA107" i="6"/>
  <c r="F107" i="6"/>
  <c r="AL107" i="6"/>
  <c r="U107" i="6"/>
  <c r="D107" i="6"/>
  <c r="AJ107" i="6"/>
  <c r="G107" i="6"/>
  <c r="AM107" i="6"/>
  <c r="R107" i="6"/>
  <c r="AX107" i="6"/>
  <c r="AG107" i="6"/>
  <c r="P107" i="6"/>
  <c r="AV107" i="6"/>
  <c r="K107" i="6"/>
  <c r="AQ107" i="6"/>
  <c r="V107" i="6"/>
  <c r="E107" i="6"/>
  <c r="AK107" i="6"/>
  <c r="T107" i="6"/>
  <c r="AZ107" i="6"/>
  <c r="Q107" i="6"/>
  <c r="W107" i="6"/>
  <c r="AW107" i="6"/>
  <c r="C107" i="6"/>
  <c r="AF107" i="6"/>
  <c r="AH107" i="6"/>
  <c r="DB30" i="18" l="1"/>
  <c r="DB32" i="18"/>
  <c r="DB21" i="18"/>
  <c r="DB16" i="18"/>
  <c r="DB49" i="18"/>
  <c r="DB39" i="18"/>
  <c r="DB7" i="18"/>
  <c r="DB29" i="18"/>
  <c r="DB6" i="18"/>
  <c r="DB36" i="18"/>
  <c r="DB31" i="18"/>
  <c r="DB52" i="18"/>
  <c r="DB26" i="18"/>
  <c r="DB38" i="18"/>
  <c r="DB15" i="18"/>
  <c r="DB54" i="18"/>
  <c r="DB11" i="18"/>
  <c r="DB50" i="18"/>
  <c r="DB41" i="18"/>
  <c r="DB37" i="18"/>
  <c r="DB42" i="18"/>
  <c r="DB48" i="18"/>
  <c r="DB22" i="18"/>
  <c r="DB18" i="18"/>
  <c r="DB43" i="18"/>
  <c r="DB24" i="18"/>
  <c r="DB47" i="18"/>
  <c r="DB46" i="18"/>
  <c r="DB40" i="18"/>
  <c r="DB44" i="18"/>
  <c r="DB14" i="18"/>
  <c r="DB25" i="18"/>
  <c r="DB17" i="18"/>
  <c r="DB13" i="18"/>
  <c r="DB5" i="18"/>
  <c r="DB20" i="18"/>
  <c r="DB12" i="18"/>
  <c r="DB53" i="18"/>
  <c r="DB45" i="18"/>
  <c r="DB23" i="18"/>
  <c r="DB8" i="18"/>
  <c r="DB34" i="18"/>
  <c r="DB19" i="18"/>
  <c r="DB51" i="18"/>
  <c r="DB28" i="18"/>
  <c r="DB35" i="18"/>
  <c r="DB10" i="18"/>
  <c r="DB33" i="18"/>
  <c r="DB27" i="18"/>
  <c r="DB9" i="18"/>
  <c r="C108" i="1" a="1"/>
  <c r="H105" i="10" a="1"/>
  <c r="H105" i="10" s="1"/>
  <c r="E105" i="10" a="1"/>
  <c r="E105" i="10" s="1"/>
  <c r="E106" i="7" a="1"/>
  <c r="E106" i="7" s="1"/>
  <c r="H106" i="7" a="1"/>
  <c r="H106" i="7" s="1"/>
  <c r="C108" i="6" a="1"/>
  <c r="DC5" i="18" l="1" a="1"/>
  <c r="I56" i="3"/>
  <c r="J56" i="3"/>
  <c r="E56" i="3"/>
  <c r="D56" i="3"/>
  <c r="AD108" i="1"/>
  <c r="AR108" i="1"/>
  <c r="M108" i="1"/>
  <c r="R108" i="1"/>
  <c r="AF108" i="1"/>
  <c r="AM108" i="1"/>
  <c r="V108" i="1"/>
  <c r="AU108" i="1"/>
  <c r="AN108" i="1"/>
  <c r="F108" i="1"/>
  <c r="O108" i="1"/>
  <c r="W108" i="1"/>
  <c r="X108" i="1"/>
  <c r="L108" i="1"/>
  <c r="K108" i="1"/>
  <c r="Z108" i="1"/>
  <c r="T108" i="1"/>
  <c r="AK108" i="1"/>
  <c r="AT108" i="1"/>
  <c r="Q108" i="1"/>
  <c r="AS108" i="1"/>
  <c r="AH108" i="1"/>
  <c r="AV108" i="1"/>
  <c r="U108" i="1"/>
  <c r="D108" i="1"/>
  <c r="S108" i="1"/>
  <c r="AO108" i="1"/>
  <c r="AL108" i="1"/>
  <c r="AC108" i="1"/>
  <c r="AP108" i="1"/>
  <c r="AW108" i="1"/>
  <c r="AI108" i="1"/>
  <c r="AX108" i="1"/>
  <c r="Y108" i="1"/>
  <c r="AJ108" i="1"/>
  <c r="E108" i="1"/>
  <c r="AY108" i="1"/>
  <c r="N108" i="1"/>
  <c r="AB108" i="1"/>
  <c r="AE108" i="1"/>
  <c r="C108" i="1"/>
  <c r="P108" i="1"/>
  <c r="G108" i="1"/>
  <c r="AQ108" i="1"/>
  <c r="AG108" i="1"/>
  <c r="H108" i="1"/>
  <c r="AA108" i="1"/>
  <c r="AZ108" i="1"/>
  <c r="J108" i="1"/>
  <c r="I108" i="1"/>
  <c r="C57" i="3"/>
  <c r="B57" i="3"/>
  <c r="H57" i="3"/>
  <c r="G57" i="3"/>
  <c r="N108" i="6"/>
  <c r="AD108" i="6"/>
  <c r="AT108" i="6"/>
  <c r="M108" i="6"/>
  <c r="AC108" i="6"/>
  <c r="AS108" i="6"/>
  <c r="L108" i="6"/>
  <c r="AB108" i="6"/>
  <c r="AR108" i="6"/>
  <c r="K108" i="6"/>
  <c r="AA108" i="6"/>
  <c r="AQ108" i="6"/>
  <c r="C108" i="6"/>
  <c r="R108" i="6"/>
  <c r="AH108" i="6"/>
  <c r="AX108" i="6"/>
  <c r="Q108" i="6"/>
  <c r="AG108" i="6"/>
  <c r="AW108" i="6"/>
  <c r="P108" i="6"/>
  <c r="AF108" i="6"/>
  <c r="AV108" i="6"/>
  <c r="O108" i="6"/>
  <c r="AE108" i="6"/>
  <c r="AU108" i="6"/>
  <c r="J108" i="6"/>
  <c r="AP108" i="6"/>
  <c r="Y108" i="6"/>
  <c r="H108" i="6"/>
  <c r="AN108" i="6"/>
  <c r="W108" i="6"/>
  <c r="V108" i="6"/>
  <c r="E108" i="6"/>
  <c r="AK108" i="6"/>
  <c r="T108" i="6"/>
  <c r="AZ108" i="6"/>
  <c r="AI108" i="6"/>
  <c r="Z108" i="6"/>
  <c r="I108" i="6"/>
  <c r="AO108" i="6"/>
  <c r="X108" i="6"/>
  <c r="G108" i="6"/>
  <c r="AM108" i="6"/>
  <c r="F108" i="6"/>
  <c r="AJ108" i="6"/>
  <c r="AL108" i="6"/>
  <c r="S108" i="6"/>
  <c r="U108" i="6"/>
  <c r="AY108" i="6"/>
  <c r="D108" i="6"/>
  <c r="DC20" i="18" l="1"/>
  <c r="DC8" i="18"/>
  <c r="DC35" i="18"/>
  <c r="DC7" i="18"/>
  <c r="DC24" i="18"/>
  <c r="DC50" i="18"/>
  <c r="DC52" i="18"/>
  <c r="DC36" i="18"/>
  <c r="DC23" i="18"/>
  <c r="DC39" i="18"/>
  <c r="DC26" i="18"/>
  <c r="DC30" i="18"/>
  <c r="DC38" i="18"/>
  <c r="DC27" i="18"/>
  <c r="DC34" i="18"/>
  <c r="DC12" i="18"/>
  <c r="DC13" i="18"/>
  <c r="DC16" i="18"/>
  <c r="DC31" i="18"/>
  <c r="DC53" i="18"/>
  <c r="DC29" i="18"/>
  <c r="DC28" i="18"/>
  <c r="DC41" i="18"/>
  <c r="DC6" i="18"/>
  <c r="DC21" i="18"/>
  <c r="DC44" i="18"/>
  <c r="DC10" i="18"/>
  <c r="DC48" i="18"/>
  <c r="DC43" i="18"/>
  <c r="DC33" i="18"/>
  <c r="DC45" i="18"/>
  <c r="DC47" i="18"/>
  <c r="DC9" i="18"/>
  <c r="DC18" i="18"/>
  <c r="DC19" i="18"/>
  <c r="DC5" i="18"/>
  <c r="DC40" i="18"/>
  <c r="DC15" i="18"/>
  <c r="DC32" i="18"/>
  <c r="DC54" i="18"/>
  <c r="DC37" i="18"/>
  <c r="DC22" i="18"/>
  <c r="DC25" i="18"/>
  <c r="DC17" i="18"/>
  <c r="DC46" i="18"/>
  <c r="DC14" i="18"/>
  <c r="DC11" i="18"/>
  <c r="DC49" i="18"/>
  <c r="DC42" i="18"/>
  <c r="DC51" i="18"/>
  <c r="E106" i="10" a="1"/>
  <c r="E106" i="10" s="1"/>
  <c r="H106" i="10" a="1"/>
  <c r="H106" i="10" s="1"/>
  <c r="C109" i="1" a="1"/>
  <c r="C109" i="6" a="1"/>
  <c r="H107" i="7" a="1"/>
  <c r="H107" i="7" s="1"/>
  <c r="E107" i="7" a="1"/>
  <c r="E107" i="7" s="1"/>
  <c r="DD5" i="18" l="1" a="1"/>
  <c r="AF109" i="1"/>
  <c r="AP109" i="1"/>
  <c r="O109" i="1"/>
  <c r="AJ109" i="1"/>
  <c r="AT109" i="1"/>
  <c r="W109" i="1"/>
  <c r="AH109" i="1"/>
  <c r="AS109" i="1"/>
  <c r="AQ109" i="1"/>
  <c r="AN109" i="1"/>
  <c r="AE109" i="1"/>
  <c r="K109" i="1"/>
  <c r="Y109" i="1"/>
  <c r="J109" i="1"/>
  <c r="D109" i="1"/>
  <c r="I109" i="1"/>
  <c r="AW109" i="1"/>
  <c r="U109" i="1"/>
  <c r="V109" i="1"/>
  <c r="AV109" i="1"/>
  <c r="S109" i="1"/>
  <c r="AU109" i="1"/>
  <c r="AZ109" i="1"/>
  <c r="AA109" i="1"/>
  <c r="E109" i="1"/>
  <c r="AI109" i="1"/>
  <c r="AB109" i="1"/>
  <c r="G109" i="1"/>
  <c r="R109" i="1"/>
  <c r="AC109" i="1"/>
  <c r="AM109" i="1"/>
  <c r="AY109" i="1"/>
  <c r="N109" i="1"/>
  <c r="X109" i="1"/>
  <c r="F109" i="1"/>
  <c r="AX109" i="1"/>
  <c r="L109" i="1"/>
  <c r="P109" i="1"/>
  <c r="Z109" i="1"/>
  <c r="AG109" i="1"/>
  <c r="T109" i="1"/>
  <c r="AD109" i="1"/>
  <c r="AO109" i="1"/>
  <c r="C109" i="1"/>
  <c r="M109" i="1"/>
  <c r="AL109" i="1"/>
  <c r="H109" i="1"/>
  <c r="Q109" i="1"/>
  <c r="AK109" i="1"/>
  <c r="AR109" i="1"/>
  <c r="E57" i="3"/>
  <c r="D57" i="3"/>
  <c r="I57" i="3"/>
  <c r="J57" i="3"/>
  <c r="H58" i="3"/>
  <c r="G58" i="3"/>
  <c r="C58" i="3"/>
  <c r="B58" i="3"/>
  <c r="D109" i="6"/>
  <c r="T109" i="6"/>
  <c r="AJ109" i="6"/>
  <c r="AZ109" i="6"/>
  <c r="S109" i="6"/>
  <c r="AI109" i="6"/>
  <c r="AY109" i="6"/>
  <c r="N109" i="6"/>
  <c r="AD109" i="6"/>
  <c r="AT109" i="6"/>
  <c r="M109" i="6"/>
  <c r="AC109" i="6"/>
  <c r="AS109" i="6"/>
  <c r="H109" i="6"/>
  <c r="X109" i="6"/>
  <c r="AN109" i="6"/>
  <c r="G109" i="6"/>
  <c r="W109" i="6"/>
  <c r="AM109" i="6"/>
  <c r="C109" i="6"/>
  <c r="R109" i="6"/>
  <c r="AH109" i="6"/>
  <c r="AX109" i="6"/>
  <c r="Q109" i="6"/>
  <c r="AG109" i="6"/>
  <c r="AW109" i="6"/>
  <c r="AF109" i="6"/>
  <c r="O109" i="6"/>
  <c r="AU109" i="6"/>
  <c r="Z109" i="6"/>
  <c r="I109" i="6"/>
  <c r="AO109" i="6"/>
  <c r="L109" i="6"/>
  <c r="AR109" i="6"/>
  <c r="AA109" i="6"/>
  <c r="F109" i="6"/>
  <c r="AL109" i="6"/>
  <c r="U109" i="6"/>
  <c r="P109" i="6"/>
  <c r="AV109" i="6"/>
  <c r="AE109" i="6"/>
  <c r="J109" i="6"/>
  <c r="AP109" i="6"/>
  <c r="Y109" i="6"/>
  <c r="AB109" i="6"/>
  <c r="E109" i="6"/>
  <c r="K109" i="6"/>
  <c r="AK109" i="6"/>
  <c r="AQ109" i="6"/>
  <c r="V109" i="6"/>
  <c r="DD12" i="18" l="1"/>
  <c r="DD36" i="18"/>
  <c r="DD27" i="18"/>
  <c r="DD10" i="18"/>
  <c r="DD43" i="18"/>
  <c r="DD30" i="18"/>
  <c r="DD33" i="18"/>
  <c r="DD22" i="18"/>
  <c r="DD49" i="18"/>
  <c r="DD9" i="18"/>
  <c r="DD6" i="18"/>
  <c r="DD38" i="18"/>
  <c r="DD42" i="18"/>
  <c r="DD26" i="18"/>
  <c r="DD46" i="18"/>
  <c r="DD14" i="18"/>
  <c r="DD15" i="18"/>
  <c r="DD5" i="18"/>
  <c r="DD8" i="18"/>
  <c r="DD7" i="18"/>
  <c r="DD37" i="18"/>
  <c r="DD11" i="18"/>
  <c r="DD50" i="18"/>
  <c r="DD23" i="18"/>
  <c r="DD52" i="18"/>
  <c r="DD47" i="18"/>
  <c r="DD16" i="18"/>
  <c r="DD24" i="18"/>
  <c r="DD48" i="18"/>
  <c r="DD13" i="18"/>
  <c r="DD35" i="18"/>
  <c r="DD34" i="18"/>
  <c r="DD20" i="18"/>
  <c r="DD40" i="18"/>
  <c r="DD51" i="18"/>
  <c r="DD17" i="18"/>
  <c r="DD44" i="18"/>
  <c r="DD25" i="18"/>
  <c r="DD18" i="18"/>
  <c r="DD28" i="18"/>
  <c r="DD53" i="18"/>
  <c r="DD29" i="18"/>
  <c r="DD54" i="18"/>
  <c r="DD19" i="18"/>
  <c r="DD41" i="18"/>
  <c r="DD32" i="18"/>
  <c r="DD45" i="18"/>
  <c r="DD21" i="18"/>
  <c r="DD39" i="18"/>
  <c r="DD31" i="18"/>
  <c r="C110" i="1" a="1"/>
  <c r="E107" i="10" a="1"/>
  <c r="E107" i="10" s="1"/>
  <c r="H107" i="10" a="1"/>
  <c r="H107" i="10" s="1"/>
  <c r="H108" i="7" a="1"/>
  <c r="H108" i="7" s="1"/>
  <c r="E108" i="7" a="1"/>
  <c r="E108" i="7" s="1"/>
  <c r="C110" i="6" a="1"/>
  <c r="DE5" i="18" l="1" a="1"/>
  <c r="D58" i="3"/>
  <c r="E58" i="3"/>
  <c r="J58" i="3"/>
  <c r="I58" i="3"/>
  <c r="V110" i="1"/>
  <c r="AJ110" i="1"/>
  <c r="AY110" i="1"/>
  <c r="J110" i="1"/>
  <c r="X110" i="1"/>
  <c r="AA110" i="1"/>
  <c r="N110" i="1"/>
  <c r="AB110" i="1"/>
  <c r="AI110" i="1"/>
  <c r="R110" i="1"/>
  <c r="AV110" i="1"/>
  <c r="AX110" i="1"/>
  <c r="U110" i="1"/>
  <c r="Y110" i="1"/>
  <c r="AC110" i="1"/>
  <c r="AP110" i="1"/>
  <c r="AO110" i="1"/>
  <c r="M110" i="1"/>
  <c r="AQ110" i="1"/>
  <c r="P110" i="1"/>
  <c r="AH110" i="1"/>
  <c r="AM110" i="1"/>
  <c r="AL110" i="1"/>
  <c r="AZ110" i="1"/>
  <c r="AG110" i="1"/>
  <c r="Z110" i="1"/>
  <c r="AN110" i="1"/>
  <c r="I110" i="1"/>
  <c r="AD110" i="1"/>
  <c r="AR110" i="1"/>
  <c r="Q110" i="1"/>
  <c r="AF110" i="1"/>
  <c r="G110" i="1"/>
  <c r="D110" i="1"/>
  <c r="O110" i="1"/>
  <c r="E110" i="1"/>
  <c r="AT110" i="1"/>
  <c r="AW110" i="1"/>
  <c r="C110" i="1"/>
  <c r="F110" i="1"/>
  <c r="T110" i="1"/>
  <c r="S110" i="1"/>
  <c r="AU110" i="1"/>
  <c r="H110" i="1"/>
  <c r="AK110" i="1"/>
  <c r="W110" i="1"/>
  <c r="L110" i="1"/>
  <c r="AS110" i="1"/>
  <c r="AE110" i="1"/>
  <c r="K110" i="1"/>
  <c r="K110" i="6"/>
  <c r="AA110" i="6"/>
  <c r="AQ110" i="6"/>
  <c r="F110" i="6"/>
  <c r="V110" i="6"/>
  <c r="AL110" i="6"/>
  <c r="E110" i="6"/>
  <c r="U110" i="6"/>
  <c r="AK110" i="6"/>
  <c r="D110" i="6"/>
  <c r="T110" i="6"/>
  <c r="AJ110" i="6"/>
  <c r="AZ110" i="6"/>
  <c r="O110" i="6"/>
  <c r="AE110" i="6"/>
  <c r="AU110" i="6"/>
  <c r="J110" i="6"/>
  <c r="Z110" i="6"/>
  <c r="AP110" i="6"/>
  <c r="I110" i="6"/>
  <c r="Y110" i="6"/>
  <c r="AO110" i="6"/>
  <c r="H110" i="6"/>
  <c r="X110" i="6"/>
  <c r="AN110" i="6"/>
  <c r="W110" i="6"/>
  <c r="C110" i="6"/>
  <c r="AH110" i="6"/>
  <c r="Q110" i="6"/>
  <c r="AW110" i="6"/>
  <c r="AF110" i="6"/>
  <c r="AI110" i="6"/>
  <c r="N110" i="6"/>
  <c r="AT110" i="6"/>
  <c r="AC110" i="6"/>
  <c r="L110" i="6"/>
  <c r="AR110" i="6"/>
  <c r="G110" i="6"/>
  <c r="AM110" i="6"/>
  <c r="R110" i="6"/>
  <c r="AX110" i="6"/>
  <c r="AG110" i="6"/>
  <c r="P110" i="6"/>
  <c r="AV110" i="6"/>
  <c r="AY110" i="6"/>
  <c r="AB110" i="6"/>
  <c r="AD110" i="6"/>
  <c r="M110" i="6"/>
  <c r="S110" i="6"/>
  <c r="AS110" i="6"/>
  <c r="G59" i="3"/>
  <c r="H59" i="3"/>
  <c r="C59" i="3"/>
  <c r="B59" i="3"/>
  <c r="DE50" i="18" l="1"/>
  <c r="DE16" i="18"/>
  <c r="DE13" i="18"/>
  <c r="DE47" i="18"/>
  <c r="DE48" i="18"/>
  <c r="DE36" i="18"/>
  <c r="DE34" i="18"/>
  <c r="DE52" i="18"/>
  <c r="DE38" i="18"/>
  <c r="DE17" i="18"/>
  <c r="DE39" i="18"/>
  <c r="DE35" i="18"/>
  <c r="DE49" i="18"/>
  <c r="DE8" i="18"/>
  <c r="DE20" i="18"/>
  <c r="DE40" i="18"/>
  <c r="DE28" i="18"/>
  <c r="DE15" i="18"/>
  <c r="DE25" i="18"/>
  <c r="DE46" i="18"/>
  <c r="DE26" i="18"/>
  <c r="DE42" i="18"/>
  <c r="DE43" i="18"/>
  <c r="DE53" i="18"/>
  <c r="DE29" i="18"/>
  <c r="DE44" i="18"/>
  <c r="DE7" i="18"/>
  <c r="DE41" i="18"/>
  <c r="DE24" i="18"/>
  <c r="DE31" i="18"/>
  <c r="DE32" i="18"/>
  <c r="DE6" i="18"/>
  <c r="DE27" i="18"/>
  <c r="DE23" i="18"/>
  <c r="DE45" i="18"/>
  <c r="DE30" i="18"/>
  <c r="DE21" i="18"/>
  <c r="DE37" i="18"/>
  <c r="DE19" i="18"/>
  <c r="DE5" i="18"/>
  <c r="DE18" i="18"/>
  <c r="DE33" i="18"/>
  <c r="DE51" i="18"/>
  <c r="DE14" i="18"/>
  <c r="DE10" i="18"/>
  <c r="DE9" i="18"/>
  <c r="DE54" i="18"/>
  <c r="DE12" i="18"/>
  <c r="DE22" i="18"/>
  <c r="DE11" i="18"/>
  <c r="E108" i="10" a="1"/>
  <c r="E108" i="10" s="1"/>
  <c r="H108" i="10" a="1"/>
  <c r="H108" i="10" s="1"/>
  <c r="C111" i="1" a="1"/>
  <c r="C111" i="6" a="1"/>
  <c r="E109" i="7" a="1"/>
  <c r="E109" i="7" s="1"/>
  <c r="H109" i="7" a="1"/>
  <c r="H109" i="7" s="1"/>
  <c r="DF5" i="18" l="1" a="1"/>
  <c r="DF46" i="18" s="1"/>
  <c r="J111" i="1"/>
  <c r="AU111" i="1"/>
  <c r="AG111" i="1"/>
  <c r="AZ111" i="1"/>
  <c r="W111" i="1"/>
  <c r="I111" i="1"/>
  <c r="AN111" i="1"/>
  <c r="AX111" i="1"/>
  <c r="AI111" i="1"/>
  <c r="V111" i="1"/>
  <c r="K111" i="1"/>
  <c r="AM111" i="1"/>
  <c r="AF111" i="1"/>
  <c r="S111" i="1"/>
  <c r="AD111" i="1"/>
  <c r="H111" i="1"/>
  <c r="R111" i="1"/>
  <c r="AW111" i="1"/>
  <c r="Y111" i="1"/>
  <c r="P111" i="1"/>
  <c r="Z111" i="1"/>
  <c r="AC111" i="1"/>
  <c r="D111" i="1"/>
  <c r="N111" i="1"/>
  <c r="E111" i="1"/>
  <c r="AO111" i="1"/>
  <c r="C111" i="1"/>
  <c r="AE111" i="1"/>
  <c r="Q111" i="1"/>
  <c r="U111" i="1"/>
  <c r="F111" i="1"/>
  <c r="AR111" i="1"/>
  <c r="AP111" i="1"/>
  <c r="T111" i="1"/>
  <c r="AK111" i="1"/>
  <c r="M111" i="1"/>
  <c r="AB111" i="1"/>
  <c r="AQ111" i="1"/>
  <c r="AV111" i="1"/>
  <c r="O111" i="1"/>
  <c r="AY111" i="1"/>
  <c r="AJ111" i="1"/>
  <c r="AT111" i="1"/>
  <c r="AA111" i="1"/>
  <c r="X111" i="1"/>
  <c r="AH111" i="1"/>
  <c r="AS111" i="1"/>
  <c r="L111" i="1"/>
  <c r="AL111" i="1"/>
  <c r="G111" i="1"/>
  <c r="D59" i="3"/>
  <c r="E59" i="3"/>
  <c r="I59" i="3"/>
  <c r="J59" i="3"/>
  <c r="Q111" i="6"/>
  <c r="AG111" i="6"/>
  <c r="AW111" i="6"/>
  <c r="P111" i="6"/>
  <c r="AF111" i="6"/>
  <c r="AV111" i="6"/>
  <c r="O111" i="6"/>
  <c r="AE111" i="6"/>
  <c r="AU111" i="6"/>
  <c r="J111" i="6"/>
  <c r="Z111" i="6"/>
  <c r="AP111" i="6"/>
  <c r="E111" i="6"/>
  <c r="U111" i="6"/>
  <c r="AK111" i="6"/>
  <c r="D111" i="6"/>
  <c r="T111" i="6"/>
  <c r="AJ111" i="6"/>
  <c r="AZ111" i="6"/>
  <c r="S111" i="6"/>
  <c r="AI111" i="6"/>
  <c r="AY111" i="6"/>
  <c r="N111" i="6"/>
  <c r="AD111" i="6"/>
  <c r="AT111" i="6"/>
  <c r="M111" i="6"/>
  <c r="AS111" i="6"/>
  <c r="AB111" i="6"/>
  <c r="K111" i="6"/>
  <c r="AQ111" i="6"/>
  <c r="V111" i="6"/>
  <c r="Y111" i="6"/>
  <c r="H111" i="6"/>
  <c r="AN111" i="6"/>
  <c r="W111" i="6"/>
  <c r="C111" i="6"/>
  <c r="AH111" i="6"/>
  <c r="AC111" i="6"/>
  <c r="L111" i="6"/>
  <c r="AR111" i="6"/>
  <c r="AA111" i="6"/>
  <c r="F111" i="6"/>
  <c r="AL111" i="6"/>
  <c r="I111" i="6"/>
  <c r="AM111" i="6"/>
  <c r="AO111" i="6"/>
  <c r="R111" i="6"/>
  <c r="X111" i="6"/>
  <c r="AX111" i="6"/>
  <c r="G111" i="6"/>
  <c r="H60" i="3"/>
  <c r="G60" i="3"/>
  <c r="B60" i="3"/>
  <c r="C60" i="3"/>
  <c r="DF17" i="18" l="1"/>
  <c r="DF18" i="18"/>
  <c r="DF47" i="18"/>
  <c r="DF31" i="18"/>
  <c r="DF23" i="18"/>
  <c r="DF37" i="18"/>
  <c r="DF51" i="18"/>
  <c r="DF25" i="18"/>
  <c r="DF44" i="18"/>
  <c r="DF5" i="18"/>
  <c r="DF24" i="18"/>
  <c r="DF10" i="18"/>
  <c r="DF43" i="18"/>
  <c r="DF21" i="18"/>
  <c r="DF49" i="18"/>
  <c r="DF45" i="18"/>
  <c r="DF35" i="18"/>
  <c r="DF34" i="18"/>
  <c r="DF38" i="18"/>
  <c r="DF40" i="18"/>
  <c r="DF13" i="18"/>
  <c r="DF28" i="18"/>
  <c r="DF48" i="18"/>
  <c r="DF26" i="18"/>
  <c r="DF50" i="18"/>
  <c r="DF54" i="18"/>
  <c r="DF14" i="18"/>
  <c r="DF15" i="18"/>
  <c r="DF8" i="18"/>
  <c r="DF42" i="18"/>
  <c r="DF11" i="18"/>
  <c r="DF9" i="18"/>
  <c r="DF41" i="18"/>
  <c r="DF36" i="18"/>
  <c r="DF20" i="18"/>
  <c r="DF7" i="18"/>
  <c r="DF6" i="18"/>
  <c r="DF29" i="18"/>
  <c r="DF39" i="18"/>
  <c r="DF52" i="18"/>
  <c r="DF33" i="18"/>
  <c r="DF16" i="18"/>
  <c r="DF32" i="18"/>
  <c r="DF12" i="18"/>
  <c r="DF53" i="18"/>
  <c r="DF30" i="18"/>
  <c r="DF27" i="18"/>
  <c r="DF22" i="18"/>
  <c r="DF19" i="18"/>
  <c r="E109" i="10" a="1"/>
  <c r="E109" i="10" s="1"/>
  <c r="C112" i="1" a="1"/>
  <c r="H109" i="10" a="1"/>
  <c r="H109" i="10" s="1"/>
  <c r="E110" i="7" a="1"/>
  <c r="E110" i="7" s="1"/>
  <c r="H110" i="7" a="1"/>
  <c r="H110" i="7" s="1"/>
  <c r="C112" i="6" a="1"/>
  <c r="DG5" i="18" l="1" a="1"/>
  <c r="DG21" i="18" s="1"/>
  <c r="E60" i="3"/>
  <c r="D60" i="3"/>
  <c r="AH112" i="1"/>
  <c r="AV112" i="1"/>
  <c r="U112" i="1"/>
  <c r="V112" i="1"/>
  <c r="AJ112" i="1"/>
  <c r="AU112" i="1"/>
  <c r="J112" i="1"/>
  <c r="X112" i="1"/>
  <c r="W112" i="1"/>
  <c r="AD112" i="1"/>
  <c r="Q112" i="1"/>
  <c r="L112" i="1"/>
  <c r="AX112" i="1"/>
  <c r="Y112" i="1"/>
  <c r="K112" i="1"/>
  <c r="AL112" i="1"/>
  <c r="AZ112" i="1"/>
  <c r="Z112" i="1"/>
  <c r="AR112" i="1"/>
  <c r="AI112" i="1"/>
  <c r="C112" i="1"/>
  <c r="P112" i="1"/>
  <c r="G112" i="1"/>
  <c r="AQ112" i="1"/>
  <c r="D112" i="1"/>
  <c r="AG112" i="1"/>
  <c r="S112" i="1"/>
  <c r="AP112" i="1"/>
  <c r="I112" i="1"/>
  <c r="AK112" i="1"/>
  <c r="M112" i="1"/>
  <c r="N112" i="1"/>
  <c r="AB112" i="1"/>
  <c r="R112" i="1"/>
  <c r="AM112" i="1"/>
  <c r="T112" i="1"/>
  <c r="AY112" i="1"/>
  <c r="AO112" i="1"/>
  <c r="AA112" i="1"/>
  <c r="AE112" i="1"/>
  <c r="AC112" i="1"/>
  <c r="E112" i="1"/>
  <c r="AF112" i="1"/>
  <c r="F112" i="1"/>
  <c r="O112" i="1"/>
  <c r="H112" i="1"/>
  <c r="AT112" i="1"/>
  <c r="AW112" i="1"/>
  <c r="AN112" i="1"/>
  <c r="AS112" i="1"/>
  <c r="J60" i="3"/>
  <c r="I60" i="3"/>
  <c r="B61" i="3"/>
  <c r="C61" i="3"/>
  <c r="H61" i="3"/>
  <c r="G61" i="3"/>
  <c r="AK112" i="6"/>
  <c r="U112" i="6"/>
  <c r="E112" i="6"/>
  <c r="AL112" i="6"/>
  <c r="V112" i="6"/>
  <c r="F112" i="6"/>
  <c r="AQ112" i="6"/>
  <c r="AA112" i="6"/>
  <c r="K112" i="6"/>
  <c r="AR112" i="6"/>
  <c r="AB112" i="6"/>
  <c r="L112" i="6"/>
  <c r="AW112" i="6"/>
  <c r="AG112" i="6"/>
  <c r="Q112" i="6"/>
  <c r="AX112" i="6"/>
  <c r="AH112" i="6"/>
  <c r="R112" i="6"/>
  <c r="C112" i="6"/>
  <c r="AM112" i="6"/>
  <c r="W112" i="6"/>
  <c r="G112" i="6"/>
  <c r="AN112" i="6"/>
  <c r="X112" i="6"/>
  <c r="H112" i="6"/>
  <c r="Y112" i="6"/>
  <c r="AP112" i="6"/>
  <c r="J112" i="6"/>
  <c r="AE112" i="6"/>
  <c r="AV112" i="6"/>
  <c r="P112" i="6"/>
  <c r="AS112" i="6"/>
  <c r="M112" i="6"/>
  <c r="AD112" i="6"/>
  <c r="AY112" i="6"/>
  <c r="S112" i="6"/>
  <c r="AJ112" i="6"/>
  <c r="D112" i="6"/>
  <c r="AO112" i="6"/>
  <c r="I112" i="6"/>
  <c r="Z112" i="6"/>
  <c r="AU112" i="6"/>
  <c r="O112" i="6"/>
  <c r="AF112" i="6"/>
  <c r="N112" i="6"/>
  <c r="AI112" i="6"/>
  <c r="AC112" i="6"/>
  <c r="AZ112" i="6"/>
  <c r="AT112" i="6"/>
  <c r="T112" i="6"/>
  <c r="DG12" i="18" l="1"/>
  <c r="DG17" i="18"/>
  <c r="DG51" i="18"/>
  <c r="DG22" i="18"/>
  <c r="DG15" i="18"/>
  <c r="DG19" i="18"/>
  <c r="DG40" i="18"/>
  <c r="DG24" i="18"/>
  <c r="DG30" i="18"/>
  <c r="DG18" i="18"/>
  <c r="DG11" i="18"/>
  <c r="DG16" i="18"/>
  <c r="DG53" i="18"/>
  <c r="DG29" i="18"/>
  <c r="DG49" i="18"/>
  <c r="DG20" i="18"/>
  <c r="DG7" i="18"/>
  <c r="DG32" i="18"/>
  <c r="DG38" i="18"/>
  <c r="DG9" i="18"/>
  <c r="DG46" i="18"/>
  <c r="DG34" i="18"/>
  <c r="DG27" i="18"/>
  <c r="DG26" i="18"/>
  <c r="DG28" i="18"/>
  <c r="DG41" i="18"/>
  <c r="DG23" i="18"/>
  <c r="DG14" i="18"/>
  <c r="DG25" i="18"/>
  <c r="DG54" i="18"/>
  <c r="DG45" i="18"/>
  <c r="DG33" i="18"/>
  <c r="DG6" i="18"/>
  <c r="DG42" i="18"/>
  <c r="DG5" i="18"/>
  <c r="DG35" i="18"/>
  <c r="DG43" i="18"/>
  <c r="DG37" i="18"/>
  <c r="DG48" i="18"/>
  <c r="DG44" i="18"/>
  <c r="DG36" i="18"/>
  <c r="DG31" i="18"/>
  <c r="DG10" i="18"/>
  <c r="DG52" i="18"/>
  <c r="DG8" i="18"/>
  <c r="DG47" i="18"/>
  <c r="DG13" i="18"/>
  <c r="DG50" i="18"/>
  <c r="DG39" i="18"/>
  <c r="H110" i="10" a="1"/>
  <c r="H110" i="10" s="1"/>
  <c r="C113" i="1" a="1"/>
  <c r="E110" i="10" a="1"/>
  <c r="E110" i="10" s="1"/>
  <c r="C113" i="6" a="1"/>
  <c r="H111" i="7" a="1"/>
  <c r="H111" i="7" s="1"/>
  <c r="E111" i="7" a="1"/>
  <c r="E111" i="7" s="1"/>
  <c r="DH5" i="18" l="1" a="1"/>
  <c r="J61" i="3"/>
  <c r="I61" i="3"/>
  <c r="AF113" i="1"/>
  <c r="AP113" i="1"/>
  <c r="O113" i="1"/>
  <c r="T113" i="1"/>
  <c r="AD113" i="1"/>
  <c r="AO113" i="1"/>
  <c r="H113" i="1"/>
  <c r="R113" i="1"/>
  <c r="Q113" i="1"/>
  <c r="AS113" i="1"/>
  <c r="AR113" i="1"/>
  <c r="AQ113" i="1"/>
  <c r="U113" i="1"/>
  <c r="AA113" i="1"/>
  <c r="AX113" i="1"/>
  <c r="AL113" i="1"/>
  <c r="AV113" i="1"/>
  <c r="S113" i="1"/>
  <c r="AU113" i="1"/>
  <c r="AJ113" i="1"/>
  <c r="AT113" i="1"/>
  <c r="W113" i="1"/>
  <c r="X113" i="1"/>
  <c r="AH113" i="1"/>
  <c r="AW113" i="1"/>
  <c r="AB113" i="1"/>
  <c r="K113" i="1"/>
  <c r="L113" i="1"/>
  <c r="J113" i="1"/>
  <c r="AY113" i="1"/>
  <c r="AC113" i="1"/>
  <c r="AZ113" i="1"/>
  <c r="E113" i="1"/>
  <c r="AN113" i="1"/>
  <c r="AE113" i="1"/>
  <c r="AM113" i="1"/>
  <c r="Y113" i="1"/>
  <c r="P113" i="1"/>
  <c r="Z113" i="1"/>
  <c r="AG113" i="1"/>
  <c r="D113" i="1"/>
  <c r="N113" i="1"/>
  <c r="I113" i="1"/>
  <c r="AK113" i="1"/>
  <c r="C113" i="1"/>
  <c r="AI113" i="1"/>
  <c r="M113" i="1"/>
  <c r="G113" i="1"/>
  <c r="V113" i="1"/>
  <c r="F113" i="1"/>
  <c r="D61" i="3"/>
  <c r="E61" i="3"/>
  <c r="G62" i="3"/>
  <c r="H62" i="3"/>
  <c r="B62" i="3"/>
  <c r="C62" i="3"/>
  <c r="C113" i="6"/>
  <c r="R113" i="6"/>
  <c r="AH113" i="6"/>
  <c r="AX113" i="6"/>
  <c r="Q113" i="6"/>
  <c r="AG113" i="6"/>
  <c r="AW113" i="6"/>
  <c r="P113" i="6"/>
  <c r="AF113" i="6"/>
  <c r="AV113" i="6"/>
  <c r="O113" i="6"/>
  <c r="AE113" i="6"/>
  <c r="AU113" i="6"/>
  <c r="F113" i="6"/>
  <c r="V113" i="6"/>
  <c r="AL113" i="6"/>
  <c r="E113" i="6"/>
  <c r="U113" i="6"/>
  <c r="AK113" i="6"/>
  <c r="D113" i="6"/>
  <c r="T113" i="6"/>
  <c r="AJ113" i="6"/>
  <c r="AZ113" i="6"/>
  <c r="S113" i="6"/>
  <c r="AI113" i="6"/>
  <c r="AY113" i="6"/>
  <c r="AD113" i="6"/>
  <c r="M113" i="6"/>
  <c r="AS113" i="6"/>
  <c r="AB113" i="6"/>
  <c r="K113" i="6"/>
  <c r="AQ113" i="6"/>
  <c r="J113" i="6"/>
  <c r="AP113" i="6"/>
  <c r="Y113" i="6"/>
  <c r="H113" i="6"/>
  <c r="AN113" i="6"/>
  <c r="W113" i="6"/>
  <c r="N113" i="6"/>
  <c r="AT113" i="6"/>
  <c r="AC113" i="6"/>
  <c r="L113" i="6"/>
  <c r="AR113" i="6"/>
  <c r="AA113" i="6"/>
  <c r="Z113" i="6"/>
  <c r="G113" i="6"/>
  <c r="I113" i="6"/>
  <c r="AM113" i="6"/>
  <c r="AO113" i="6"/>
  <c r="X113" i="6"/>
  <c r="DH46" i="18" l="1"/>
  <c r="DH28" i="18"/>
  <c r="DH51" i="18"/>
  <c r="DH35" i="18"/>
  <c r="DH11" i="18"/>
  <c r="DH14" i="18"/>
  <c r="DH19" i="18"/>
  <c r="DH15" i="18"/>
  <c r="DH38" i="18"/>
  <c r="DH40" i="18"/>
  <c r="DH41" i="18"/>
  <c r="DH48" i="18"/>
  <c r="DH7" i="18"/>
  <c r="DH24" i="18"/>
  <c r="DH17" i="18"/>
  <c r="DH16" i="18"/>
  <c r="DH42" i="18"/>
  <c r="DH10" i="18"/>
  <c r="DH31" i="18"/>
  <c r="DH13" i="18"/>
  <c r="DH9" i="18"/>
  <c r="DH54" i="18"/>
  <c r="DH50" i="18"/>
  <c r="DH44" i="18"/>
  <c r="DH8" i="18"/>
  <c r="DH6" i="18"/>
  <c r="DH52" i="18"/>
  <c r="DH30" i="18"/>
  <c r="DH33" i="18"/>
  <c r="DH49" i="18"/>
  <c r="DH43" i="18"/>
  <c r="DH37" i="18"/>
  <c r="DH39" i="18"/>
  <c r="DH27" i="18"/>
  <c r="DH5" i="18"/>
  <c r="DH32" i="18"/>
  <c r="DH23" i="18"/>
  <c r="DH26" i="18"/>
  <c r="DH29" i="18"/>
  <c r="DH18" i="18"/>
  <c r="DH45" i="18"/>
  <c r="DH20" i="18"/>
  <c r="DH21" i="18"/>
  <c r="DH25" i="18"/>
  <c r="DH53" i="18"/>
  <c r="DH22" i="18"/>
  <c r="DH34" i="18"/>
  <c r="DH12" i="18"/>
  <c r="DH36" i="18"/>
  <c r="DH47" i="18"/>
  <c r="C114" i="1" a="1"/>
  <c r="H111" i="10" a="1"/>
  <c r="H111" i="10" s="1"/>
  <c r="E111" i="10" a="1"/>
  <c r="E111" i="10" s="1"/>
  <c r="E112" i="7" a="1"/>
  <c r="E112" i="7" s="1"/>
  <c r="H112" i="7" a="1"/>
  <c r="H112" i="7" s="1"/>
  <c r="C114" i="6" a="1"/>
  <c r="DI5" i="18" l="1" a="1"/>
  <c r="I62" i="3"/>
  <c r="J62" i="3"/>
  <c r="D62" i="3"/>
  <c r="E62" i="3"/>
  <c r="V114" i="1"/>
  <c r="AJ114" i="1"/>
  <c r="AY114" i="1"/>
  <c r="J114" i="1"/>
  <c r="X114" i="1"/>
  <c r="AA114" i="1"/>
  <c r="N114" i="1"/>
  <c r="AB114" i="1"/>
  <c r="AI114" i="1"/>
  <c r="AX114" i="1"/>
  <c r="P114" i="1"/>
  <c r="Y114" i="1"/>
  <c r="AQ114" i="1"/>
  <c r="D114" i="1"/>
  <c r="AP114" i="1"/>
  <c r="AO114" i="1"/>
  <c r="M114" i="1"/>
  <c r="G114" i="1"/>
  <c r="AM114" i="1"/>
  <c r="AL114" i="1"/>
  <c r="AZ114" i="1"/>
  <c r="AG114" i="1"/>
  <c r="Z114" i="1"/>
  <c r="AN114" i="1"/>
  <c r="I114" i="1"/>
  <c r="AD114" i="1"/>
  <c r="AR114" i="1"/>
  <c r="Q114" i="1"/>
  <c r="U114" i="1"/>
  <c r="K114" i="1"/>
  <c r="AF114" i="1"/>
  <c r="AC114" i="1"/>
  <c r="O114" i="1"/>
  <c r="E114" i="1"/>
  <c r="AT114" i="1"/>
  <c r="AW114" i="1"/>
  <c r="AV114" i="1"/>
  <c r="F114" i="1"/>
  <c r="T114" i="1"/>
  <c r="S114" i="1"/>
  <c r="AU114" i="1"/>
  <c r="H114" i="1"/>
  <c r="AK114" i="1"/>
  <c r="W114" i="1"/>
  <c r="L114" i="1"/>
  <c r="AS114" i="1"/>
  <c r="AE114" i="1"/>
  <c r="C114" i="1"/>
  <c r="AH114" i="1"/>
  <c r="R114" i="1"/>
  <c r="I114" i="6"/>
  <c r="Y114" i="6"/>
  <c r="AO114" i="6"/>
  <c r="H114" i="6"/>
  <c r="X114" i="6"/>
  <c r="AN114" i="6"/>
  <c r="G114" i="6"/>
  <c r="W114" i="6"/>
  <c r="AM114" i="6"/>
  <c r="C114" i="6"/>
  <c r="R114" i="6"/>
  <c r="AH114" i="6"/>
  <c r="AX114" i="6"/>
  <c r="M114" i="6"/>
  <c r="AC114" i="6"/>
  <c r="AS114" i="6"/>
  <c r="L114" i="6"/>
  <c r="AB114" i="6"/>
  <c r="AR114" i="6"/>
  <c r="K114" i="6"/>
  <c r="AA114" i="6"/>
  <c r="AQ114" i="6"/>
  <c r="F114" i="6"/>
  <c r="V114" i="6"/>
  <c r="AL114" i="6"/>
  <c r="U114" i="6"/>
  <c r="D114" i="6"/>
  <c r="AJ114" i="6"/>
  <c r="S114" i="6"/>
  <c r="AY114" i="6"/>
  <c r="AD114" i="6"/>
  <c r="AG114" i="6"/>
  <c r="P114" i="6"/>
  <c r="AV114" i="6"/>
  <c r="AE114" i="6"/>
  <c r="J114" i="6"/>
  <c r="AP114" i="6"/>
  <c r="E114" i="6"/>
  <c r="AK114" i="6"/>
  <c r="T114" i="6"/>
  <c r="AZ114" i="6"/>
  <c r="AI114" i="6"/>
  <c r="N114" i="6"/>
  <c r="AT114" i="6"/>
  <c r="AW114" i="6"/>
  <c r="Z114" i="6"/>
  <c r="AF114" i="6"/>
  <c r="O114" i="6"/>
  <c r="Q114" i="6"/>
  <c r="AU114" i="6"/>
  <c r="C63" i="3"/>
  <c r="B63" i="3"/>
  <c r="G63" i="3"/>
  <c r="H63" i="3"/>
  <c r="DI47" i="18" l="1"/>
  <c r="DI25" i="18"/>
  <c r="DI9" i="18"/>
  <c r="DI8" i="18"/>
  <c r="DI10" i="18"/>
  <c r="DI41" i="18"/>
  <c r="DI51" i="18"/>
  <c r="DI15" i="18"/>
  <c r="DI36" i="18"/>
  <c r="DI28" i="18"/>
  <c r="DI52" i="18"/>
  <c r="DI45" i="18"/>
  <c r="DI30" i="18"/>
  <c r="DI6" i="18"/>
  <c r="DI17" i="18"/>
  <c r="DI46" i="18"/>
  <c r="DI18" i="18"/>
  <c r="DI31" i="18"/>
  <c r="DI11" i="18"/>
  <c r="DI38" i="18"/>
  <c r="DI53" i="18"/>
  <c r="DI19" i="18"/>
  <c r="DI40" i="18"/>
  <c r="DI43" i="18"/>
  <c r="DI34" i="18"/>
  <c r="DI27" i="18"/>
  <c r="DI26" i="18"/>
  <c r="DI37" i="18"/>
  <c r="DI35" i="18"/>
  <c r="DI14" i="18"/>
  <c r="DI13" i="18"/>
  <c r="DI29" i="18"/>
  <c r="DI23" i="18"/>
  <c r="DI32" i="18"/>
  <c r="DI24" i="18"/>
  <c r="DI7" i="18"/>
  <c r="DI48" i="18"/>
  <c r="DI39" i="18"/>
  <c r="DI5" i="18"/>
  <c r="DI16" i="18"/>
  <c r="DI22" i="18"/>
  <c r="DI21" i="18"/>
  <c r="DI12" i="18"/>
  <c r="DI42" i="18"/>
  <c r="DI54" i="18"/>
  <c r="DI33" i="18"/>
  <c r="DI44" i="18"/>
  <c r="DI49" i="18"/>
  <c r="DI20" i="18"/>
  <c r="DI50" i="18"/>
  <c r="E112" i="10" a="1"/>
  <c r="E112" i="10" s="1"/>
  <c r="H112" i="10" a="1"/>
  <c r="H112" i="10" s="1"/>
  <c r="C115" i="1" a="1"/>
  <c r="C115" i="6" a="1"/>
  <c r="H113" i="7" a="1"/>
  <c r="H113" i="7" s="1"/>
  <c r="E113" i="7" a="1"/>
  <c r="E113" i="7" s="1"/>
  <c r="DJ5" i="18" l="1" a="1"/>
  <c r="AF115" i="1"/>
  <c r="AP115" i="1"/>
  <c r="S115" i="1"/>
  <c r="T115" i="1"/>
  <c r="AD115" i="1"/>
  <c r="AK115" i="1"/>
  <c r="H115" i="1"/>
  <c r="R115" i="1"/>
  <c r="M115" i="1"/>
  <c r="AW115" i="1"/>
  <c r="F115" i="1"/>
  <c r="L115" i="1"/>
  <c r="V115" i="1"/>
  <c r="AV115" i="1"/>
  <c r="O115" i="1"/>
  <c r="AY115" i="1"/>
  <c r="AJ115" i="1"/>
  <c r="AT115" i="1"/>
  <c r="AA115" i="1"/>
  <c r="X115" i="1"/>
  <c r="AH115" i="1"/>
  <c r="AS115" i="1"/>
  <c r="AR115" i="1"/>
  <c r="AM115" i="1"/>
  <c r="U115" i="1"/>
  <c r="J115" i="1"/>
  <c r="AU115" i="1"/>
  <c r="AG115" i="1"/>
  <c r="AZ115" i="1"/>
  <c r="W115" i="1"/>
  <c r="I115" i="1"/>
  <c r="AN115" i="1"/>
  <c r="AX115" i="1"/>
  <c r="AI115" i="1"/>
  <c r="G115" i="1"/>
  <c r="Y115" i="1"/>
  <c r="AB115" i="1"/>
  <c r="P115" i="1"/>
  <c r="Z115" i="1"/>
  <c r="AC115" i="1"/>
  <c r="D115" i="1"/>
  <c r="N115" i="1"/>
  <c r="E115" i="1"/>
  <c r="AO115" i="1"/>
  <c r="C115" i="1"/>
  <c r="AE115" i="1"/>
  <c r="Q115" i="1"/>
  <c r="AQ115" i="1"/>
  <c r="AL115" i="1"/>
  <c r="K115" i="1"/>
  <c r="E63" i="3"/>
  <c r="D63" i="3"/>
  <c r="I63" i="3"/>
  <c r="J63" i="3"/>
  <c r="B64" i="3"/>
  <c r="C64" i="3"/>
  <c r="H64" i="3"/>
  <c r="G64" i="3"/>
  <c r="O115" i="6"/>
  <c r="AE115" i="6"/>
  <c r="AU115" i="6"/>
  <c r="J115" i="6"/>
  <c r="Z115" i="6"/>
  <c r="AP115" i="6"/>
  <c r="I115" i="6"/>
  <c r="Y115" i="6"/>
  <c r="AO115" i="6"/>
  <c r="H115" i="6"/>
  <c r="X115" i="6"/>
  <c r="AN115" i="6"/>
  <c r="S115" i="6"/>
  <c r="AI115" i="6"/>
  <c r="AY115" i="6"/>
  <c r="N115" i="6"/>
  <c r="AD115" i="6"/>
  <c r="AT115" i="6"/>
  <c r="M115" i="6"/>
  <c r="AC115" i="6"/>
  <c r="AS115" i="6"/>
  <c r="L115" i="6"/>
  <c r="AB115" i="6"/>
  <c r="AR115" i="6"/>
  <c r="K115" i="6"/>
  <c r="AQ115" i="6"/>
  <c r="V115" i="6"/>
  <c r="E115" i="6"/>
  <c r="AK115" i="6"/>
  <c r="T115" i="6"/>
  <c r="AZ115" i="6"/>
  <c r="W115" i="6"/>
  <c r="C115" i="6"/>
  <c r="AH115" i="6"/>
  <c r="Q115" i="6"/>
  <c r="AW115" i="6"/>
  <c r="AF115" i="6"/>
  <c r="AA115" i="6"/>
  <c r="F115" i="6"/>
  <c r="AL115" i="6"/>
  <c r="U115" i="6"/>
  <c r="D115" i="6"/>
  <c r="AJ115" i="6"/>
  <c r="R115" i="6"/>
  <c r="AV115" i="6"/>
  <c r="AX115" i="6"/>
  <c r="G115" i="6"/>
  <c r="AG115" i="6"/>
  <c r="AM115" i="6"/>
  <c r="P115" i="6"/>
  <c r="DJ15" i="18" l="1"/>
  <c r="DJ32" i="18"/>
  <c r="DJ35" i="18"/>
  <c r="DJ49" i="18"/>
  <c r="DJ47" i="18"/>
  <c r="DJ5" i="18"/>
  <c r="DJ38" i="18"/>
  <c r="DJ27" i="18"/>
  <c r="DJ43" i="18"/>
  <c r="DJ19" i="18"/>
  <c r="DJ12" i="18"/>
  <c r="DJ48" i="18"/>
  <c r="DJ50" i="18"/>
  <c r="DJ30" i="18"/>
  <c r="DJ6" i="18"/>
  <c r="DJ16" i="18"/>
  <c r="DJ14" i="18"/>
  <c r="DJ45" i="18"/>
  <c r="DJ7" i="18"/>
  <c r="DJ36" i="18"/>
  <c r="DJ18" i="18"/>
  <c r="DJ37" i="18"/>
  <c r="DJ44" i="18"/>
  <c r="DJ52" i="18"/>
  <c r="DJ29" i="18"/>
  <c r="DJ26" i="18"/>
  <c r="DJ42" i="18"/>
  <c r="DJ17" i="18"/>
  <c r="DJ8" i="18"/>
  <c r="DJ10" i="18"/>
  <c r="DJ54" i="18"/>
  <c r="DJ21" i="18"/>
  <c r="DJ24" i="18"/>
  <c r="DJ34" i="18"/>
  <c r="DJ31" i="18"/>
  <c r="DJ33" i="18"/>
  <c r="DJ9" i="18"/>
  <c r="DJ20" i="18"/>
  <c r="DJ53" i="18"/>
  <c r="DJ23" i="18"/>
  <c r="DJ40" i="18"/>
  <c r="DJ28" i="18"/>
  <c r="DJ46" i="18"/>
  <c r="DJ25" i="18"/>
  <c r="DJ41" i="18"/>
  <c r="DJ11" i="18"/>
  <c r="DJ13" i="18"/>
  <c r="DJ51" i="18"/>
  <c r="DJ22" i="18"/>
  <c r="DJ39" i="18"/>
  <c r="C116" i="1" a="1"/>
  <c r="H113" i="10" a="1"/>
  <c r="H113" i="10" s="1"/>
  <c r="E113" i="10" a="1"/>
  <c r="E113" i="10" s="1"/>
  <c r="E114" i="7" a="1"/>
  <c r="E114" i="7" s="1"/>
  <c r="H114" i="7" a="1"/>
  <c r="H114" i="7" s="1"/>
  <c r="C116" i="6" a="1"/>
  <c r="DK5" i="18" l="1" a="1"/>
  <c r="I64" i="3"/>
  <c r="J64" i="3"/>
  <c r="D64" i="3"/>
  <c r="E64" i="3"/>
  <c r="V116" i="1"/>
  <c r="AJ116" i="1"/>
  <c r="AU116" i="1"/>
  <c r="J116" i="1"/>
  <c r="X116" i="1"/>
  <c r="W116" i="1"/>
  <c r="N116" i="1"/>
  <c r="AB116" i="1"/>
  <c r="AE116" i="1"/>
  <c r="C116" i="1"/>
  <c r="R116" i="1"/>
  <c r="K116" i="1"/>
  <c r="U116" i="1"/>
  <c r="AG116" i="1"/>
  <c r="AP116" i="1"/>
  <c r="AK116" i="1"/>
  <c r="Q116" i="1"/>
  <c r="G116" i="1"/>
  <c r="Y116" i="1"/>
  <c r="AA116" i="1"/>
  <c r="AW116" i="1"/>
  <c r="AQ116" i="1"/>
  <c r="AH116" i="1"/>
  <c r="AL116" i="1"/>
  <c r="AZ116" i="1"/>
  <c r="AC116" i="1"/>
  <c r="Z116" i="1"/>
  <c r="AN116" i="1"/>
  <c r="E116" i="1"/>
  <c r="AD116" i="1"/>
  <c r="AR116" i="1"/>
  <c r="M116" i="1"/>
  <c r="P116" i="1"/>
  <c r="AF116" i="1"/>
  <c r="AV116" i="1"/>
  <c r="D116" i="1"/>
  <c r="S116" i="1"/>
  <c r="I116" i="1"/>
  <c r="AT116" i="1"/>
  <c r="AS116" i="1"/>
  <c r="AM116" i="1"/>
  <c r="AX116" i="1"/>
  <c r="F116" i="1"/>
  <c r="T116" i="1"/>
  <c r="O116" i="1"/>
  <c r="AY116" i="1"/>
  <c r="H116" i="1"/>
  <c r="AO116" i="1"/>
  <c r="L116" i="1"/>
  <c r="AI116" i="1"/>
  <c r="N116" i="6"/>
  <c r="AD116" i="6"/>
  <c r="AT116" i="6"/>
  <c r="M116" i="6"/>
  <c r="AC116" i="6"/>
  <c r="AS116" i="6"/>
  <c r="L116" i="6"/>
  <c r="AB116" i="6"/>
  <c r="AR116" i="6"/>
  <c r="K116" i="6"/>
  <c r="AA116" i="6"/>
  <c r="AQ116" i="6"/>
  <c r="C116" i="6"/>
  <c r="R116" i="6"/>
  <c r="AH116" i="6"/>
  <c r="AX116" i="6"/>
  <c r="Q116" i="6"/>
  <c r="AG116" i="6"/>
  <c r="AW116" i="6"/>
  <c r="P116" i="6"/>
  <c r="AF116" i="6"/>
  <c r="AV116" i="6"/>
  <c r="O116" i="6"/>
  <c r="AE116" i="6"/>
  <c r="AU116" i="6"/>
  <c r="Z116" i="6"/>
  <c r="I116" i="6"/>
  <c r="AO116" i="6"/>
  <c r="X116" i="6"/>
  <c r="G116" i="6"/>
  <c r="AM116" i="6"/>
  <c r="F116" i="6"/>
  <c r="AL116" i="6"/>
  <c r="U116" i="6"/>
  <c r="D116" i="6"/>
  <c r="AJ116" i="6"/>
  <c r="S116" i="6"/>
  <c r="AY116" i="6"/>
  <c r="J116" i="6"/>
  <c r="AP116" i="6"/>
  <c r="Y116" i="6"/>
  <c r="H116" i="6"/>
  <c r="AN116" i="6"/>
  <c r="W116" i="6"/>
  <c r="AK116" i="6"/>
  <c r="T116" i="6"/>
  <c r="V116" i="6"/>
  <c r="AZ116" i="6"/>
  <c r="E116" i="6"/>
  <c r="AI116" i="6"/>
  <c r="C65" i="3"/>
  <c r="B65" i="3"/>
  <c r="H65" i="3"/>
  <c r="G65" i="3"/>
  <c r="DK48" i="18" l="1"/>
  <c r="DK39" i="18"/>
  <c r="DK50" i="18"/>
  <c r="DK10" i="18"/>
  <c r="DK26" i="18"/>
  <c r="DK44" i="18"/>
  <c r="DK34" i="18"/>
  <c r="DK24" i="18"/>
  <c r="DK32" i="18"/>
  <c r="DK33" i="18"/>
  <c r="DK43" i="18"/>
  <c r="DK15" i="18"/>
  <c r="DK42" i="18"/>
  <c r="DK11" i="18"/>
  <c r="DK21" i="18"/>
  <c r="DK37" i="18"/>
  <c r="DK47" i="18"/>
  <c r="DK31" i="18"/>
  <c r="DK22" i="18"/>
  <c r="DK14" i="18"/>
  <c r="DK36" i="18"/>
  <c r="DK17" i="18"/>
  <c r="DK13" i="18"/>
  <c r="DK12" i="18"/>
  <c r="DK20" i="18"/>
  <c r="DK27" i="18"/>
  <c r="DK35" i="18"/>
  <c r="DK38" i="18"/>
  <c r="DK6" i="18"/>
  <c r="DK19" i="18"/>
  <c r="DK23" i="18"/>
  <c r="DK45" i="18"/>
  <c r="DK53" i="18"/>
  <c r="DK49" i="18"/>
  <c r="DK30" i="18"/>
  <c r="DK52" i="18"/>
  <c r="DK18" i="18"/>
  <c r="DK40" i="18"/>
  <c r="DK9" i="18"/>
  <c r="DK16" i="18"/>
  <c r="DK54" i="18"/>
  <c r="DK41" i="18"/>
  <c r="DK8" i="18"/>
  <c r="DK5" i="18"/>
  <c r="DK25" i="18"/>
  <c r="DK29" i="18"/>
  <c r="DK7" i="18"/>
  <c r="DK51" i="18"/>
  <c r="DK28" i="18"/>
  <c r="DK46" i="18"/>
  <c r="H114" i="10" a="1"/>
  <c r="H114" i="10" s="1"/>
  <c r="C117" i="1" a="1"/>
  <c r="E114" i="10" a="1"/>
  <c r="E114" i="10" s="1"/>
  <c r="C117" i="6" a="1"/>
  <c r="E115" i="7" a="1"/>
  <c r="E115" i="7" s="1"/>
  <c r="H115" i="7" a="1"/>
  <c r="H115" i="7" s="1"/>
  <c r="DL5" i="18" l="1" a="1"/>
  <c r="J65" i="3"/>
  <c r="I65" i="3"/>
  <c r="AV117" i="1"/>
  <c r="S117" i="1"/>
  <c r="AU117" i="1"/>
  <c r="AJ117" i="1"/>
  <c r="AT117" i="1"/>
  <c r="W117" i="1"/>
  <c r="X117" i="1"/>
  <c r="AH117" i="1"/>
  <c r="AW117" i="1"/>
  <c r="F117" i="1"/>
  <c r="V117" i="1"/>
  <c r="G117" i="1"/>
  <c r="AQ117" i="1"/>
  <c r="O117" i="1"/>
  <c r="AO117" i="1"/>
  <c r="Q117" i="1"/>
  <c r="AB117" i="1"/>
  <c r="J117" i="1"/>
  <c r="AY117" i="1"/>
  <c r="AC117" i="1"/>
  <c r="AZ117" i="1"/>
  <c r="AA117" i="1"/>
  <c r="E117" i="1"/>
  <c r="AN117" i="1"/>
  <c r="AX117" i="1"/>
  <c r="AE117" i="1"/>
  <c r="Y117" i="1"/>
  <c r="AR117" i="1"/>
  <c r="AF117" i="1"/>
  <c r="T117" i="1"/>
  <c r="H117" i="1"/>
  <c r="L117" i="1"/>
  <c r="P117" i="1"/>
  <c r="Z117" i="1"/>
  <c r="AG117" i="1"/>
  <c r="D117" i="1"/>
  <c r="N117" i="1"/>
  <c r="I117" i="1"/>
  <c r="AK117" i="1"/>
  <c r="C117" i="1"/>
  <c r="AI117" i="1"/>
  <c r="M117" i="1"/>
  <c r="U117" i="1"/>
  <c r="K117" i="1"/>
  <c r="AM117" i="1"/>
  <c r="AP117" i="1"/>
  <c r="AD117" i="1"/>
  <c r="R117" i="1"/>
  <c r="AS117" i="1"/>
  <c r="AL117" i="1"/>
  <c r="E65" i="3"/>
  <c r="D65" i="3"/>
  <c r="D117" i="6"/>
  <c r="T117" i="6"/>
  <c r="AJ117" i="6"/>
  <c r="AZ117" i="6"/>
  <c r="S117" i="6"/>
  <c r="AI117" i="6"/>
  <c r="AY117" i="6"/>
  <c r="N117" i="6"/>
  <c r="AD117" i="6"/>
  <c r="AT117" i="6"/>
  <c r="M117" i="6"/>
  <c r="AC117" i="6"/>
  <c r="AS117" i="6"/>
  <c r="H117" i="6"/>
  <c r="X117" i="6"/>
  <c r="AN117" i="6"/>
  <c r="G117" i="6"/>
  <c r="W117" i="6"/>
  <c r="AM117" i="6"/>
  <c r="C117" i="6"/>
  <c r="R117" i="6"/>
  <c r="AH117" i="6"/>
  <c r="AX117" i="6"/>
  <c r="Q117" i="6"/>
  <c r="AG117" i="6"/>
  <c r="AW117" i="6"/>
  <c r="P117" i="6"/>
  <c r="AV117" i="6"/>
  <c r="AE117" i="6"/>
  <c r="J117" i="6"/>
  <c r="AP117" i="6"/>
  <c r="Y117" i="6"/>
  <c r="AB117" i="6"/>
  <c r="K117" i="6"/>
  <c r="AQ117" i="6"/>
  <c r="V117" i="6"/>
  <c r="E117" i="6"/>
  <c r="AK117" i="6"/>
  <c r="AF117" i="6"/>
  <c r="O117" i="6"/>
  <c r="AU117" i="6"/>
  <c r="Z117" i="6"/>
  <c r="I117" i="6"/>
  <c r="AO117" i="6"/>
  <c r="F117" i="6"/>
  <c r="L117" i="6"/>
  <c r="AL117" i="6"/>
  <c r="AR117" i="6"/>
  <c r="U117" i="6"/>
  <c r="AA117" i="6"/>
  <c r="C66" i="3"/>
  <c r="B66" i="3"/>
  <c r="H66" i="3"/>
  <c r="G66" i="3"/>
  <c r="DL53" i="18" l="1"/>
  <c r="DL12" i="18"/>
  <c r="DL9" i="18"/>
  <c r="DL42" i="18"/>
  <c r="DL50" i="18"/>
  <c r="DL14" i="18"/>
  <c r="DL28" i="18"/>
  <c r="DL48" i="18"/>
  <c r="DL52" i="18"/>
  <c r="DL24" i="18"/>
  <c r="DL7" i="18"/>
  <c r="DL38" i="18"/>
  <c r="DL32" i="18"/>
  <c r="DL5" i="18"/>
  <c r="DL40" i="18"/>
  <c r="DL46" i="18"/>
  <c r="DL37" i="18"/>
  <c r="DL39" i="18"/>
  <c r="DL17" i="18"/>
  <c r="DL8" i="18"/>
  <c r="DL22" i="18"/>
  <c r="DL43" i="18"/>
  <c r="DL11" i="18"/>
  <c r="DL29" i="18"/>
  <c r="DL51" i="18"/>
  <c r="DL19" i="18"/>
  <c r="DL45" i="18"/>
  <c r="DL44" i="18"/>
  <c r="DL49" i="18"/>
  <c r="DL23" i="18"/>
  <c r="DL25" i="18"/>
  <c r="DL20" i="18"/>
  <c r="DL35" i="18"/>
  <c r="DL13" i="18"/>
  <c r="DL26" i="18"/>
  <c r="DL27" i="18"/>
  <c r="DL18" i="18"/>
  <c r="DL31" i="18"/>
  <c r="DL54" i="18"/>
  <c r="DL41" i="18"/>
  <c r="DL21" i="18"/>
  <c r="DL36" i="18"/>
  <c r="DL34" i="18"/>
  <c r="DL33" i="18"/>
  <c r="DL10" i="18"/>
  <c r="DL15" i="18"/>
  <c r="DL6" i="18"/>
  <c r="DL47" i="18"/>
  <c r="DL16" i="18"/>
  <c r="DL30" i="18"/>
  <c r="H115" i="10" a="1"/>
  <c r="H115" i="10" s="1"/>
  <c r="C118" i="1" a="1"/>
  <c r="E115" i="10" a="1"/>
  <c r="E115" i="10" s="1"/>
  <c r="E116" i="7" a="1"/>
  <c r="E116" i="7" s="1"/>
  <c r="H116" i="7" a="1"/>
  <c r="H116" i="7" s="1"/>
  <c r="C118" i="6" a="1"/>
  <c r="DM5" i="18" l="1" a="1"/>
  <c r="J66" i="3"/>
  <c r="I66" i="3"/>
  <c r="F118" i="1"/>
  <c r="T118" i="1"/>
  <c r="S118" i="1"/>
  <c r="AU118" i="1"/>
  <c r="H118" i="1"/>
  <c r="AK118" i="1"/>
  <c r="W118" i="1"/>
  <c r="L118" i="1"/>
  <c r="AS118" i="1"/>
  <c r="AE118" i="1"/>
  <c r="AH118" i="1"/>
  <c r="AM118" i="1"/>
  <c r="AX118" i="1"/>
  <c r="D118" i="1"/>
  <c r="AP118" i="1"/>
  <c r="AT118" i="1"/>
  <c r="AQ118" i="1"/>
  <c r="V118" i="1"/>
  <c r="AJ118" i="1"/>
  <c r="AY118" i="1"/>
  <c r="J118" i="1"/>
  <c r="X118" i="1"/>
  <c r="AA118" i="1"/>
  <c r="N118" i="1"/>
  <c r="AB118" i="1"/>
  <c r="AI118" i="1"/>
  <c r="R118" i="1"/>
  <c r="AV118" i="1"/>
  <c r="U118" i="1"/>
  <c r="G118" i="1"/>
  <c r="O118" i="1"/>
  <c r="E118" i="1"/>
  <c r="M118" i="1"/>
  <c r="P118" i="1"/>
  <c r="AL118" i="1"/>
  <c r="AZ118" i="1"/>
  <c r="AG118" i="1"/>
  <c r="Z118" i="1"/>
  <c r="AN118" i="1"/>
  <c r="I118" i="1"/>
  <c r="AD118" i="1"/>
  <c r="AR118" i="1"/>
  <c r="Q118" i="1"/>
  <c r="AF118" i="1"/>
  <c r="Y118" i="1"/>
  <c r="C118" i="1"/>
  <c r="AC118" i="1"/>
  <c r="AO118" i="1"/>
  <c r="AW118" i="1"/>
  <c r="K118" i="1"/>
  <c r="D66" i="3"/>
  <c r="E66" i="3"/>
  <c r="G67" i="3"/>
  <c r="H67" i="3"/>
  <c r="K118" i="6"/>
  <c r="AA118" i="6"/>
  <c r="AQ118" i="6"/>
  <c r="F118" i="6"/>
  <c r="V118" i="6"/>
  <c r="AL118" i="6"/>
  <c r="E118" i="6"/>
  <c r="U118" i="6"/>
  <c r="AK118" i="6"/>
  <c r="D118" i="6"/>
  <c r="T118" i="6"/>
  <c r="AJ118" i="6"/>
  <c r="AZ118" i="6"/>
  <c r="O118" i="6"/>
  <c r="AE118" i="6"/>
  <c r="AU118" i="6"/>
  <c r="J118" i="6"/>
  <c r="Z118" i="6"/>
  <c r="AP118" i="6"/>
  <c r="I118" i="6"/>
  <c r="Y118" i="6"/>
  <c r="AO118" i="6"/>
  <c r="H118" i="6"/>
  <c r="X118" i="6"/>
  <c r="AN118" i="6"/>
  <c r="G118" i="6"/>
  <c r="AM118" i="6"/>
  <c r="R118" i="6"/>
  <c r="AX118" i="6"/>
  <c r="AG118" i="6"/>
  <c r="P118" i="6"/>
  <c r="AV118" i="6"/>
  <c r="S118" i="6"/>
  <c r="AY118" i="6"/>
  <c r="AD118" i="6"/>
  <c r="M118" i="6"/>
  <c r="AS118" i="6"/>
  <c r="AB118" i="6"/>
  <c r="W118" i="6"/>
  <c r="C118" i="6"/>
  <c r="AH118" i="6"/>
  <c r="Q118" i="6"/>
  <c r="AW118" i="6"/>
  <c r="AF118" i="6"/>
  <c r="AC118" i="6"/>
  <c r="AI118" i="6"/>
  <c r="L118" i="6"/>
  <c r="N118" i="6"/>
  <c r="AR118" i="6"/>
  <c r="AT118" i="6"/>
  <c r="B67" i="3"/>
  <c r="C67" i="3"/>
  <c r="DM32" i="18" l="1"/>
  <c r="DM23" i="18"/>
  <c r="DM47" i="18"/>
  <c r="DM38" i="18"/>
  <c r="DM49" i="18"/>
  <c r="DM13" i="18"/>
  <c r="DM30" i="18"/>
  <c r="DM11" i="18"/>
  <c r="DM43" i="18"/>
  <c r="DM21" i="18"/>
  <c r="DM17" i="18"/>
  <c r="DM46" i="18"/>
  <c r="DM18" i="18"/>
  <c r="DM51" i="18"/>
  <c r="DM8" i="18"/>
  <c r="DM36" i="18"/>
  <c r="DM50" i="18"/>
  <c r="DM34" i="18"/>
  <c r="DM25" i="18"/>
  <c r="DM22" i="18"/>
  <c r="DM9" i="18"/>
  <c r="DM28" i="18"/>
  <c r="DM53" i="18"/>
  <c r="DM35" i="18"/>
  <c r="DM39" i="18"/>
  <c r="DM16" i="18"/>
  <c r="DM15" i="18"/>
  <c r="DM54" i="18"/>
  <c r="DM26" i="18"/>
  <c r="DM5" i="18"/>
  <c r="DM37" i="18"/>
  <c r="DM31" i="18"/>
  <c r="DM29" i="18"/>
  <c r="DM20" i="18"/>
  <c r="DM48" i="18"/>
  <c r="DM7" i="18"/>
  <c r="DM40" i="18"/>
  <c r="DM10" i="18"/>
  <c r="DM12" i="18"/>
  <c r="DM45" i="18"/>
  <c r="DM24" i="18"/>
  <c r="DM44" i="18"/>
  <c r="DM6" i="18"/>
  <c r="DM14" i="18"/>
  <c r="DM27" i="18"/>
  <c r="DM42" i="18"/>
  <c r="DM19" i="18"/>
  <c r="DM33" i="18"/>
  <c r="DM52" i="18"/>
  <c r="DM41" i="18"/>
  <c r="E116" i="10" a="1"/>
  <c r="E116" i="10" s="1"/>
  <c r="C119" i="1" a="1"/>
  <c r="H116" i="10" a="1"/>
  <c r="H116" i="10" s="1"/>
  <c r="C119" i="6" a="1"/>
  <c r="E117" i="7" a="1"/>
  <c r="E117" i="7" s="1"/>
  <c r="H117" i="7" a="1"/>
  <c r="H117" i="7" s="1"/>
  <c r="DN5" i="18" l="1" a="1"/>
  <c r="E67" i="3"/>
  <c r="D67" i="3"/>
  <c r="J119" i="1"/>
  <c r="AU119" i="1"/>
  <c r="AG119" i="1"/>
  <c r="AZ119" i="1"/>
  <c r="W119" i="1"/>
  <c r="I119" i="1"/>
  <c r="AN119" i="1"/>
  <c r="AX119" i="1"/>
  <c r="AI119" i="1"/>
  <c r="V119" i="1"/>
  <c r="K119" i="1"/>
  <c r="F119" i="1"/>
  <c r="AP119" i="1"/>
  <c r="AD119" i="1"/>
  <c r="R119" i="1"/>
  <c r="AW119" i="1"/>
  <c r="AR119" i="1"/>
  <c r="P119" i="1"/>
  <c r="Z119" i="1"/>
  <c r="AC119" i="1"/>
  <c r="D119" i="1"/>
  <c r="N119" i="1"/>
  <c r="E119" i="1"/>
  <c r="AO119" i="1"/>
  <c r="C119" i="1"/>
  <c r="AE119" i="1"/>
  <c r="Q119" i="1"/>
  <c r="U119" i="1"/>
  <c r="AM119" i="1"/>
  <c r="Y119" i="1"/>
  <c r="AF119" i="1"/>
  <c r="S119" i="1"/>
  <c r="T119" i="1"/>
  <c r="AK119" i="1"/>
  <c r="H119" i="1"/>
  <c r="M119" i="1"/>
  <c r="AB119" i="1"/>
  <c r="G119" i="1"/>
  <c r="AV119" i="1"/>
  <c r="O119" i="1"/>
  <c r="AY119" i="1"/>
  <c r="AJ119" i="1"/>
  <c r="AT119" i="1"/>
  <c r="AA119" i="1"/>
  <c r="X119" i="1"/>
  <c r="AH119" i="1"/>
  <c r="AS119" i="1"/>
  <c r="L119" i="1"/>
  <c r="AL119" i="1"/>
  <c r="AQ119" i="1"/>
  <c r="J67" i="3"/>
  <c r="I67" i="3"/>
  <c r="G68" i="3"/>
  <c r="H68" i="3"/>
  <c r="B68" i="3"/>
  <c r="C68" i="3"/>
  <c r="M119" i="6"/>
  <c r="AC119" i="6"/>
  <c r="AS119" i="6"/>
  <c r="L119" i="6"/>
  <c r="AB119" i="6"/>
  <c r="AR119" i="6"/>
  <c r="K119" i="6"/>
  <c r="AA119" i="6"/>
  <c r="AQ119" i="6"/>
  <c r="F119" i="6"/>
  <c r="V119" i="6"/>
  <c r="AL119" i="6"/>
  <c r="Q119" i="6"/>
  <c r="AG119" i="6"/>
  <c r="AW119" i="6"/>
  <c r="P119" i="6"/>
  <c r="AF119" i="6"/>
  <c r="AV119" i="6"/>
  <c r="O119" i="6"/>
  <c r="AE119" i="6"/>
  <c r="AU119" i="6"/>
  <c r="J119" i="6"/>
  <c r="Z119" i="6"/>
  <c r="AP119" i="6"/>
  <c r="Y119" i="6"/>
  <c r="H119" i="6"/>
  <c r="AN119" i="6"/>
  <c r="W119" i="6"/>
  <c r="C119" i="6"/>
  <c r="AH119" i="6"/>
  <c r="E119" i="6"/>
  <c r="AK119" i="6"/>
  <c r="T119" i="6"/>
  <c r="AZ119" i="6"/>
  <c r="AI119" i="6"/>
  <c r="N119" i="6"/>
  <c r="AT119" i="6"/>
  <c r="I119" i="6"/>
  <c r="AO119" i="6"/>
  <c r="X119" i="6"/>
  <c r="G119" i="6"/>
  <c r="AM119" i="6"/>
  <c r="R119" i="6"/>
  <c r="AX119" i="6"/>
  <c r="U119" i="6"/>
  <c r="AY119" i="6"/>
  <c r="D119" i="6"/>
  <c r="AD119" i="6"/>
  <c r="AJ119" i="6"/>
  <c r="S119" i="6"/>
  <c r="DN27" i="18" l="1"/>
  <c r="DN6" i="18"/>
  <c r="DN31" i="18"/>
  <c r="DN7" i="18"/>
  <c r="DN15" i="18"/>
  <c r="DN26" i="18"/>
  <c r="DN20" i="18"/>
  <c r="DN40" i="18"/>
  <c r="DN14" i="18"/>
  <c r="DN33" i="18"/>
  <c r="DN24" i="18"/>
  <c r="DN13" i="18"/>
  <c r="DN42" i="18"/>
  <c r="DN17" i="18"/>
  <c r="DN51" i="18"/>
  <c r="DN50" i="18"/>
  <c r="DN10" i="18"/>
  <c r="DN25" i="18"/>
  <c r="DN32" i="18"/>
  <c r="DN23" i="18"/>
  <c r="DN41" i="18"/>
  <c r="DN8" i="18"/>
  <c r="DN35" i="18"/>
  <c r="DN34" i="18"/>
  <c r="DN38" i="18"/>
  <c r="DN5" i="18"/>
  <c r="DN53" i="18"/>
  <c r="DN19" i="18"/>
  <c r="DN9" i="18"/>
  <c r="DN12" i="18"/>
  <c r="DN49" i="18"/>
  <c r="DN22" i="18"/>
  <c r="DN46" i="18"/>
  <c r="DN44" i="18"/>
  <c r="DN16" i="18"/>
  <c r="DN36" i="18"/>
  <c r="DN52" i="18"/>
  <c r="DN39" i="18"/>
  <c r="DN47" i="18"/>
  <c r="DN28" i="18"/>
  <c r="DN29" i="18"/>
  <c r="DN43" i="18"/>
  <c r="DN48" i="18"/>
  <c r="DN11" i="18"/>
  <c r="DN30" i="18"/>
  <c r="DN45" i="18"/>
  <c r="DN37" i="18"/>
  <c r="DN21" i="18"/>
  <c r="DN54" i="18"/>
  <c r="DN18" i="18"/>
  <c r="C120" i="1" a="1"/>
  <c r="E117" i="10" a="1"/>
  <c r="E117" i="10" s="1"/>
  <c r="H117" i="10" a="1"/>
  <c r="H117" i="10" s="1"/>
  <c r="H118" i="7" a="1"/>
  <c r="H118" i="7" s="1"/>
  <c r="E118" i="7" a="1"/>
  <c r="E118" i="7" s="1"/>
  <c r="C120" i="6" a="1"/>
  <c r="DO5" i="18" l="1" a="1"/>
  <c r="D68" i="3"/>
  <c r="E68" i="3"/>
  <c r="I68" i="3"/>
  <c r="J68" i="3"/>
  <c r="D120" i="1"/>
  <c r="AG120" i="1"/>
  <c r="S120" i="1"/>
  <c r="AP120" i="1"/>
  <c r="I120" i="1"/>
  <c r="AK120" i="1"/>
  <c r="AT120" i="1"/>
  <c r="Q120" i="1"/>
  <c r="AS120" i="1"/>
  <c r="U120" i="1"/>
  <c r="AF120" i="1"/>
  <c r="AM120" i="1"/>
  <c r="C120" i="1"/>
  <c r="F120" i="1"/>
  <c r="T120" i="1"/>
  <c r="O120" i="1"/>
  <c r="AY120" i="1"/>
  <c r="H120" i="1"/>
  <c r="AO120" i="1"/>
  <c r="AA120" i="1"/>
  <c r="L120" i="1"/>
  <c r="AW120" i="1"/>
  <c r="AI120" i="1"/>
  <c r="AX120" i="1"/>
  <c r="P120" i="1"/>
  <c r="V120" i="1"/>
  <c r="AU120" i="1"/>
  <c r="J120" i="1"/>
  <c r="W120" i="1"/>
  <c r="AB120" i="1"/>
  <c r="AH120" i="1"/>
  <c r="Y120" i="1"/>
  <c r="AQ120" i="1"/>
  <c r="AL120" i="1"/>
  <c r="AZ120" i="1"/>
  <c r="AC120" i="1"/>
  <c r="Z120" i="1"/>
  <c r="AN120" i="1"/>
  <c r="E120" i="1"/>
  <c r="AD120" i="1"/>
  <c r="AR120" i="1"/>
  <c r="M120" i="1"/>
  <c r="AV120" i="1"/>
  <c r="K120" i="1"/>
  <c r="R120" i="1"/>
  <c r="AJ120" i="1"/>
  <c r="X120" i="1"/>
  <c r="N120" i="1"/>
  <c r="AE120" i="1"/>
  <c r="G120" i="1"/>
  <c r="C69" i="3"/>
  <c r="B69" i="3"/>
  <c r="P120" i="6"/>
  <c r="AF120" i="6"/>
  <c r="AV120" i="6"/>
  <c r="O120" i="6"/>
  <c r="AE120" i="6"/>
  <c r="AU120" i="6"/>
  <c r="J120" i="6"/>
  <c r="Z120" i="6"/>
  <c r="AP120" i="6"/>
  <c r="I120" i="6"/>
  <c r="Y120" i="6"/>
  <c r="AO120" i="6"/>
  <c r="D120" i="6"/>
  <c r="T120" i="6"/>
  <c r="AJ120" i="6"/>
  <c r="AZ120" i="6"/>
  <c r="S120" i="6"/>
  <c r="AI120" i="6"/>
  <c r="AY120" i="6"/>
  <c r="N120" i="6"/>
  <c r="AD120" i="6"/>
  <c r="AT120" i="6"/>
  <c r="M120" i="6"/>
  <c r="AC120" i="6"/>
  <c r="AS120" i="6"/>
  <c r="L120" i="6"/>
  <c r="AR120" i="6"/>
  <c r="AA120" i="6"/>
  <c r="F120" i="6"/>
  <c r="AL120" i="6"/>
  <c r="U120" i="6"/>
  <c r="X120" i="6"/>
  <c r="G120" i="6"/>
  <c r="AM120" i="6"/>
  <c r="R120" i="6"/>
  <c r="AX120" i="6"/>
  <c r="AG120" i="6"/>
  <c r="AB120" i="6"/>
  <c r="K120" i="6"/>
  <c r="AQ120" i="6"/>
  <c r="V120" i="6"/>
  <c r="E120" i="6"/>
  <c r="AK120" i="6"/>
  <c r="AN120" i="6"/>
  <c r="Q120" i="6"/>
  <c r="W120" i="6"/>
  <c r="AW120" i="6"/>
  <c r="C120" i="6"/>
  <c r="H120" i="6"/>
  <c r="AH120" i="6"/>
  <c r="H69" i="3"/>
  <c r="G69" i="3"/>
  <c r="DO27" i="18" l="1"/>
  <c r="DO43" i="18"/>
  <c r="DO34" i="18"/>
  <c r="DO11" i="18"/>
  <c r="DO38" i="18"/>
  <c r="DO39" i="18"/>
  <c r="DO54" i="18"/>
  <c r="DO21" i="18"/>
  <c r="DO51" i="18"/>
  <c r="DO41" i="18"/>
  <c r="DO42" i="18"/>
  <c r="DO33" i="18"/>
  <c r="DO18" i="18"/>
  <c r="DO30" i="18"/>
  <c r="DO52" i="18"/>
  <c r="DO14" i="18"/>
  <c r="DO49" i="18"/>
  <c r="DO7" i="18"/>
  <c r="DO26" i="18"/>
  <c r="DO9" i="18"/>
  <c r="DO17" i="18"/>
  <c r="DO47" i="18"/>
  <c r="DO10" i="18"/>
  <c r="DO19" i="18"/>
  <c r="DO28" i="18"/>
  <c r="DO15" i="18"/>
  <c r="DO40" i="18"/>
  <c r="DO36" i="18"/>
  <c r="DO5" i="18"/>
  <c r="DO32" i="18"/>
  <c r="DO23" i="18"/>
  <c r="DO8" i="18"/>
  <c r="DO45" i="18"/>
  <c r="DO16" i="18"/>
  <c r="DO35" i="18"/>
  <c r="DO50" i="18"/>
  <c r="DO6" i="18"/>
  <c r="DO29" i="18"/>
  <c r="DO44" i="18"/>
  <c r="DO25" i="18"/>
  <c r="DO12" i="18"/>
  <c r="DO20" i="18"/>
  <c r="DO37" i="18"/>
  <c r="DO13" i="18"/>
  <c r="DO31" i="18"/>
  <c r="DO24" i="18"/>
  <c r="DO53" i="18"/>
  <c r="DO48" i="18"/>
  <c r="DO22" i="18"/>
  <c r="DO46" i="18"/>
  <c r="H118" i="10" a="1"/>
  <c r="H118" i="10" s="1"/>
  <c r="E118" i="10" a="1"/>
  <c r="E118" i="10" s="1"/>
  <c r="C121" i="1" a="1"/>
  <c r="C121" i="6" a="1"/>
  <c r="H119" i="7" a="1"/>
  <c r="H119" i="7" s="1"/>
  <c r="E119" i="7" a="1"/>
  <c r="E119" i="7" s="1"/>
  <c r="DP5" i="18" l="1" a="1"/>
  <c r="J121" i="1"/>
  <c r="AY121" i="1"/>
  <c r="AC121" i="1"/>
  <c r="AZ121" i="1"/>
  <c r="AA121" i="1"/>
  <c r="E121" i="1"/>
  <c r="AN121" i="1"/>
  <c r="AX121" i="1"/>
  <c r="AE121" i="1"/>
  <c r="AL121" i="1"/>
  <c r="AM121" i="1"/>
  <c r="U121" i="1"/>
  <c r="AP121" i="1"/>
  <c r="AD121" i="1"/>
  <c r="H121" i="1"/>
  <c r="Q121" i="1"/>
  <c r="AR121" i="1"/>
  <c r="AQ121" i="1"/>
  <c r="P121" i="1"/>
  <c r="Z121" i="1"/>
  <c r="AG121" i="1"/>
  <c r="D121" i="1"/>
  <c r="N121" i="1"/>
  <c r="I121" i="1"/>
  <c r="AK121" i="1"/>
  <c r="C121" i="1"/>
  <c r="AI121" i="1"/>
  <c r="M121" i="1"/>
  <c r="G121" i="1"/>
  <c r="L121" i="1"/>
  <c r="V121" i="1"/>
  <c r="AF121" i="1"/>
  <c r="O121" i="1"/>
  <c r="T121" i="1"/>
  <c r="AO121" i="1"/>
  <c r="R121" i="1"/>
  <c r="AS121" i="1"/>
  <c r="Y121" i="1"/>
  <c r="AV121" i="1"/>
  <c r="S121" i="1"/>
  <c r="AU121" i="1"/>
  <c r="AJ121" i="1"/>
  <c r="AT121" i="1"/>
  <c r="W121" i="1"/>
  <c r="X121" i="1"/>
  <c r="AH121" i="1"/>
  <c r="AW121" i="1"/>
  <c r="AB121" i="1"/>
  <c r="K121" i="1"/>
  <c r="F121" i="1"/>
  <c r="I69" i="3"/>
  <c r="J69" i="3"/>
  <c r="D69" i="3"/>
  <c r="E69" i="3"/>
  <c r="C70" i="3"/>
  <c r="B70" i="3"/>
  <c r="H70" i="3"/>
  <c r="G70" i="3"/>
  <c r="C121" i="6"/>
  <c r="R121" i="6"/>
  <c r="AH121" i="6"/>
  <c r="AX121" i="6"/>
  <c r="Q121" i="6"/>
  <c r="AG121" i="6"/>
  <c r="AW121" i="6"/>
  <c r="P121" i="6"/>
  <c r="AF121" i="6"/>
  <c r="AV121" i="6"/>
  <c r="O121" i="6"/>
  <c r="AE121" i="6"/>
  <c r="AU121" i="6"/>
  <c r="F121" i="6"/>
  <c r="V121" i="6"/>
  <c r="AL121" i="6"/>
  <c r="E121" i="6"/>
  <c r="U121" i="6"/>
  <c r="AK121" i="6"/>
  <c r="D121" i="6"/>
  <c r="T121" i="6"/>
  <c r="AJ121" i="6"/>
  <c r="AZ121" i="6"/>
  <c r="S121" i="6"/>
  <c r="AI121" i="6"/>
  <c r="AY121" i="6"/>
  <c r="AD121" i="6"/>
  <c r="M121" i="6"/>
  <c r="AS121" i="6"/>
  <c r="AB121" i="6"/>
  <c r="K121" i="6"/>
  <c r="AQ121" i="6"/>
  <c r="J121" i="6"/>
  <c r="AP121" i="6"/>
  <c r="Y121" i="6"/>
  <c r="H121" i="6"/>
  <c r="AN121" i="6"/>
  <c r="W121" i="6"/>
  <c r="N121" i="6"/>
  <c r="AT121" i="6"/>
  <c r="AC121" i="6"/>
  <c r="L121" i="6"/>
  <c r="AR121" i="6"/>
  <c r="AA121" i="6"/>
  <c r="I121" i="6"/>
  <c r="AM121" i="6"/>
  <c r="AO121" i="6"/>
  <c r="X121" i="6"/>
  <c r="Z121" i="6"/>
  <c r="G121" i="6"/>
  <c r="DP48" i="18" l="1"/>
  <c r="DP43" i="18"/>
  <c r="DP50" i="18"/>
  <c r="DP25" i="18"/>
  <c r="DP41" i="18"/>
  <c r="DP45" i="18"/>
  <c r="DP38" i="18"/>
  <c r="DP17" i="18"/>
  <c r="DP7" i="18"/>
  <c r="DP9" i="18"/>
  <c r="DP52" i="18"/>
  <c r="DP35" i="18"/>
  <c r="DP49" i="18"/>
  <c r="DP29" i="18"/>
  <c r="DP31" i="18"/>
  <c r="DP53" i="18"/>
  <c r="DP15" i="18"/>
  <c r="DP27" i="18"/>
  <c r="DP6" i="18"/>
  <c r="DP11" i="18"/>
  <c r="DP19" i="18"/>
  <c r="DP37" i="18"/>
  <c r="DP40" i="18"/>
  <c r="DP10" i="18"/>
  <c r="DP26" i="18"/>
  <c r="DP13" i="18"/>
  <c r="DP33" i="18"/>
  <c r="DP47" i="18"/>
  <c r="DP42" i="18"/>
  <c r="DP32" i="18"/>
  <c r="DP5" i="18"/>
  <c r="DP20" i="18"/>
  <c r="DP21" i="18"/>
  <c r="DP12" i="18"/>
  <c r="DP44" i="18"/>
  <c r="DP23" i="18"/>
  <c r="DP24" i="18"/>
  <c r="DP8" i="18"/>
  <c r="DP39" i="18"/>
  <c r="DP28" i="18"/>
  <c r="DP14" i="18"/>
  <c r="DP51" i="18"/>
  <c r="DP30" i="18"/>
  <c r="DP36" i="18"/>
  <c r="DP22" i="18"/>
  <c r="DP46" i="18"/>
  <c r="DP18" i="18"/>
  <c r="DP16" i="18"/>
  <c r="DP54" i="18"/>
  <c r="DP34" i="18"/>
  <c r="C122" i="1" a="1"/>
  <c r="H119" i="10" a="1"/>
  <c r="H119" i="10" s="1"/>
  <c r="E119" i="10" a="1"/>
  <c r="E119" i="10" s="1"/>
  <c r="H120" i="7" a="1"/>
  <c r="H120" i="7" s="1"/>
  <c r="E120" i="7" a="1"/>
  <c r="E120" i="7" s="1"/>
  <c r="C122" i="6" a="1"/>
  <c r="DQ5" i="18" l="1" a="1"/>
  <c r="I70" i="3"/>
  <c r="J70" i="3"/>
  <c r="D70" i="3"/>
  <c r="E70" i="3"/>
  <c r="D122" i="1"/>
  <c r="Z122" i="1"/>
  <c r="AC122" i="1"/>
  <c r="J122" i="1"/>
  <c r="E122" i="1"/>
  <c r="I122" i="1"/>
  <c r="N122" i="1"/>
  <c r="M122" i="1"/>
  <c r="Q122" i="1"/>
  <c r="AF122" i="1"/>
  <c r="AV122" i="1"/>
  <c r="R122" i="1"/>
  <c r="U122" i="1"/>
  <c r="AD122" i="1"/>
  <c r="X122" i="1"/>
  <c r="G122" i="1"/>
  <c r="S122" i="1"/>
  <c r="V122" i="1"/>
  <c r="P122" i="1"/>
  <c r="AN122" i="1"/>
  <c r="AG122" i="1"/>
  <c r="AL122" i="1"/>
  <c r="AP122" i="1"/>
  <c r="T122" i="1"/>
  <c r="AU122" i="1"/>
  <c r="AX122" i="1"/>
  <c r="H122" i="1"/>
  <c r="AE122" i="1"/>
  <c r="AH122" i="1"/>
  <c r="L122" i="1"/>
  <c r="AK122" i="1"/>
  <c r="AM122" i="1"/>
  <c r="Y122" i="1"/>
  <c r="AT122" i="1"/>
  <c r="W122" i="1"/>
  <c r="AJ122" i="1"/>
  <c r="AA122" i="1"/>
  <c r="K122" i="1"/>
  <c r="AB122" i="1"/>
  <c r="O122" i="1"/>
  <c r="AQ122" i="1"/>
  <c r="AO122" i="1"/>
  <c r="AS122" i="1"/>
  <c r="F122" i="1"/>
  <c r="AZ122" i="1"/>
  <c r="AY122" i="1"/>
  <c r="AW122" i="1"/>
  <c r="AI122" i="1"/>
  <c r="AR122" i="1"/>
  <c r="C122" i="1"/>
  <c r="I122" i="6"/>
  <c r="Y122" i="6"/>
  <c r="AO122" i="6"/>
  <c r="H122" i="6"/>
  <c r="X122" i="6"/>
  <c r="AN122" i="6"/>
  <c r="G122" i="6"/>
  <c r="W122" i="6"/>
  <c r="AM122" i="6"/>
  <c r="C122" i="6"/>
  <c r="R122" i="6"/>
  <c r="AH122" i="6"/>
  <c r="AX122" i="6"/>
  <c r="M122" i="6"/>
  <c r="AC122" i="6"/>
  <c r="AS122" i="6"/>
  <c r="L122" i="6"/>
  <c r="AB122" i="6"/>
  <c r="AR122" i="6"/>
  <c r="K122" i="6"/>
  <c r="AA122" i="6"/>
  <c r="AQ122" i="6"/>
  <c r="F122" i="6"/>
  <c r="V122" i="6"/>
  <c r="AL122" i="6"/>
  <c r="U122" i="6"/>
  <c r="D122" i="6"/>
  <c r="AJ122" i="6"/>
  <c r="S122" i="6"/>
  <c r="AY122" i="6"/>
  <c r="AD122" i="6"/>
  <c r="AG122" i="6"/>
  <c r="P122" i="6"/>
  <c r="AV122" i="6"/>
  <c r="AE122" i="6"/>
  <c r="J122" i="6"/>
  <c r="AP122" i="6"/>
  <c r="E122" i="6"/>
  <c r="AK122" i="6"/>
  <c r="T122" i="6"/>
  <c r="AZ122" i="6"/>
  <c r="AI122" i="6"/>
  <c r="N122" i="6"/>
  <c r="AT122" i="6"/>
  <c r="AF122" i="6"/>
  <c r="O122" i="6"/>
  <c r="Q122" i="6"/>
  <c r="AU122" i="6"/>
  <c r="AW122" i="6"/>
  <c r="Z122" i="6"/>
  <c r="B71" i="3"/>
  <c r="C71" i="3"/>
  <c r="H71" i="3"/>
  <c r="G71" i="3"/>
  <c r="DQ40" i="18" l="1"/>
  <c r="DQ12" i="18"/>
  <c r="DQ13" i="18"/>
  <c r="DQ42" i="18"/>
  <c r="DQ49" i="18"/>
  <c r="DQ16" i="18"/>
  <c r="DQ29" i="18"/>
  <c r="DQ43" i="18"/>
  <c r="DQ38" i="18"/>
  <c r="DQ22" i="18"/>
  <c r="DQ15" i="18"/>
  <c r="DQ28" i="18"/>
  <c r="DQ48" i="18"/>
  <c r="DQ23" i="18"/>
  <c r="DQ18" i="18"/>
  <c r="DQ5" i="18"/>
  <c r="DQ45" i="18"/>
  <c r="DQ46" i="18"/>
  <c r="DQ25" i="18"/>
  <c r="DQ19" i="18"/>
  <c r="DQ21" i="18"/>
  <c r="DQ30" i="18"/>
  <c r="DQ44" i="18"/>
  <c r="DQ20" i="18"/>
  <c r="DQ10" i="18"/>
  <c r="DQ52" i="18"/>
  <c r="DQ11" i="18"/>
  <c r="DQ39" i="18"/>
  <c r="DQ54" i="18"/>
  <c r="DQ17" i="18"/>
  <c r="DQ51" i="18"/>
  <c r="DQ27" i="18"/>
  <c r="DQ32" i="18"/>
  <c r="DQ34" i="18"/>
  <c r="DQ50" i="18"/>
  <c r="DQ37" i="18"/>
  <c r="DQ9" i="18"/>
  <c r="DQ26" i="18"/>
  <c r="DQ36" i="18"/>
  <c r="DQ47" i="18"/>
  <c r="DQ31" i="18"/>
  <c r="DQ35" i="18"/>
  <c r="DQ6" i="18"/>
  <c r="DQ41" i="18"/>
  <c r="DQ53" i="18"/>
  <c r="DQ33" i="18"/>
  <c r="DQ24" i="18"/>
  <c r="DQ14" i="18"/>
  <c r="DQ8" i="18"/>
  <c r="DQ7" i="18"/>
  <c r="H120" i="10" a="1"/>
  <c r="H120" i="10" s="1"/>
  <c r="E120" i="10" a="1"/>
  <c r="E120" i="10" s="1"/>
  <c r="C123" i="1" a="1"/>
  <c r="C123" i="6" a="1"/>
  <c r="H121" i="7" a="1"/>
  <c r="H121" i="7" s="1"/>
  <c r="E121" i="7" a="1"/>
  <c r="E121" i="7" s="1"/>
  <c r="DR5" i="18" l="1" a="1"/>
  <c r="O123" i="1"/>
  <c r="AY123" i="1"/>
  <c r="AK123" i="1"/>
  <c r="AX123" i="1"/>
  <c r="AI123" i="1"/>
  <c r="U123" i="1"/>
  <c r="AL123" i="1"/>
  <c r="S123" i="1"/>
  <c r="E123" i="1"/>
  <c r="X123" i="1"/>
  <c r="AF123" i="1"/>
  <c r="AZ123" i="1"/>
  <c r="AD123" i="1"/>
  <c r="H123" i="1"/>
  <c r="R123" i="1"/>
  <c r="AO123" i="1"/>
  <c r="F123" i="1"/>
  <c r="L123" i="1"/>
  <c r="I123" i="1"/>
  <c r="Q123" i="1"/>
  <c r="AU123" i="1"/>
  <c r="AS123" i="1"/>
  <c r="N123" i="1"/>
  <c r="AJ123" i="1"/>
  <c r="W123" i="1"/>
  <c r="C123" i="1"/>
  <c r="T123" i="1"/>
  <c r="G123" i="1"/>
  <c r="AQ123" i="1"/>
  <c r="D123" i="1"/>
  <c r="AN123" i="1"/>
  <c r="AA123" i="1"/>
  <c r="K123" i="1"/>
  <c r="Z123" i="1"/>
  <c r="J123" i="1"/>
  <c r="AR123" i="1"/>
  <c r="AB123" i="1"/>
  <c r="Y123" i="1"/>
  <c r="AV123" i="1"/>
  <c r="AM123" i="1"/>
  <c r="AG123" i="1"/>
  <c r="AE123" i="1"/>
  <c r="AT123" i="1"/>
  <c r="AC123" i="1"/>
  <c r="P123" i="1"/>
  <c r="AH123" i="1"/>
  <c r="M123" i="1"/>
  <c r="AW123" i="1"/>
  <c r="V123" i="1"/>
  <c r="AP123" i="1"/>
  <c r="I71" i="3"/>
  <c r="J71" i="3"/>
  <c r="E71" i="3"/>
  <c r="D71" i="3"/>
  <c r="O123" i="6"/>
  <c r="AE123" i="6"/>
  <c r="AU123" i="6"/>
  <c r="J123" i="6"/>
  <c r="Z123" i="6"/>
  <c r="AP123" i="6"/>
  <c r="I123" i="6"/>
  <c r="Y123" i="6"/>
  <c r="AO123" i="6"/>
  <c r="H123" i="6"/>
  <c r="X123" i="6"/>
  <c r="AN123" i="6"/>
  <c r="S123" i="6"/>
  <c r="AI123" i="6"/>
  <c r="AY123" i="6"/>
  <c r="N123" i="6"/>
  <c r="AD123" i="6"/>
  <c r="AT123" i="6"/>
  <c r="M123" i="6"/>
  <c r="AC123" i="6"/>
  <c r="AS123" i="6"/>
  <c r="L123" i="6"/>
  <c r="AB123" i="6"/>
  <c r="AR123" i="6"/>
  <c r="K123" i="6"/>
  <c r="AQ123" i="6"/>
  <c r="V123" i="6"/>
  <c r="E123" i="6"/>
  <c r="AK123" i="6"/>
  <c r="T123" i="6"/>
  <c r="AZ123" i="6"/>
  <c r="W123" i="6"/>
  <c r="C123" i="6"/>
  <c r="AH123" i="6"/>
  <c r="Q123" i="6"/>
  <c r="AW123" i="6"/>
  <c r="AF123" i="6"/>
  <c r="AA123" i="6"/>
  <c r="F123" i="6"/>
  <c r="AL123" i="6"/>
  <c r="U123" i="6"/>
  <c r="D123" i="6"/>
  <c r="AJ123" i="6"/>
  <c r="AX123" i="6"/>
  <c r="G123" i="6"/>
  <c r="AG123" i="6"/>
  <c r="AM123" i="6"/>
  <c r="P123" i="6"/>
  <c r="R123" i="6"/>
  <c r="AV123" i="6"/>
  <c r="B72" i="3"/>
  <c r="C72" i="3"/>
  <c r="H72" i="3"/>
  <c r="G72" i="3"/>
  <c r="DR42" i="18" l="1"/>
  <c r="DR13" i="18"/>
  <c r="DR43" i="18"/>
  <c r="DR35" i="18"/>
  <c r="DR5" i="18"/>
  <c r="DR18" i="18"/>
  <c r="DR24" i="18"/>
  <c r="DR38" i="18"/>
  <c r="DR8" i="18"/>
  <c r="DR29" i="18"/>
  <c r="DR41" i="18"/>
  <c r="DR31" i="18"/>
  <c r="DR10" i="18"/>
  <c r="DR20" i="18"/>
  <c r="DR7" i="18"/>
  <c r="DR49" i="18"/>
  <c r="DR46" i="18"/>
  <c r="DR34" i="18"/>
  <c r="DR39" i="18"/>
  <c r="DR45" i="18"/>
  <c r="DR32" i="18"/>
  <c r="DR40" i="18"/>
  <c r="DR47" i="18"/>
  <c r="DR51" i="18"/>
  <c r="DR48" i="18"/>
  <c r="DR23" i="18"/>
  <c r="DR44" i="18"/>
  <c r="DR22" i="18"/>
  <c r="DR36" i="18"/>
  <c r="DR16" i="18"/>
  <c r="DR12" i="18"/>
  <c r="DR11" i="18"/>
  <c r="DR17" i="18"/>
  <c r="DR28" i="18"/>
  <c r="DR9" i="18"/>
  <c r="DR54" i="18"/>
  <c r="DR53" i="18"/>
  <c r="DR50" i="18"/>
  <c r="DR25" i="18"/>
  <c r="DR52" i="18"/>
  <c r="DR26" i="18"/>
  <c r="DR33" i="18"/>
  <c r="DR21" i="18"/>
  <c r="DR15" i="18"/>
  <c r="DR30" i="18"/>
  <c r="DR27" i="18"/>
  <c r="DR19" i="18"/>
  <c r="DR14" i="18"/>
  <c r="DR37" i="18"/>
  <c r="DR6" i="18"/>
  <c r="C124" i="1" a="1"/>
  <c r="H121" i="10" a="1"/>
  <c r="H121" i="10" s="1"/>
  <c r="E121" i="10" a="1"/>
  <c r="E121" i="10" s="1"/>
  <c r="H122" i="7" a="1"/>
  <c r="H122" i="7" s="1"/>
  <c r="E122" i="7" a="1"/>
  <c r="E122" i="7" s="1"/>
  <c r="C124" i="6" a="1"/>
  <c r="DS5" i="18" l="1" a="1"/>
  <c r="J72" i="3"/>
  <c r="I72" i="3"/>
  <c r="D72" i="3"/>
  <c r="E72" i="3"/>
  <c r="I124" i="1"/>
  <c r="AM124" i="1"/>
  <c r="Z124" i="1"/>
  <c r="AR124" i="1"/>
  <c r="W124" i="1"/>
  <c r="J124" i="1"/>
  <c r="AV124" i="1"/>
  <c r="AC124" i="1"/>
  <c r="O124" i="1"/>
  <c r="F124" i="1"/>
  <c r="AA124" i="1"/>
  <c r="AZ124" i="1"/>
  <c r="X124" i="1"/>
  <c r="AG124" i="1"/>
  <c r="AI124" i="1"/>
  <c r="P124" i="1"/>
  <c r="D124" i="1"/>
  <c r="AJ124" i="1"/>
  <c r="H124" i="1"/>
  <c r="AD124" i="1"/>
  <c r="K124" i="1"/>
  <c r="AU124" i="1"/>
  <c r="N124" i="1"/>
  <c r="AS124" i="1"/>
  <c r="AE124" i="1"/>
  <c r="S124" i="1"/>
  <c r="AX124" i="1"/>
  <c r="AK124" i="1"/>
  <c r="AP124" i="1"/>
  <c r="AH124" i="1"/>
  <c r="U124" i="1"/>
  <c r="AY124" i="1"/>
  <c r="L124" i="1"/>
  <c r="Q124" i="1"/>
  <c r="AO124" i="1"/>
  <c r="V124" i="1"/>
  <c r="T124" i="1"/>
  <c r="M124" i="1"/>
  <c r="AN124" i="1"/>
  <c r="R124" i="1"/>
  <c r="E124" i="1"/>
  <c r="AB124" i="1"/>
  <c r="C124" i="1"/>
  <c r="AL124" i="1"/>
  <c r="AF124" i="1"/>
  <c r="G124" i="1"/>
  <c r="AQ124" i="1"/>
  <c r="Y124" i="1"/>
  <c r="AT124" i="1"/>
  <c r="AW124" i="1"/>
  <c r="N124" i="6"/>
  <c r="AD124" i="6"/>
  <c r="AT124" i="6"/>
  <c r="M124" i="6"/>
  <c r="AC124" i="6"/>
  <c r="AS124" i="6"/>
  <c r="L124" i="6"/>
  <c r="AB124" i="6"/>
  <c r="AR124" i="6"/>
  <c r="K124" i="6"/>
  <c r="AA124" i="6"/>
  <c r="AQ124" i="6"/>
  <c r="C124" i="6"/>
  <c r="R124" i="6"/>
  <c r="AH124" i="6"/>
  <c r="AX124" i="6"/>
  <c r="Q124" i="6"/>
  <c r="AG124" i="6"/>
  <c r="AW124" i="6"/>
  <c r="P124" i="6"/>
  <c r="AF124" i="6"/>
  <c r="AV124" i="6"/>
  <c r="O124" i="6"/>
  <c r="AE124" i="6"/>
  <c r="AU124" i="6"/>
  <c r="Z124" i="6"/>
  <c r="I124" i="6"/>
  <c r="AO124" i="6"/>
  <c r="X124" i="6"/>
  <c r="G124" i="6"/>
  <c r="AM124" i="6"/>
  <c r="F124" i="6"/>
  <c r="AL124" i="6"/>
  <c r="U124" i="6"/>
  <c r="D124" i="6"/>
  <c r="AJ124" i="6"/>
  <c r="S124" i="6"/>
  <c r="AY124" i="6"/>
  <c r="J124" i="6"/>
  <c r="AP124" i="6"/>
  <c r="Y124" i="6"/>
  <c r="H124" i="6"/>
  <c r="AN124" i="6"/>
  <c r="W124" i="6"/>
  <c r="T124" i="6"/>
  <c r="V124" i="6"/>
  <c r="AZ124" i="6"/>
  <c r="E124" i="6"/>
  <c r="AI124" i="6"/>
  <c r="AK124" i="6"/>
  <c r="H73" i="3"/>
  <c r="G73" i="3"/>
  <c r="C73" i="3"/>
  <c r="B73" i="3"/>
  <c r="DS54" i="18" l="1"/>
  <c r="DS39" i="18"/>
  <c r="DS9" i="18"/>
  <c r="DS35" i="18"/>
  <c r="DS21" i="18"/>
  <c r="DS28" i="18"/>
  <c r="DS44" i="18"/>
  <c r="DS23" i="18"/>
  <c r="DS15" i="18"/>
  <c r="DS32" i="18"/>
  <c r="DS27" i="18"/>
  <c r="DS18" i="18"/>
  <c r="DS36" i="18"/>
  <c r="DS47" i="18"/>
  <c r="DS53" i="18"/>
  <c r="DS51" i="18"/>
  <c r="DS29" i="18"/>
  <c r="DS40" i="18"/>
  <c r="DS19" i="18"/>
  <c r="DS20" i="18"/>
  <c r="DS17" i="18"/>
  <c r="DS46" i="18"/>
  <c r="DS33" i="18"/>
  <c r="DS41" i="18"/>
  <c r="DS16" i="18"/>
  <c r="DS48" i="18"/>
  <c r="DS49" i="18"/>
  <c r="DS30" i="18"/>
  <c r="DS5" i="18"/>
  <c r="DS31" i="18"/>
  <c r="DS45" i="18"/>
  <c r="DS42" i="18"/>
  <c r="DS25" i="18"/>
  <c r="DS43" i="18"/>
  <c r="DS10" i="18"/>
  <c r="DS22" i="18"/>
  <c r="DS13" i="18"/>
  <c r="DS14" i="18"/>
  <c r="DS37" i="18"/>
  <c r="DS12" i="18"/>
  <c r="DS11" i="18"/>
  <c r="DS50" i="18"/>
  <c r="DS52" i="18"/>
  <c r="DS7" i="18"/>
  <c r="DS8" i="18"/>
  <c r="DS24" i="18"/>
  <c r="DS38" i="18"/>
  <c r="DS26" i="18"/>
  <c r="DS34" i="18"/>
  <c r="DS6" i="18"/>
  <c r="H122" i="10" a="1"/>
  <c r="H122" i="10" s="1"/>
  <c r="E122" i="10" a="1"/>
  <c r="E122" i="10" s="1"/>
  <c r="C125" i="1" a="1"/>
  <c r="C125" i="6" a="1"/>
  <c r="E123" i="7" a="1"/>
  <c r="E123" i="7" s="1"/>
  <c r="H123" i="7" a="1"/>
  <c r="H123" i="7" s="1"/>
  <c r="DT5" i="18" l="1" a="1"/>
  <c r="AD125" i="1"/>
  <c r="L125" i="1"/>
  <c r="AV125" i="1"/>
  <c r="R125" i="1"/>
  <c r="AS125" i="1"/>
  <c r="AF125" i="1"/>
  <c r="F125" i="1"/>
  <c r="AC125" i="1"/>
  <c r="P125" i="1"/>
  <c r="AZ125" i="1"/>
  <c r="J125" i="1"/>
  <c r="O125" i="1"/>
  <c r="AQ125" i="1"/>
  <c r="E125" i="1"/>
  <c r="AX125" i="1"/>
  <c r="Y125" i="1"/>
  <c r="W125" i="1"/>
  <c r="AW125" i="1"/>
  <c r="AB125" i="1"/>
  <c r="AT125" i="1"/>
  <c r="AG125" i="1"/>
  <c r="T125" i="1"/>
  <c r="AH125" i="1"/>
  <c r="Q125" i="1"/>
  <c r="D125" i="1"/>
  <c r="V125" i="1"/>
  <c r="AY125" i="1"/>
  <c r="AK125" i="1"/>
  <c r="M125" i="1"/>
  <c r="AI125" i="1"/>
  <c r="G125" i="1"/>
  <c r="S125" i="1"/>
  <c r="AO125" i="1"/>
  <c r="AM125" i="1"/>
  <c r="AL125" i="1"/>
  <c r="I125" i="1"/>
  <c r="U125" i="1"/>
  <c r="N125" i="1"/>
  <c r="AN125" i="1"/>
  <c r="AA125" i="1"/>
  <c r="C125" i="1"/>
  <c r="X125" i="1"/>
  <c r="K125" i="1"/>
  <c r="AU125" i="1"/>
  <c r="H125" i="1"/>
  <c r="AR125" i="1"/>
  <c r="AE125" i="1"/>
  <c r="AJ125" i="1"/>
  <c r="AP125" i="1"/>
  <c r="Z125" i="1"/>
  <c r="I73" i="3"/>
  <c r="J73" i="3"/>
  <c r="D73" i="3"/>
  <c r="E73" i="3"/>
  <c r="H74" i="3"/>
  <c r="G74" i="3"/>
  <c r="C74" i="3"/>
  <c r="B74" i="3"/>
  <c r="D125" i="6"/>
  <c r="T125" i="6"/>
  <c r="AJ125" i="6"/>
  <c r="AZ125" i="6"/>
  <c r="S125" i="6"/>
  <c r="AI125" i="6"/>
  <c r="AY125" i="6"/>
  <c r="N125" i="6"/>
  <c r="AD125" i="6"/>
  <c r="AT125" i="6"/>
  <c r="M125" i="6"/>
  <c r="AC125" i="6"/>
  <c r="AS125" i="6"/>
  <c r="H125" i="6"/>
  <c r="X125" i="6"/>
  <c r="AN125" i="6"/>
  <c r="G125" i="6"/>
  <c r="W125" i="6"/>
  <c r="AM125" i="6"/>
  <c r="C125" i="6"/>
  <c r="R125" i="6"/>
  <c r="AH125" i="6"/>
  <c r="AX125" i="6"/>
  <c r="Q125" i="6"/>
  <c r="AG125" i="6"/>
  <c r="AW125" i="6"/>
  <c r="P125" i="6"/>
  <c r="AV125" i="6"/>
  <c r="AE125" i="6"/>
  <c r="J125" i="6"/>
  <c r="AP125" i="6"/>
  <c r="Y125" i="6"/>
  <c r="AB125" i="6"/>
  <c r="K125" i="6"/>
  <c r="AQ125" i="6"/>
  <c r="V125" i="6"/>
  <c r="E125" i="6"/>
  <c r="AK125" i="6"/>
  <c r="AF125" i="6"/>
  <c r="O125" i="6"/>
  <c r="AU125" i="6"/>
  <c r="Z125" i="6"/>
  <c r="I125" i="6"/>
  <c r="AO125" i="6"/>
  <c r="L125" i="6"/>
  <c r="AL125" i="6"/>
  <c r="AR125" i="6"/>
  <c r="U125" i="6"/>
  <c r="AA125" i="6"/>
  <c r="F125" i="6"/>
  <c r="DT40" i="18" l="1"/>
  <c r="DT31" i="18"/>
  <c r="DT35" i="18"/>
  <c r="DT17" i="18"/>
  <c r="DT18" i="18"/>
  <c r="DT25" i="18"/>
  <c r="DT19" i="18"/>
  <c r="DT47" i="18"/>
  <c r="DT52" i="18"/>
  <c r="DT26" i="18"/>
  <c r="DT45" i="18"/>
  <c r="DT39" i="18"/>
  <c r="DT6" i="18"/>
  <c r="DT51" i="18"/>
  <c r="DT43" i="18"/>
  <c r="DT5" i="18"/>
  <c r="DT50" i="18"/>
  <c r="DT32" i="18"/>
  <c r="DT9" i="18"/>
  <c r="DT38" i="18"/>
  <c r="DT46" i="18"/>
  <c r="DT37" i="18"/>
  <c r="DT11" i="18"/>
  <c r="DT7" i="18"/>
  <c r="DT36" i="18"/>
  <c r="DT30" i="18"/>
  <c r="DT15" i="18"/>
  <c r="DT27" i="18"/>
  <c r="DT10" i="18"/>
  <c r="DT20" i="18"/>
  <c r="DT22" i="18"/>
  <c r="DT28" i="18"/>
  <c r="DT44" i="18"/>
  <c r="DT48" i="18"/>
  <c r="DT34" i="18"/>
  <c r="DT14" i="18"/>
  <c r="DT21" i="18"/>
  <c r="DT53" i="18"/>
  <c r="DT23" i="18"/>
  <c r="DT33" i="18"/>
  <c r="DT42" i="18"/>
  <c r="DT12" i="18"/>
  <c r="DT16" i="18"/>
  <c r="DT8" i="18"/>
  <c r="DT29" i="18"/>
  <c r="DT54" i="18"/>
  <c r="DT41" i="18"/>
  <c r="DT49" i="18"/>
  <c r="DT24" i="18"/>
  <c r="DT13" i="18"/>
  <c r="C126" i="1" a="1"/>
  <c r="H123" i="10" a="1"/>
  <c r="H123" i="10" s="1"/>
  <c r="E123" i="10" a="1"/>
  <c r="E123" i="10" s="1"/>
  <c r="E124" i="7" a="1"/>
  <c r="E124" i="7" s="1"/>
  <c r="H124" i="7" a="1"/>
  <c r="H124" i="7" s="1"/>
  <c r="C126" i="6" a="1"/>
  <c r="DU5" i="18" l="1" a="1"/>
  <c r="J74" i="3"/>
  <c r="I74" i="3"/>
  <c r="E74" i="3"/>
  <c r="D74" i="3"/>
  <c r="C126" i="1"/>
  <c r="AL126" i="1"/>
  <c r="AD126" i="1"/>
  <c r="AR126" i="1"/>
  <c r="V126" i="1"/>
  <c r="N126" i="1"/>
  <c r="AV126" i="1"/>
  <c r="AA126" i="1"/>
  <c r="S126" i="1"/>
  <c r="Z126" i="1"/>
  <c r="D126" i="1"/>
  <c r="R126" i="1"/>
  <c r="AT126" i="1"/>
  <c r="X126" i="1"/>
  <c r="P126" i="1"/>
  <c r="T126" i="1"/>
  <c r="AG126" i="1"/>
  <c r="AN126" i="1"/>
  <c r="I126" i="1"/>
  <c r="AB126" i="1"/>
  <c r="AK126" i="1"/>
  <c r="AF126" i="1"/>
  <c r="AP126" i="1"/>
  <c r="Y126" i="1"/>
  <c r="H126" i="1"/>
  <c r="W126" i="1"/>
  <c r="J126" i="1"/>
  <c r="AY126" i="1"/>
  <c r="G126" i="1"/>
  <c r="AQ126" i="1"/>
  <c r="AI126" i="1"/>
  <c r="M126" i="1"/>
  <c r="AW126" i="1"/>
  <c r="AO126" i="1"/>
  <c r="AJ126" i="1"/>
  <c r="E126" i="1"/>
  <c r="AS126" i="1"/>
  <c r="AE126" i="1"/>
  <c r="L126" i="1"/>
  <c r="AC126" i="1"/>
  <c r="O126" i="1"/>
  <c r="AH126" i="1"/>
  <c r="U126" i="1"/>
  <c r="K126" i="1"/>
  <c r="AZ126" i="1"/>
  <c r="Q126" i="1"/>
  <c r="AX126" i="1"/>
  <c r="F126" i="1"/>
  <c r="AM126" i="1"/>
  <c r="AU126" i="1"/>
  <c r="K126" i="6"/>
  <c r="AA126" i="6"/>
  <c r="AQ126" i="6"/>
  <c r="F126" i="6"/>
  <c r="V126" i="6"/>
  <c r="AL126" i="6"/>
  <c r="E126" i="6"/>
  <c r="U126" i="6"/>
  <c r="AK126" i="6"/>
  <c r="D126" i="6"/>
  <c r="T126" i="6"/>
  <c r="AJ126" i="6"/>
  <c r="AZ126" i="6"/>
  <c r="O126" i="6"/>
  <c r="AE126" i="6"/>
  <c r="AU126" i="6"/>
  <c r="J126" i="6"/>
  <c r="Z126" i="6"/>
  <c r="AP126" i="6"/>
  <c r="I126" i="6"/>
  <c r="Y126" i="6"/>
  <c r="AO126" i="6"/>
  <c r="H126" i="6"/>
  <c r="X126" i="6"/>
  <c r="AN126" i="6"/>
  <c r="G126" i="6"/>
  <c r="AM126" i="6"/>
  <c r="R126" i="6"/>
  <c r="AX126" i="6"/>
  <c r="AG126" i="6"/>
  <c r="P126" i="6"/>
  <c r="AV126" i="6"/>
  <c r="S126" i="6"/>
  <c r="AY126" i="6"/>
  <c r="AD126" i="6"/>
  <c r="M126" i="6"/>
  <c r="AS126" i="6"/>
  <c r="AB126" i="6"/>
  <c r="W126" i="6"/>
  <c r="C126" i="6"/>
  <c r="AH126" i="6"/>
  <c r="Q126" i="6"/>
  <c r="AW126" i="6"/>
  <c r="AF126" i="6"/>
  <c r="AI126" i="6"/>
  <c r="L126" i="6"/>
  <c r="N126" i="6"/>
  <c r="AR126" i="6"/>
  <c r="AT126" i="6"/>
  <c r="AC126" i="6"/>
  <c r="B75" i="3"/>
  <c r="C75" i="3"/>
  <c r="G75" i="3"/>
  <c r="H75" i="3"/>
  <c r="DU22" i="18" l="1"/>
  <c r="DU48" i="18"/>
  <c r="DU37" i="18"/>
  <c r="DU42" i="18"/>
  <c r="DU28" i="18"/>
  <c r="DU11" i="18"/>
  <c r="DU18" i="18"/>
  <c r="DU12" i="18"/>
  <c r="DU8" i="18"/>
  <c r="DU20" i="18"/>
  <c r="DU26" i="18"/>
  <c r="DU16" i="18"/>
  <c r="DU47" i="18"/>
  <c r="DU44" i="18"/>
  <c r="DU21" i="18"/>
  <c r="DU53" i="18"/>
  <c r="DU19" i="18"/>
  <c r="DU25" i="18"/>
  <c r="DU38" i="18"/>
  <c r="DU45" i="18"/>
  <c r="DU5" i="18"/>
  <c r="DU33" i="18"/>
  <c r="DU46" i="18"/>
  <c r="DU23" i="18"/>
  <c r="DU39" i="18"/>
  <c r="DU15" i="18"/>
  <c r="DU43" i="18"/>
  <c r="DU36" i="18"/>
  <c r="DU30" i="18"/>
  <c r="DU50" i="18"/>
  <c r="DU31" i="18"/>
  <c r="DU27" i="18"/>
  <c r="DU49" i="18"/>
  <c r="DU17" i="18"/>
  <c r="DU7" i="18"/>
  <c r="DU41" i="18"/>
  <c r="DU13" i="18"/>
  <c r="DU14" i="18"/>
  <c r="DU35" i="18"/>
  <c r="DU32" i="18"/>
  <c r="DU29" i="18"/>
  <c r="DU34" i="18"/>
  <c r="DU24" i="18"/>
  <c r="DU40" i="18"/>
  <c r="DU51" i="18"/>
  <c r="DU6" i="18"/>
  <c r="DU10" i="18"/>
  <c r="DU54" i="18"/>
  <c r="DU9" i="18"/>
  <c r="DU52" i="18"/>
  <c r="H124" i="10" a="1"/>
  <c r="H124" i="10" s="1"/>
  <c r="E124" i="10" a="1"/>
  <c r="E124" i="10" s="1"/>
  <c r="C127" i="1" a="1"/>
  <c r="C127" i="6" a="1"/>
  <c r="H125" i="7" a="1"/>
  <c r="H125" i="7" s="1"/>
  <c r="E125" i="7" a="1"/>
  <c r="E125" i="7" s="1"/>
  <c r="DV5" i="18" l="1" a="1"/>
  <c r="V127" i="1"/>
  <c r="AW127" i="1"/>
  <c r="AJ127" i="1"/>
  <c r="J127" i="1"/>
  <c r="AG127" i="1"/>
  <c r="T127" i="1"/>
  <c r="N127" i="1"/>
  <c r="AM127" i="1"/>
  <c r="Y127" i="1"/>
  <c r="R127" i="1"/>
  <c r="P127" i="1"/>
  <c r="AK127" i="1"/>
  <c r="X127" i="1"/>
  <c r="G127" i="1"/>
  <c r="AQ127" i="1"/>
  <c r="AC127" i="1"/>
  <c r="AP127" i="1"/>
  <c r="AA127" i="1"/>
  <c r="M127" i="1"/>
  <c r="AT127" i="1"/>
  <c r="AF127" i="1"/>
  <c r="S127" i="1"/>
  <c r="AE127" i="1"/>
  <c r="W127" i="1"/>
  <c r="I127" i="1"/>
  <c r="F127" i="1"/>
  <c r="O127" i="1"/>
  <c r="L127" i="1"/>
  <c r="AI127" i="1"/>
  <c r="D127" i="1"/>
  <c r="AH127" i="1"/>
  <c r="AX127" i="1"/>
  <c r="AL127" i="1"/>
  <c r="U127" i="1"/>
  <c r="H127" i="1"/>
  <c r="Z127" i="1"/>
  <c r="E127" i="1"/>
  <c r="AO127" i="1"/>
  <c r="AD127" i="1"/>
  <c r="K127" i="1"/>
  <c r="AU127" i="1"/>
  <c r="AR127" i="1"/>
  <c r="AZ127" i="1"/>
  <c r="C127" i="1"/>
  <c r="AB127" i="1"/>
  <c r="AY127" i="1"/>
  <c r="AV127" i="1"/>
  <c r="Q127" i="1"/>
  <c r="AN127" i="1"/>
  <c r="AS127" i="1"/>
  <c r="I75" i="3"/>
  <c r="J75" i="3"/>
  <c r="D75" i="3"/>
  <c r="E75" i="3"/>
  <c r="M127" i="6"/>
  <c r="AC127" i="6"/>
  <c r="AS127" i="6"/>
  <c r="L127" i="6"/>
  <c r="AB127" i="6"/>
  <c r="AR127" i="6"/>
  <c r="K127" i="6"/>
  <c r="AA127" i="6"/>
  <c r="AQ127" i="6"/>
  <c r="F127" i="6"/>
  <c r="V127" i="6"/>
  <c r="AL127" i="6"/>
  <c r="Q127" i="6"/>
  <c r="AG127" i="6"/>
  <c r="AW127" i="6"/>
  <c r="P127" i="6"/>
  <c r="AF127" i="6"/>
  <c r="AV127" i="6"/>
  <c r="O127" i="6"/>
  <c r="AE127" i="6"/>
  <c r="AU127" i="6"/>
  <c r="J127" i="6"/>
  <c r="Z127" i="6"/>
  <c r="AP127" i="6"/>
  <c r="Y127" i="6"/>
  <c r="H127" i="6"/>
  <c r="AN127" i="6"/>
  <c r="W127" i="6"/>
  <c r="C127" i="6"/>
  <c r="AH127" i="6"/>
  <c r="E127" i="6"/>
  <c r="AK127" i="6"/>
  <c r="T127" i="6"/>
  <c r="AZ127" i="6"/>
  <c r="AI127" i="6"/>
  <c r="N127" i="6"/>
  <c r="AT127" i="6"/>
  <c r="I127" i="6"/>
  <c r="AO127" i="6"/>
  <c r="X127" i="6"/>
  <c r="G127" i="6"/>
  <c r="AM127" i="6"/>
  <c r="R127" i="6"/>
  <c r="AX127" i="6"/>
  <c r="D127" i="6"/>
  <c r="AD127" i="6"/>
  <c r="AJ127" i="6"/>
  <c r="S127" i="6"/>
  <c r="U127" i="6"/>
  <c r="AY127" i="6"/>
  <c r="B76" i="3"/>
  <c r="C76" i="3"/>
  <c r="G76" i="3"/>
  <c r="H76" i="3"/>
  <c r="DV5" i="18" l="1"/>
  <c r="DV30" i="18"/>
  <c r="DV39" i="18"/>
  <c r="DV53" i="18"/>
  <c r="DV34" i="18"/>
  <c r="DV20" i="18"/>
  <c r="DV14" i="18"/>
  <c r="DV29" i="18"/>
  <c r="DV37" i="18"/>
  <c r="DV48" i="18"/>
  <c r="DV23" i="18"/>
  <c r="DV18" i="18"/>
  <c r="DV26" i="18"/>
  <c r="DV15" i="18"/>
  <c r="DV16" i="18"/>
  <c r="DV42" i="18"/>
  <c r="DV52" i="18"/>
  <c r="DV12" i="18"/>
  <c r="DV47" i="18"/>
  <c r="DV27" i="18"/>
  <c r="DV25" i="18"/>
  <c r="DV17" i="18"/>
  <c r="DV51" i="18"/>
  <c r="DV13" i="18"/>
  <c r="DV7" i="18"/>
  <c r="DV32" i="18"/>
  <c r="DV8" i="18"/>
  <c r="DV10" i="18"/>
  <c r="DV24" i="18"/>
  <c r="DV41" i="18"/>
  <c r="DV35" i="18"/>
  <c r="DV6" i="18"/>
  <c r="DV45" i="18"/>
  <c r="DV40" i="18"/>
  <c r="DV11" i="18"/>
  <c r="DV33" i="18"/>
  <c r="DV49" i="18"/>
  <c r="DV19" i="18"/>
  <c r="DV46" i="18"/>
  <c r="DV54" i="18"/>
  <c r="DV22" i="18"/>
  <c r="DV50" i="18"/>
  <c r="DV44" i="18"/>
  <c r="DV38" i="18"/>
  <c r="DV21" i="18"/>
  <c r="DV43" i="18"/>
  <c r="DV9" i="18"/>
  <c r="DV31" i="18"/>
  <c r="DV28" i="18"/>
  <c r="DV36" i="18"/>
  <c r="C128" i="1" a="1"/>
  <c r="H125" i="10" a="1"/>
  <c r="H125" i="10" s="1"/>
  <c r="E125" i="10" a="1"/>
  <c r="E125" i="10" s="1"/>
  <c r="E126" i="7" a="1"/>
  <c r="E126" i="7" s="1"/>
  <c r="H126" i="7" a="1"/>
  <c r="H126" i="7" s="1"/>
  <c r="C128" i="6" a="1"/>
  <c r="DW5" i="18" l="1" a="1"/>
  <c r="J76" i="3"/>
  <c r="I76" i="3"/>
  <c r="E76" i="3"/>
  <c r="D76" i="3"/>
  <c r="F128" i="1"/>
  <c r="AP128" i="1"/>
  <c r="AC128" i="1"/>
  <c r="AR128" i="1"/>
  <c r="Z128" i="1"/>
  <c r="M128" i="1"/>
  <c r="AV128" i="1"/>
  <c r="AE128" i="1"/>
  <c r="R128" i="1"/>
  <c r="AI128" i="1"/>
  <c r="D128" i="1"/>
  <c r="V128" i="1"/>
  <c r="H128" i="1"/>
  <c r="AA128" i="1"/>
  <c r="S128" i="1"/>
  <c r="AX128" i="1"/>
  <c r="AU128" i="1"/>
  <c r="AH128" i="1"/>
  <c r="Q128" i="1"/>
  <c r="AM128" i="1"/>
  <c r="AJ128" i="1"/>
  <c r="AS128" i="1"/>
  <c r="AG128" i="1"/>
  <c r="AD128" i="1"/>
  <c r="AZ128" i="1"/>
  <c r="U128" i="1"/>
  <c r="AB128" i="1"/>
  <c r="AT128" i="1"/>
  <c r="J128" i="1"/>
  <c r="AQ128" i="1"/>
  <c r="W128" i="1"/>
  <c r="K128" i="1"/>
  <c r="I128" i="1"/>
  <c r="N128" i="1"/>
  <c r="X128" i="1"/>
  <c r="AW128" i="1"/>
  <c r="AO128" i="1"/>
  <c r="L128" i="1"/>
  <c r="Y128" i="1"/>
  <c r="P128" i="1"/>
  <c r="AL128" i="1"/>
  <c r="T128" i="1"/>
  <c r="O128" i="1"/>
  <c r="AK128" i="1"/>
  <c r="AN128" i="1"/>
  <c r="G128" i="1"/>
  <c r="E128" i="1"/>
  <c r="AF128" i="1"/>
  <c r="AY128" i="1"/>
  <c r="C128" i="1"/>
  <c r="P128" i="6"/>
  <c r="AF128" i="6"/>
  <c r="AV128" i="6"/>
  <c r="O128" i="6"/>
  <c r="AE128" i="6"/>
  <c r="AU128" i="6"/>
  <c r="J128" i="6"/>
  <c r="Z128" i="6"/>
  <c r="AP128" i="6"/>
  <c r="I128" i="6"/>
  <c r="Y128" i="6"/>
  <c r="AO128" i="6"/>
  <c r="D128" i="6"/>
  <c r="T128" i="6"/>
  <c r="AJ128" i="6"/>
  <c r="AZ128" i="6"/>
  <c r="S128" i="6"/>
  <c r="AI128" i="6"/>
  <c r="AY128" i="6"/>
  <c r="N128" i="6"/>
  <c r="AD128" i="6"/>
  <c r="AT128" i="6"/>
  <c r="M128" i="6"/>
  <c r="AC128" i="6"/>
  <c r="AS128" i="6"/>
  <c r="L128" i="6"/>
  <c r="AR128" i="6"/>
  <c r="AA128" i="6"/>
  <c r="F128" i="6"/>
  <c r="AL128" i="6"/>
  <c r="U128" i="6"/>
  <c r="X128" i="6"/>
  <c r="G128" i="6"/>
  <c r="AM128" i="6"/>
  <c r="R128" i="6"/>
  <c r="AX128" i="6"/>
  <c r="AG128" i="6"/>
  <c r="AB128" i="6"/>
  <c r="K128" i="6"/>
  <c r="AQ128" i="6"/>
  <c r="V128" i="6"/>
  <c r="E128" i="6"/>
  <c r="AK128" i="6"/>
  <c r="W128" i="6"/>
  <c r="AW128" i="6"/>
  <c r="C128" i="6"/>
  <c r="H128" i="6"/>
  <c r="AH128" i="6"/>
  <c r="AN128" i="6"/>
  <c r="Q128" i="6"/>
  <c r="C77" i="3"/>
  <c r="B77" i="3"/>
  <c r="H77" i="3"/>
  <c r="G77" i="3"/>
  <c r="DW17" i="18" l="1"/>
  <c r="DW27" i="18"/>
  <c r="DW44" i="18"/>
  <c r="DW33" i="18"/>
  <c r="DW21" i="18"/>
  <c r="DW29" i="18"/>
  <c r="DW52" i="18"/>
  <c r="DW32" i="18"/>
  <c r="DW42" i="18"/>
  <c r="DW40" i="18"/>
  <c r="DW35" i="18"/>
  <c r="DW30" i="18"/>
  <c r="DW48" i="18"/>
  <c r="DW38" i="18"/>
  <c r="DW9" i="18"/>
  <c r="DW26" i="18"/>
  <c r="DW51" i="18"/>
  <c r="DW12" i="18"/>
  <c r="DW34" i="18"/>
  <c r="DW25" i="18"/>
  <c r="DW15" i="18"/>
  <c r="DW47" i="18"/>
  <c r="DW28" i="18"/>
  <c r="DW5" i="18"/>
  <c r="DW45" i="18"/>
  <c r="DW7" i="18"/>
  <c r="DW39" i="18"/>
  <c r="DW11" i="18"/>
  <c r="DW20" i="18"/>
  <c r="DW10" i="18"/>
  <c r="DW23" i="18"/>
  <c r="DW53" i="18"/>
  <c r="DW6" i="18"/>
  <c r="DW54" i="18"/>
  <c r="DW13" i="18"/>
  <c r="DW49" i="18"/>
  <c r="DW43" i="18"/>
  <c r="DW22" i="18"/>
  <c r="DW18" i="18"/>
  <c r="DW50" i="18"/>
  <c r="DW19" i="18"/>
  <c r="DW37" i="18"/>
  <c r="DW41" i="18"/>
  <c r="DW31" i="18"/>
  <c r="DW16" i="18"/>
  <c r="DW46" i="18"/>
  <c r="DW24" i="18"/>
  <c r="DW14" i="18"/>
  <c r="DW36" i="18"/>
  <c r="DW8" i="18"/>
  <c r="E126" i="10" a="1"/>
  <c r="E126" i="10" s="1"/>
  <c r="C129" i="1" a="1"/>
  <c r="H126" i="10" a="1"/>
  <c r="H126" i="10" s="1"/>
  <c r="C129" i="6" a="1"/>
  <c r="E127" i="7" a="1"/>
  <c r="E127" i="7" s="1"/>
  <c r="H127" i="7" a="1"/>
  <c r="H127" i="7" s="1"/>
  <c r="DX5" i="18" l="1" a="1"/>
  <c r="E77" i="3"/>
  <c r="D77" i="3"/>
  <c r="P129" i="1"/>
  <c r="AZ129" i="1"/>
  <c r="AM129" i="1"/>
  <c r="AX129" i="1"/>
  <c r="AJ129" i="1"/>
  <c r="W129" i="1"/>
  <c r="AL129" i="1"/>
  <c r="T129" i="1"/>
  <c r="G129" i="1"/>
  <c r="D129" i="1"/>
  <c r="L129" i="1"/>
  <c r="S129" i="1"/>
  <c r="AD129" i="1"/>
  <c r="I129" i="1"/>
  <c r="AS129" i="1"/>
  <c r="R129" i="1"/>
  <c r="AQ129" i="1"/>
  <c r="AC129" i="1"/>
  <c r="F129" i="1"/>
  <c r="AA129" i="1"/>
  <c r="M129" i="1"/>
  <c r="AW129" i="1"/>
  <c r="AP129" i="1"/>
  <c r="AU129" i="1"/>
  <c r="AG129" i="1"/>
  <c r="AT129" i="1"/>
  <c r="AE129" i="1"/>
  <c r="Q129" i="1"/>
  <c r="AH129" i="1"/>
  <c r="O129" i="1"/>
  <c r="AY129" i="1"/>
  <c r="V129" i="1"/>
  <c r="AV129" i="1"/>
  <c r="AI129" i="1"/>
  <c r="Z129" i="1"/>
  <c r="Y129" i="1"/>
  <c r="J129" i="1"/>
  <c r="N129" i="1"/>
  <c r="AK129" i="1"/>
  <c r="X129" i="1"/>
  <c r="C129" i="1"/>
  <c r="U129" i="1"/>
  <c r="H129" i="1"/>
  <c r="AR129" i="1"/>
  <c r="E129" i="1"/>
  <c r="AO129" i="1"/>
  <c r="AB129" i="1"/>
  <c r="AN129" i="1"/>
  <c r="AF129" i="1"/>
  <c r="K129" i="1"/>
  <c r="J77" i="3"/>
  <c r="I77" i="3"/>
  <c r="C129" i="6"/>
  <c r="R129" i="6"/>
  <c r="AH129" i="6"/>
  <c r="AX129" i="6"/>
  <c r="Q129" i="6"/>
  <c r="AG129" i="6"/>
  <c r="AW129" i="6"/>
  <c r="P129" i="6"/>
  <c r="AF129" i="6"/>
  <c r="AV129" i="6"/>
  <c r="O129" i="6"/>
  <c r="AE129" i="6"/>
  <c r="AU129" i="6"/>
  <c r="F129" i="6"/>
  <c r="V129" i="6"/>
  <c r="AL129" i="6"/>
  <c r="E129" i="6"/>
  <c r="U129" i="6"/>
  <c r="AK129" i="6"/>
  <c r="D129" i="6"/>
  <c r="T129" i="6"/>
  <c r="AJ129" i="6"/>
  <c r="AZ129" i="6"/>
  <c r="S129" i="6"/>
  <c r="AI129" i="6"/>
  <c r="AY129" i="6"/>
  <c r="AD129" i="6"/>
  <c r="M129" i="6"/>
  <c r="AS129" i="6"/>
  <c r="AB129" i="6"/>
  <c r="K129" i="6"/>
  <c r="AQ129" i="6"/>
  <c r="J129" i="6"/>
  <c r="AP129" i="6"/>
  <c r="Y129" i="6"/>
  <c r="H129" i="6"/>
  <c r="AN129" i="6"/>
  <c r="W129" i="6"/>
  <c r="N129" i="6"/>
  <c r="AT129" i="6"/>
  <c r="AC129" i="6"/>
  <c r="L129" i="6"/>
  <c r="AR129" i="6"/>
  <c r="AA129" i="6"/>
  <c r="AO129" i="6"/>
  <c r="X129" i="6"/>
  <c r="Z129" i="6"/>
  <c r="G129" i="6"/>
  <c r="I129" i="6"/>
  <c r="AM129" i="6"/>
  <c r="H78" i="3"/>
  <c r="G78" i="3"/>
  <c r="C78" i="3"/>
  <c r="B78" i="3"/>
  <c r="DX15" i="18" l="1"/>
  <c r="DX20" i="18"/>
  <c r="DX27" i="18"/>
  <c r="DX50" i="18"/>
  <c r="DX12" i="18"/>
  <c r="DX10" i="18"/>
  <c r="DX13" i="18"/>
  <c r="DX8" i="18"/>
  <c r="DX19" i="18"/>
  <c r="DX38" i="18"/>
  <c r="DX31" i="18"/>
  <c r="DX5" i="18"/>
  <c r="DX54" i="18"/>
  <c r="DX14" i="18"/>
  <c r="DX24" i="18"/>
  <c r="DX30" i="18"/>
  <c r="DX37" i="18"/>
  <c r="DX32" i="18"/>
  <c r="DX9" i="18"/>
  <c r="DX46" i="18"/>
  <c r="DX44" i="18"/>
  <c r="DX34" i="18"/>
  <c r="DX47" i="18"/>
  <c r="DX53" i="18"/>
  <c r="DX51" i="18"/>
  <c r="DX11" i="18"/>
  <c r="DX18" i="18"/>
  <c r="DX41" i="18"/>
  <c r="DX36" i="18"/>
  <c r="DX21" i="18"/>
  <c r="DX16" i="18"/>
  <c r="DX45" i="18"/>
  <c r="DX29" i="18"/>
  <c r="DX25" i="18"/>
  <c r="DX40" i="18"/>
  <c r="DX7" i="18"/>
  <c r="DX49" i="18"/>
  <c r="DX26" i="18"/>
  <c r="DX22" i="18"/>
  <c r="DX17" i="18"/>
  <c r="DX23" i="18"/>
  <c r="DX33" i="18"/>
  <c r="DX35" i="18"/>
  <c r="DX52" i="18"/>
  <c r="DX6" i="18"/>
  <c r="DX43" i="18"/>
  <c r="DX39" i="18"/>
  <c r="DX42" i="18"/>
  <c r="DX48" i="18"/>
  <c r="DX28" i="18"/>
  <c r="C130" i="1" a="1"/>
  <c r="E127" i="10" a="1"/>
  <c r="E127" i="10" s="1"/>
  <c r="H127" i="10" a="1"/>
  <c r="H127" i="10" s="1"/>
  <c r="H128" i="7" a="1"/>
  <c r="H128" i="7" s="1"/>
  <c r="E128" i="7" a="1"/>
  <c r="E128" i="7" s="1"/>
  <c r="C130" i="6" a="1"/>
  <c r="DY5" i="18" l="1" a="1"/>
  <c r="DY24" i="18" s="1"/>
  <c r="E78" i="3"/>
  <c r="D78" i="3"/>
  <c r="J78" i="3"/>
  <c r="I78" i="3"/>
  <c r="O130" i="1"/>
  <c r="C130" i="1"/>
  <c r="AL130" i="1"/>
  <c r="AZ130" i="1"/>
  <c r="AO130" i="1"/>
  <c r="V130" i="1"/>
  <c r="AN130" i="1"/>
  <c r="Y130" i="1"/>
  <c r="F130" i="1"/>
  <c r="AD130" i="1"/>
  <c r="AG130" i="1"/>
  <c r="I130" i="1"/>
  <c r="N130" i="1"/>
  <c r="T130" i="1"/>
  <c r="AC130" i="1"/>
  <c r="Z130" i="1"/>
  <c r="AW130" i="1"/>
  <c r="AM130" i="1"/>
  <c r="AV130" i="1"/>
  <c r="Q130" i="1"/>
  <c r="AJ130" i="1"/>
  <c r="AX130" i="1"/>
  <c r="AU130" i="1"/>
  <c r="AR130" i="1"/>
  <c r="AE130" i="1"/>
  <c r="P130" i="1"/>
  <c r="AK130" i="1"/>
  <c r="W130" i="1"/>
  <c r="D130" i="1"/>
  <c r="U130" i="1"/>
  <c r="G130" i="1"/>
  <c r="AQ130" i="1"/>
  <c r="E130" i="1"/>
  <c r="AT130" i="1"/>
  <c r="AA130" i="1"/>
  <c r="K130" i="1"/>
  <c r="AB130" i="1"/>
  <c r="L130" i="1"/>
  <c r="AF130" i="1"/>
  <c r="AS130" i="1"/>
  <c r="AP130" i="1"/>
  <c r="H130" i="1"/>
  <c r="M130" i="1"/>
  <c r="J130" i="1"/>
  <c r="R130" i="1"/>
  <c r="AI130" i="1"/>
  <c r="S130" i="1"/>
  <c r="X130" i="1"/>
  <c r="AH130" i="1"/>
  <c r="AY130" i="1"/>
  <c r="I130" i="6"/>
  <c r="Y130" i="6"/>
  <c r="AO130" i="6"/>
  <c r="H130" i="6"/>
  <c r="X130" i="6"/>
  <c r="AN130" i="6"/>
  <c r="G130" i="6"/>
  <c r="W130" i="6"/>
  <c r="AM130" i="6"/>
  <c r="C130" i="6"/>
  <c r="R130" i="6"/>
  <c r="AH130" i="6"/>
  <c r="AX130" i="6"/>
  <c r="M130" i="6"/>
  <c r="AC130" i="6"/>
  <c r="AS130" i="6"/>
  <c r="L130" i="6"/>
  <c r="AB130" i="6"/>
  <c r="AR130" i="6"/>
  <c r="K130" i="6"/>
  <c r="AA130" i="6"/>
  <c r="AQ130" i="6"/>
  <c r="F130" i="6"/>
  <c r="V130" i="6"/>
  <c r="AL130" i="6"/>
  <c r="U130" i="6"/>
  <c r="D130" i="6"/>
  <c r="AJ130" i="6"/>
  <c r="S130" i="6"/>
  <c r="AY130" i="6"/>
  <c r="AD130" i="6"/>
  <c r="AG130" i="6"/>
  <c r="P130" i="6"/>
  <c r="AV130" i="6"/>
  <c r="AE130" i="6"/>
  <c r="J130" i="6"/>
  <c r="AP130" i="6"/>
  <c r="E130" i="6"/>
  <c r="AK130" i="6"/>
  <c r="T130" i="6"/>
  <c r="AZ130" i="6"/>
  <c r="AI130" i="6"/>
  <c r="N130" i="6"/>
  <c r="AT130" i="6"/>
  <c r="O130" i="6"/>
  <c r="Q130" i="6"/>
  <c r="AU130" i="6"/>
  <c r="AW130" i="6"/>
  <c r="Z130" i="6"/>
  <c r="AF130" i="6"/>
  <c r="H79" i="3"/>
  <c r="G79" i="3"/>
  <c r="B79" i="3"/>
  <c r="C79" i="3"/>
  <c r="DY54" i="18" l="1"/>
  <c r="DY6" i="18"/>
  <c r="DY53" i="18"/>
  <c r="DY50" i="18"/>
  <c r="DY13" i="18"/>
  <c r="DY34" i="18"/>
  <c r="DY52" i="18"/>
  <c r="DY40" i="18"/>
  <c r="DY44" i="18"/>
  <c r="DY22" i="18"/>
  <c r="DY9" i="18"/>
  <c r="DY43" i="18"/>
  <c r="DY23" i="18"/>
  <c r="DY45" i="18"/>
  <c r="DY32" i="18"/>
  <c r="DY17" i="18"/>
  <c r="DY38" i="18"/>
  <c r="DY29" i="18"/>
  <c r="DY26" i="18"/>
  <c r="DY28" i="18"/>
  <c r="DY19" i="18"/>
  <c r="DY37" i="18"/>
  <c r="DY33" i="18"/>
  <c r="DY18" i="18"/>
  <c r="DY8" i="18"/>
  <c r="DY5" i="18"/>
  <c r="DY10" i="18"/>
  <c r="DY39" i="18"/>
  <c r="DY46" i="18"/>
  <c r="DY11" i="18"/>
  <c r="DY27" i="18"/>
  <c r="DY48" i="18"/>
  <c r="DY49" i="18"/>
  <c r="DY20" i="18"/>
  <c r="DY31" i="18"/>
  <c r="DY16" i="18"/>
  <c r="DY25" i="18"/>
  <c r="DY51" i="18"/>
  <c r="DY7" i="18"/>
  <c r="DY42" i="18"/>
  <c r="DY12" i="18"/>
  <c r="DY30" i="18"/>
  <c r="DY36" i="18"/>
  <c r="DY21" i="18"/>
  <c r="DY14" i="18"/>
  <c r="DY47" i="18"/>
  <c r="DY41" i="18"/>
  <c r="DY35" i="18"/>
  <c r="DY15" i="18"/>
  <c r="H128" i="10" a="1"/>
  <c r="H128" i="10" s="1"/>
  <c r="C131" i="1" a="1"/>
  <c r="E128" i="10" a="1"/>
  <c r="E128" i="10" s="1"/>
  <c r="C131" i="6" a="1"/>
  <c r="E129" i="7" a="1"/>
  <c r="E129" i="7" s="1"/>
  <c r="H129" i="7" a="1"/>
  <c r="H129" i="7" s="1"/>
  <c r="DZ5" i="18" l="1" a="1"/>
  <c r="I79" i="3"/>
  <c r="J79" i="3"/>
  <c r="AD131" i="1"/>
  <c r="H131" i="1"/>
  <c r="AR131" i="1"/>
  <c r="R131" i="1"/>
  <c r="AO131" i="1"/>
  <c r="AB131" i="1"/>
  <c r="F131" i="1"/>
  <c r="Y131" i="1"/>
  <c r="L131" i="1"/>
  <c r="AV131" i="1"/>
  <c r="J131" i="1"/>
  <c r="Z131" i="1"/>
  <c r="AZ131" i="1"/>
  <c r="AY131" i="1"/>
  <c r="AK131" i="1"/>
  <c r="AX131" i="1"/>
  <c r="AI131" i="1"/>
  <c r="U131" i="1"/>
  <c r="AL131" i="1"/>
  <c r="S131" i="1"/>
  <c r="E131" i="1"/>
  <c r="AS131" i="1"/>
  <c r="Q131" i="1"/>
  <c r="N131" i="1"/>
  <c r="AJ131" i="1"/>
  <c r="W131" i="1"/>
  <c r="C131" i="1"/>
  <c r="G131" i="1"/>
  <c r="AQ131" i="1"/>
  <c r="AA131" i="1"/>
  <c r="X131" i="1"/>
  <c r="AT131" i="1"/>
  <c r="AC131" i="1"/>
  <c r="P131" i="1"/>
  <c r="AH131" i="1"/>
  <c r="M131" i="1"/>
  <c r="AW131" i="1"/>
  <c r="V131" i="1"/>
  <c r="AU131" i="1"/>
  <c r="AG131" i="1"/>
  <c r="I131" i="1"/>
  <c r="AE131" i="1"/>
  <c r="AM131" i="1"/>
  <c r="O131" i="1"/>
  <c r="AP131" i="1"/>
  <c r="T131" i="1"/>
  <c r="D131" i="1"/>
  <c r="AN131" i="1"/>
  <c r="AF131" i="1"/>
  <c r="K131" i="1"/>
  <c r="E79" i="3"/>
  <c r="D79" i="3"/>
  <c r="C80" i="3"/>
  <c r="B80" i="3"/>
  <c r="G80" i="3"/>
  <c r="H80" i="3"/>
  <c r="O131" i="6"/>
  <c r="AE131" i="6"/>
  <c r="AU131" i="6"/>
  <c r="J131" i="6"/>
  <c r="Z131" i="6"/>
  <c r="AP131" i="6"/>
  <c r="I131" i="6"/>
  <c r="Y131" i="6"/>
  <c r="AO131" i="6"/>
  <c r="H131" i="6"/>
  <c r="X131" i="6"/>
  <c r="AN131" i="6"/>
  <c r="S131" i="6"/>
  <c r="AI131" i="6"/>
  <c r="AY131" i="6"/>
  <c r="N131" i="6"/>
  <c r="AD131" i="6"/>
  <c r="AT131" i="6"/>
  <c r="M131" i="6"/>
  <c r="AC131" i="6"/>
  <c r="AS131" i="6"/>
  <c r="L131" i="6"/>
  <c r="AB131" i="6"/>
  <c r="AR131" i="6"/>
  <c r="K131" i="6"/>
  <c r="AQ131" i="6"/>
  <c r="V131" i="6"/>
  <c r="E131" i="6"/>
  <c r="AK131" i="6"/>
  <c r="T131" i="6"/>
  <c r="AZ131" i="6"/>
  <c r="AA131" i="6"/>
  <c r="W131" i="6"/>
  <c r="C131" i="6"/>
  <c r="AH131" i="6"/>
  <c r="Q131" i="6"/>
  <c r="AW131" i="6"/>
  <c r="AF131" i="6"/>
  <c r="F131" i="6"/>
  <c r="AL131" i="6"/>
  <c r="U131" i="6"/>
  <c r="D131" i="6"/>
  <c r="AJ131" i="6"/>
  <c r="G131" i="6"/>
  <c r="AG131" i="6"/>
  <c r="AM131" i="6"/>
  <c r="P131" i="6"/>
  <c r="R131" i="6"/>
  <c r="AV131" i="6"/>
  <c r="AX131" i="6"/>
  <c r="DZ37" i="18" l="1"/>
  <c r="DZ10" i="18"/>
  <c r="DZ31" i="18"/>
  <c r="DZ36" i="18"/>
  <c r="DZ48" i="18"/>
  <c r="DZ23" i="18"/>
  <c r="DZ45" i="18"/>
  <c r="DZ14" i="18"/>
  <c r="DZ28" i="18"/>
  <c r="DZ47" i="18"/>
  <c r="DZ54" i="18"/>
  <c r="DZ35" i="18"/>
  <c r="DZ11" i="18"/>
  <c r="DZ9" i="18"/>
  <c r="DZ52" i="18"/>
  <c r="DZ12" i="18"/>
  <c r="DZ49" i="18"/>
  <c r="DZ38" i="18"/>
  <c r="DZ19" i="18"/>
  <c r="DZ51" i="18"/>
  <c r="DZ18" i="18"/>
  <c r="DZ44" i="18"/>
  <c r="DZ34" i="18"/>
  <c r="DZ22" i="18"/>
  <c r="DZ27" i="18"/>
  <c r="DZ24" i="18"/>
  <c r="DZ13" i="18"/>
  <c r="DZ50" i="18"/>
  <c r="DZ42" i="18"/>
  <c r="DZ43" i="18"/>
  <c r="DZ41" i="18"/>
  <c r="DZ8" i="18"/>
  <c r="DZ5" i="18"/>
  <c r="DZ39" i="18"/>
  <c r="DZ16" i="18"/>
  <c r="DZ32" i="18"/>
  <c r="DZ30" i="18"/>
  <c r="DZ7" i="18"/>
  <c r="DZ21" i="18"/>
  <c r="DZ6" i="18"/>
  <c r="DZ25" i="18"/>
  <c r="DZ17" i="18"/>
  <c r="DZ26" i="18"/>
  <c r="DZ15" i="18"/>
  <c r="DZ33" i="18"/>
  <c r="DZ53" i="18"/>
  <c r="DZ46" i="18"/>
  <c r="DZ40" i="18"/>
  <c r="DZ20" i="18"/>
  <c r="DZ29" i="18"/>
  <c r="C132" i="1" a="1"/>
  <c r="E129" i="10" a="1"/>
  <c r="E129" i="10" s="1"/>
  <c r="H129" i="10" a="1"/>
  <c r="H129" i="10" s="1"/>
  <c r="E130" i="7" a="1"/>
  <c r="E130" i="7" s="1"/>
  <c r="H130" i="7" a="1"/>
  <c r="H130" i="7" s="1"/>
  <c r="C132" i="6" a="1"/>
  <c r="EA5" i="18" l="1" a="1"/>
  <c r="E80" i="3"/>
  <c r="D80" i="3"/>
  <c r="J80" i="3"/>
  <c r="I80" i="3"/>
  <c r="I132" i="1"/>
  <c r="AM132" i="1"/>
  <c r="Z132" i="1"/>
  <c r="AR132" i="1"/>
  <c r="W132" i="1"/>
  <c r="J132" i="1"/>
  <c r="AV132" i="1"/>
  <c r="AC132" i="1"/>
  <c r="O132" i="1"/>
  <c r="U132" i="1"/>
  <c r="AP132" i="1"/>
  <c r="M132" i="1"/>
  <c r="K132" i="1"/>
  <c r="N132" i="1"/>
  <c r="S132" i="1"/>
  <c r="AK132" i="1"/>
  <c r="AJ132" i="1"/>
  <c r="AY132" i="1"/>
  <c r="AI132" i="1"/>
  <c r="P132" i="1"/>
  <c r="V132" i="1"/>
  <c r="Y132" i="1"/>
  <c r="H132" i="1"/>
  <c r="AD132" i="1"/>
  <c r="AU132" i="1"/>
  <c r="AS132" i="1"/>
  <c r="AE132" i="1"/>
  <c r="AX132" i="1"/>
  <c r="D132" i="1"/>
  <c r="T132" i="1"/>
  <c r="X132" i="1"/>
  <c r="AG132" i="1"/>
  <c r="L132" i="1"/>
  <c r="Q132" i="1"/>
  <c r="AO132" i="1"/>
  <c r="AZ132" i="1"/>
  <c r="AW132" i="1"/>
  <c r="AA132" i="1"/>
  <c r="AN132" i="1"/>
  <c r="R132" i="1"/>
  <c r="E132" i="1"/>
  <c r="AB132" i="1"/>
  <c r="C132" i="1"/>
  <c r="AL132" i="1"/>
  <c r="AF132" i="1"/>
  <c r="G132" i="1"/>
  <c r="AQ132" i="1"/>
  <c r="AH132" i="1"/>
  <c r="F132" i="1"/>
  <c r="AT132" i="1"/>
  <c r="N132" i="6"/>
  <c r="AD132" i="6"/>
  <c r="AT132" i="6"/>
  <c r="M132" i="6"/>
  <c r="AC132" i="6"/>
  <c r="AS132" i="6"/>
  <c r="L132" i="6"/>
  <c r="AB132" i="6"/>
  <c r="AR132" i="6"/>
  <c r="K132" i="6"/>
  <c r="AA132" i="6"/>
  <c r="AQ132" i="6"/>
  <c r="C132" i="6"/>
  <c r="R132" i="6"/>
  <c r="AH132" i="6"/>
  <c r="AX132" i="6"/>
  <c r="Q132" i="6"/>
  <c r="AG132" i="6"/>
  <c r="AW132" i="6"/>
  <c r="P132" i="6"/>
  <c r="AF132" i="6"/>
  <c r="AV132" i="6"/>
  <c r="O132" i="6"/>
  <c r="AE132" i="6"/>
  <c r="AU132" i="6"/>
  <c r="Z132" i="6"/>
  <c r="I132" i="6"/>
  <c r="AO132" i="6"/>
  <c r="X132" i="6"/>
  <c r="G132" i="6"/>
  <c r="AM132" i="6"/>
  <c r="F132" i="6"/>
  <c r="AL132" i="6"/>
  <c r="U132" i="6"/>
  <c r="D132" i="6"/>
  <c r="AJ132" i="6"/>
  <c r="S132" i="6"/>
  <c r="AY132" i="6"/>
  <c r="J132" i="6"/>
  <c r="AP132" i="6"/>
  <c r="Y132" i="6"/>
  <c r="H132" i="6"/>
  <c r="AN132" i="6"/>
  <c r="W132" i="6"/>
  <c r="V132" i="6"/>
  <c r="AZ132" i="6"/>
  <c r="E132" i="6"/>
  <c r="AI132" i="6"/>
  <c r="AK132" i="6"/>
  <c r="T132" i="6"/>
  <c r="H81" i="3"/>
  <c r="G81" i="3"/>
  <c r="C81" i="3"/>
  <c r="B81" i="3"/>
  <c r="EA50" i="18" l="1"/>
  <c r="EA9" i="18"/>
  <c r="EA15" i="18"/>
  <c r="EA35" i="18"/>
  <c r="EA48" i="18"/>
  <c r="EA25" i="18"/>
  <c r="EA53" i="18"/>
  <c r="EA51" i="18"/>
  <c r="EA27" i="18"/>
  <c r="EA16" i="18"/>
  <c r="EA33" i="18"/>
  <c r="EA22" i="18"/>
  <c r="EA44" i="18"/>
  <c r="EA6" i="18"/>
  <c r="EA45" i="18"/>
  <c r="EA36" i="18"/>
  <c r="EA18" i="18"/>
  <c r="EA41" i="18"/>
  <c r="EA29" i="18"/>
  <c r="EA26" i="18"/>
  <c r="EA46" i="18"/>
  <c r="EA40" i="18"/>
  <c r="EA43" i="18"/>
  <c r="EA49" i="18"/>
  <c r="EA31" i="18"/>
  <c r="EA14" i="18"/>
  <c r="EA13" i="18"/>
  <c r="EA42" i="18"/>
  <c r="EA21" i="18"/>
  <c r="EA32" i="18"/>
  <c r="EA23" i="18"/>
  <c r="EA54" i="18"/>
  <c r="EA34" i="18"/>
  <c r="EA52" i="18"/>
  <c r="EA39" i="18"/>
  <c r="EA5" i="18"/>
  <c r="EA17" i="18"/>
  <c r="EA10" i="18"/>
  <c r="EA28" i="18"/>
  <c r="EA7" i="18"/>
  <c r="EA19" i="18"/>
  <c r="EA12" i="18"/>
  <c r="EA20" i="18"/>
  <c r="EA11" i="18"/>
  <c r="EA30" i="18"/>
  <c r="EA8" i="18"/>
  <c r="EA47" i="18"/>
  <c r="EA38" i="18"/>
  <c r="EA24" i="18"/>
  <c r="EA37" i="18"/>
  <c r="H130" i="10" a="1"/>
  <c r="H130" i="10" s="1"/>
  <c r="E130" i="10" a="1"/>
  <c r="E130" i="10" s="1"/>
  <c r="C133" i="1" a="1"/>
  <c r="C133" i="6" a="1"/>
  <c r="E131" i="7" a="1"/>
  <c r="E131" i="7" s="1"/>
  <c r="H131" i="7" a="1"/>
  <c r="H131" i="7" s="1"/>
  <c r="EB5" i="18" l="1" a="1"/>
  <c r="I81" i="3"/>
  <c r="J81" i="3"/>
  <c r="AL133" i="1"/>
  <c r="W133" i="1"/>
  <c r="I133" i="1"/>
  <c r="Z133" i="1"/>
  <c r="G133" i="1"/>
  <c r="AQ133" i="1"/>
  <c r="AD133" i="1"/>
  <c r="L133" i="1"/>
  <c r="AV133" i="1"/>
  <c r="X133" i="1"/>
  <c r="AS133" i="1"/>
  <c r="D133" i="1"/>
  <c r="K133" i="1"/>
  <c r="AX133" i="1"/>
  <c r="AM133" i="1"/>
  <c r="AK133" i="1"/>
  <c r="N133" i="1"/>
  <c r="C133" i="1"/>
  <c r="AH133" i="1"/>
  <c r="H133" i="1"/>
  <c r="AR133" i="1"/>
  <c r="AE133" i="1"/>
  <c r="AP133" i="1"/>
  <c r="AB133" i="1"/>
  <c r="O133" i="1"/>
  <c r="AT133" i="1"/>
  <c r="AG133" i="1"/>
  <c r="T133" i="1"/>
  <c r="AF133" i="1"/>
  <c r="AA133" i="1"/>
  <c r="F133" i="1"/>
  <c r="AC133" i="1"/>
  <c r="P133" i="1"/>
  <c r="AZ133" i="1"/>
  <c r="M133" i="1"/>
  <c r="AW133" i="1"/>
  <c r="AJ133" i="1"/>
  <c r="S133" i="1"/>
  <c r="E133" i="1"/>
  <c r="AO133" i="1"/>
  <c r="AU133" i="1"/>
  <c r="Y133" i="1"/>
  <c r="V133" i="1"/>
  <c r="AY133" i="1"/>
  <c r="J133" i="1"/>
  <c r="AI133" i="1"/>
  <c r="U133" i="1"/>
  <c r="AN133" i="1"/>
  <c r="R133" i="1"/>
  <c r="Q133" i="1"/>
  <c r="E81" i="3"/>
  <c r="D81" i="3"/>
  <c r="D133" i="6"/>
  <c r="T133" i="6"/>
  <c r="AJ133" i="6"/>
  <c r="AZ133" i="6"/>
  <c r="S133" i="6"/>
  <c r="AI133" i="6"/>
  <c r="AY133" i="6"/>
  <c r="N133" i="6"/>
  <c r="AD133" i="6"/>
  <c r="AT133" i="6"/>
  <c r="M133" i="6"/>
  <c r="AC133" i="6"/>
  <c r="AS133" i="6"/>
  <c r="H133" i="6"/>
  <c r="X133" i="6"/>
  <c r="AN133" i="6"/>
  <c r="G133" i="6"/>
  <c r="W133" i="6"/>
  <c r="AM133" i="6"/>
  <c r="C133" i="6"/>
  <c r="R133" i="6"/>
  <c r="AH133" i="6"/>
  <c r="AX133" i="6"/>
  <c r="Q133" i="6"/>
  <c r="AG133" i="6"/>
  <c r="AW133" i="6"/>
  <c r="P133" i="6"/>
  <c r="AV133" i="6"/>
  <c r="AE133" i="6"/>
  <c r="J133" i="6"/>
  <c r="AP133" i="6"/>
  <c r="Y133" i="6"/>
  <c r="AB133" i="6"/>
  <c r="K133" i="6"/>
  <c r="AQ133" i="6"/>
  <c r="V133" i="6"/>
  <c r="E133" i="6"/>
  <c r="AK133" i="6"/>
  <c r="AF133" i="6"/>
  <c r="O133" i="6"/>
  <c r="AU133" i="6"/>
  <c r="Z133" i="6"/>
  <c r="I133" i="6"/>
  <c r="AO133" i="6"/>
  <c r="AR133" i="6"/>
  <c r="U133" i="6"/>
  <c r="AA133" i="6"/>
  <c r="F133" i="6"/>
  <c r="L133" i="6"/>
  <c r="AL133" i="6"/>
  <c r="H82" i="3"/>
  <c r="G82" i="3"/>
  <c r="C82" i="3"/>
  <c r="B82" i="3"/>
  <c r="EB20" i="18" l="1"/>
  <c r="EB28" i="18"/>
  <c r="EB30" i="18"/>
  <c r="EB46" i="18"/>
  <c r="EB5" i="18"/>
  <c r="EB7" i="18"/>
  <c r="EB18" i="18"/>
  <c r="EB36" i="18"/>
  <c r="EB53" i="18"/>
  <c r="EB22" i="18"/>
  <c r="EB39" i="18"/>
  <c r="EB8" i="18"/>
  <c r="EB19" i="18"/>
  <c r="EB17" i="18"/>
  <c r="EB42" i="18"/>
  <c r="EB51" i="18"/>
  <c r="EB26" i="18"/>
  <c r="EB40" i="18"/>
  <c r="EB16" i="18"/>
  <c r="EB34" i="18"/>
  <c r="EB21" i="18"/>
  <c r="EB12" i="18"/>
  <c r="EB37" i="18"/>
  <c r="EB47" i="18"/>
  <c r="EB31" i="18"/>
  <c r="EB23" i="18"/>
  <c r="EB6" i="18"/>
  <c r="EB25" i="18"/>
  <c r="EB44" i="18"/>
  <c r="EB35" i="18"/>
  <c r="EB54" i="18"/>
  <c r="EB45" i="18"/>
  <c r="EB49" i="18"/>
  <c r="EB33" i="18"/>
  <c r="EB52" i="18"/>
  <c r="EB41" i="18"/>
  <c r="EB50" i="18"/>
  <c r="EB32" i="18"/>
  <c r="EB24" i="18"/>
  <c r="EB10" i="18"/>
  <c r="EB14" i="18"/>
  <c r="EB15" i="18"/>
  <c r="EB43" i="18"/>
  <c r="EB29" i="18"/>
  <c r="EB11" i="18"/>
  <c r="EB48" i="18"/>
  <c r="EB38" i="18"/>
  <c r="EB27" i="18"/>
  <c r="EB13" i="18"/>
  <c r="EB9" i="18"/>
  <c r="H131" i="10" a="1"/>
  <c r="H131" i="10" s="1"/>
  <c r="E131" i="10" a="1"/>
  <c r="E131" i="10" s="1"/>
  <c r="C134" i="1" a="1"/>
  <c r="E132" i="7" a="1"/>
  <c r="E132" i="7" s="1"/>
  <c r="H132" i="7" a="1"/>
  <c r="H132" i="7" s="1"/>
  <c r="C134" i="6" a="1"/>
  <c r="EC5" i="18" l="1" a="1"/>
  <c r="C134" i="1"/>
  <c r="AL134" i="1"/>
  <c r="AD134" i="1"/>
  <c r="AR134" i="1"/>
  <c r="V134" i="1"/>
  <c r="N134" i="1"/>
  <c r="AV134" i="1"/>
  <c r="AA134" i="1"/>
  <c r="S134" i="1"/>
  <c r="E134" i="1"/>
  <c r="Z134" i="1"/>
  <c r="AG134" i="1"/>
  <c r="AY134" i="1"/>
  <c r="AQ134" i="1"/>
  <c r="AI134" i="1"/>
  <c r="AW134" i="1"/>
  <c r="AT134" i="1"/>
  <c r="AJ134" i="1"/>
  <c r="AE134" i="1"/>
  <c r="O134" i="1"/>
  <c r="AH134" i="1"/>
  <c r="D134" i="1"/>
  <c r="Y134" i="1"/>
  <c r="AN134" i="1"/>
  <c r="I134" i="1"/>
  <c r="AX134" i="1"/>
  <c r="AF134" i="1"/>
  <c r="F134" i="1"/>
  <c r="R134" i="1"/>
  <c r="K134" i="1"/>
  <c r="H134" i="1"/>
  <c r="W134" i="1"/>
  <c r="J134" i="1"/>
  <c r="G134" i="1"/>
  <c r="M134" i="1"/>
  <c r="AO134" i="1"/>
  <c r="AZ134" i="1"/>
  <c r="X134" i="1"/>
  <c r="AS134" i="1"/>
  <c r="L134" i="1"/>
  <c r="AC134" i="1"/>
  <c r="P134" i="1"/>
  <c r="U134" i="1"/>
  <c r="T134" i="1"/>
  <c r="AU134" i="1"/>
  <c r="Q134" i="1"/>
  <c r="AB134" i="1"/>
  <c r="AK134" i="1"/>
  <c r="AP134" i="1"/>
  <c r="AM134" i="1"/>
  <c r="I82" i="3"/>
  <c r="J82" i="3"/>
  <c r="D82" i="3"/>
  <c r="E82" i="3"/>
  <c r="K134" i="6"/>
  <c r="AA134" i="6"/>
  <c r="AQ134" i="6"/>
  <c r="O134" i="6"/>
  <c r="AE134" i="6"/>
  <c r="AU134" i="6"/>
  <c r="J134" i="6"/>
  <c r="Z134" i="6"/>
  <c r="AP134" i="6"/>
  <c r="I134" i="6"/>
  <c r="Y134" i="6"/>
  <c r="AO134" i="6"/>
  <c r="H134" i="6"/>
  <c r="X134" i="6"/>
  <c r="AN134" i="6"/>
  <c r="G134" i="6"/>
  <c r="AM134" i="6"/>
  <c r="N134" i="6"/>
  <c r="AH134" i="6"/>
  <c r="E134" i="6"/>
  <c r="AC134" i="6"/>
  <c r="AW134" i="6"/>
  <c r="T134" i="6"/>
  <c r="AR134" i="6"/>
  <c r="S134" i="6"/>
  <c r="AY134" i="6"/>
  <c r="R134" i="6"/>
  <c r="AL134" i="6"/>
  <c r="M134" i="6"/>
  <c r="AG134" i="6"/>
  <c r="D134" i="6"/>
  <c r="AB134" i="6"/>
  <c r="AV134" i="6"/>
  <c r="W134" i="6"/>
  <c r="C134" i="6"/>
  <c r="V134" i="6"/>
  <c r="AT134" i="6"/>
  <c r="Q134" i="6"/>
  <c r="AK134" i="6"/>
  <c r="L134" i="6"/>
  <c r="AF134" i="6"/>
  <c r="AZ134" i="6"/>
  <c r="F134" i="6"/>
  <c r="AS134" i="6"/>
  <c r="AD134" i="6"/>
  <c r="P134" i="6"/>
  <c r="AX134" i="6"/>
  <c r="AJ134" i="6"/>
  <c r="AI134" i="6"/>
  <c r="U134" i="6"/>
  <c r="B83" i="3"/>
  <c r="C83" i="3"/>
  <c r="G83" i="3"/>
  <c r="H83" i="3"/>
  <c r="EC37" i="18" l="1"/>
  <c r="EC48" i="18"/>
  <c r="EC7" i="18"/>
  <c r="EC15" i="18"/>
  <c r="EC12" i="18"/>
  <c r="EC44" i="18"/>
  <c r="EC10" i="18"/>
  <c r="EC40" i="18"/>
  <c r="EC24" i="18"/>
  <c r="EC50" i="18"/>
  <c r="EC54" i="18"/>
  <c r="EC52" i="18"/>
  <c r="EC46" i="18"/>
  <c r="EC22" i="18"/>
  <c r="EC35" i="18"/>
  <c r="EC33" i="18"/>
  <c r="EC39" i="18"/>
  <c r="EC32" i="18"/>
  <c r="EC23" i="18"/>
  <c r="EC53" i="18"/>
  <c r="EC31" i="18"/>
  <c r="EC9" i="18"/>
  <c r="EC29" i="18"/>
  <c r="EC8" i="18"/>
  <c r="EC51" i="18"/>
  <c r="EC17" i="18"/>
  <c r="EC47" i="18"/>
  <c r="EC34" i="18"/>
  <c r="EC11" i="18"/>
  <c r="EC36" i="18"/>
  <c r="EC28" i="18"/>
  <c r="EC18" i="18"/>
  <c r="EC26" i="18"/>
  <c r="EC21" i="18"/>
  <c r="EC49" i="18"/>
  <c r="EC5" i="18"/>
  <c r="EC14" i="18"/>
  <c r="EC16" i="18"/>
  <c r="EC30" i="18"/>
  <c r="EC27" i="18"/>
  <c r="EC43" i="18"/>
  <c r="EC42" i="18"/>
  <c r="EC13" i="18"/>
  <c r="EC6" i="18"/>
  <c r="EC45" i="18"/>
  <c r="EC19" i="18"/>
  <c r="EC25" i="18"/>
  <c r="EC41" i="18"/>
  <c r="EC20" i="18"/>
  <c r="EC38" i="18"/>
  <c r="C135" i="1" a="1"/>
  <c r="H132" i="10" a="1"/>
  <c r="H132" i="10" s="1"/>
  <c r="E132" i="10" a="1"/>
  <c r="E132" i="10" s="1"/>
  <c r="C135" i="6" a="1"/>
  <c r="H133" i="7" a="1"/>
  <c r="H133" i="7" s="1"/>
  <c r="E133" i="7" a="1"/>
  <c r="E133" i="7" s="1"/>
  <c r="ED5" i="18" l="1" a="1"/>
  <c r="J83" i="3"/>
  <c r="I83" i="3"/>
  <c r="D83" i="3"/>
  <c r="E83" i="3"/>
  <c r="AD135" i="1"/>
  <c r="K135" i="1"/>
  <c r="AU135" i="1"/>
  <c r="R135" i="1"/>
  <c r="AR135" i="1"/>
  <c r="AE135" i="1"/>
  <c r="F135" i="1"/>
  <c r="AB135" i="1"/>
  <c r="O135" i="1"/>
  <c r="AY135" i="1"/>
  <c r="Z135" i="1"/>
  <c r="AP135" i="1"/>
  <c r="AA135" i="1"/>
  <c r="Q135" i="1"/>
  <c r="AN135" i="1"/>
  <c r="AX135" i="1"/>
  <c r="AK135" i="1"/>
  <c r="AL135" i="1"/>
  <c r="H135" i="1"/>
  <c r="AO135" i="1"/>
  <c r="N135" i="1"/>
  <c r="AM135" i="1"/>
  <c r="Y135" i="1"/>
  <c r="C135" i="1"/>
  <c r="W135" i="1"/>
  <c r="I135" i="1"/>
  <c r="G135" i="1"/>
  <c r="AQ135" i="1"/>
  <c r="AC135" i="1"/>
  <c r="AV135" i="1"/>
  <c r="AT135" i="1"/>
  <c r="AF135" i="1"/>
  <c r="S135" i="1"/>
  <c r="AH135" i="1"/>
  <c r="P135" i="1"/>
  <c r="AZ135" i="1"/>
  <c r="V135" i="1"/>
  <c r="AW135" i="1"/>
  <c r="AJ135" i="1"/>
  <c r="J135" i="1"/>
  <c r="E135" i="1"/>
  <c r="M135" i="1"/>
  <c r="D135" i="1"/>
  <c r="X135" i="1"/>
  <c r="U135" i="1"/>
  <c r="AG135" i="1"/>
  <c r="L135" i="1"/>
  <c r="AS135" i="1"/>
  <c r="T135" i="1"/>
  <c r="AI135" i="1"/>
  <c r="B84" i="3"/>
  <c r="C84" i="3"/>
  <c r="Q135" i="6"/>
  <c r="AG135" i="6"/>
  <c r="AW135" i="6"/>
  <c r="P135" i="6"/>
  <c r="AF135" i="6"/>
  <c r="AV135" i="6"/>
  <c r="O135" i="6"/>
  <c r="AE135" i="6"/>
  <c r="AU135" i="6"/>
  <c r="J135" i="6"/>
  <c r="Z135" i="6"/>
  <c r="AP135" i="6"/>
  <c r="U135" i="6"/>
  <c r="AO135" i="6"/>
  <c r="L135" i="6"/>
  <c r="AJ135" i="6"/>
  <c r="G135" i="6"/>
  <c r="AA135" i="6"/>
  <c r="AY135" i="6"/>
  <c r="R135" i="6"/>
  <c r="AL135" i="6"/>
  <c r="E135" i="6"/>
  <c r="Y135" i="6"/>
  <c r="AS135" i="6"/>
  <c r="T135" i="6"/>
  <c r="AN135" i="6"/>
  <c r="K135" i="6"/>
  <c r="AI135" i="6"/>
  <c r="C135" i="6"/>
  <c r="V135" i="6"/>
  <c r="AT135" i="6"/>
  <c r="I135" i="6"/>
  <c r="AC135" i="6"/>
  <c r="D135" i="6"/>
  <c r="X135" i="6"/>
  <c r="AR135" i="6"/>
  <c r="S135" i="6"/>
  <c r="AM135" i="6"/>
  <c r="F135" i="6"/>
  <c r="AD135" i="6"/>
  <c r="AX135" i="6"/>
  <c r="AB135" i="6"/>
  <c r="N135" i="6"/>
  <c r="M135" i="6"/>
  <c r="AZ135" i="6"/>
  <c r="AH135" i="6"/>
  <c r="AK135" i="6"/>
  <c r="W135" i="6"/>
  <c r="H135" i="6"/>
  <c r="AQ135" i="6"/>
  <c r="H84" i="3"/>
  <c r="G84" i="3"/>
  <c r="ED14" i="18" l="1"/>
  <c r="ED30" i="18"/>
  <c r="ED17" i="18"/>
  <c r="ED48" i="18"/>
  <c r="ED39" i="18"/>
  <c r="ED10" i="18"/>
  <c r="ED49" i="18"/>
  <c r="ED7" i="18"/>
  <c r="ED27" i="18"/>
  <c r="ED25" i="18"/>
  <c r="ED52" i="18"/>
  <c r="ED18" i="18"/>
  <c r="ED46" i="18"/>
  <c r="ED22" i="18"/>
  <c r="ED16" i="18"/>
  <c r="ED5" i="18"/>
  <c r="ED51" i="18"/>
  <c r="ED9" i="18"/>
  <c r="ED34" i="18"/>
  <c r="ED28" i="18"/>
  <c r="ED44" i="18"/>
  <c r="ED32" i="18"/>
  <c r="ED26" i="18"/>
  <c r="ED31" i="18"/>
  <c r="ED54" i="18"/>
  <c r="ED40" i="18"/>
  <c r="ED37" i="18"/>
  <c r="ED11" i="18"/>
  <c r="ED19" i="18"/>
  <c r="ED15" i="18"/>
  <c r="ED21" i="18"/>
  <c r="ED35" i="18"/>
  <c r="ED20" i="18"/>
  <c r="ED45" i="18"/>
  <c r="ED41" i="18"/>
  <c r="ED23" i="18"/>
  <c r="ED8" i="18"/>
  <c r="ED43" i="18"/>
  <c r="ED36" i="18"/>
  <c r="ED13" i="18"/>
  <c r="ED6" i="18"/>
  <c r="ED42" i="18"/>
  <c r="ED47" i="18"/>
  <c r="ED29" i="18"/>
  <c r="ED53" i="18"/>
  <c r="ED50" i="18"/>
  <c r="ED38" i="18"/>
  <c r="ED12" i="18"/>
  <c r="ED24" i="18"/>
  <c r="ED33" i="18"/>
  <c r="E133" i="10" a="1"/>
  <c r="E133" i="10" s="1"/>
  <c r="H133" i="10" a="1"/>
  <c r="H133" i="10" s="1"/>
  <c r="C136" i="1" a="1"/>
  <c r="E134" i="7" a="1"/>
  <c r="E134" i="7" s="1"/>
  <c r="H134" i="7" a="1"/>
  <c r="H134" i="7" s="1"/>
  <c r="C136" i="6" a="1"/>
  <c r="EE5" i="18" l="1" a="1"/>
  <c r="P136" i="1"/>
  <c r="AL136" i="1"/>
  <c r="AD136" i="1"/>
  <c r="D136" i="1"/>
  <c r="V136" i="1"/>
  <c r="N136" i="1"/>
  <c r="AS136" i="1"/>
  <c r="F136" i="1"/>
  <c r="AP136" i="1"/>
  <c r="AC136" i="1"/>
  <c r="AT136" i="1"/>
  <c r="AG136" i="1"/>
  <c r="K136" i="1"/>
  <c r="J136" i="1"/>
  <c r="T136" i="1"/>
  <c r="AI136" i="1"/>
  <c r="H136" i="1"/>
  <c r="S136" i="1"/>
  <c r="AR136" i="1"/>
  <c r="AH136" i="1"/>
  <c r="I136" i="1"/>
  <c r="AK136" i="1"/>
  <c r="U136" i="1"/>
  <c r="G136" i="1"/>
  <c r="Y136" i="1"/>
  <c r="AF136" i="1"/>
  <c r="AY136" i="1"/>
  <c r="AQ136" i="1"/>
  <c r="AA136" i="1"/>
  <c r="AX136" i="1"/>
  <c r="AU136" i="1"/>
  <c r="AM136" i="1"/>
  <c r="W136" i="1"/>
  <c r="M136" i="1"/>
  <c r="AV136" i="1"/>
  <c r="AE136" i="1"/>
  <c r="R136" i="1"/>
  <c r="AJ136" i="1"/>
  <c r="O136" i="1"/>
  <c r="C136" i="1"/>
  <c r="X136" i="1"/>
  <c r="AW136" i="1"/>
  <c r="AO136" i="1"/>
  <c r="AB136" i="1"/>
  <c r="Z136" i="1"/>
  <c r="L136" i="1"/>
  <c r="Q136" i="1"/>
  <c r="AZ136" i="1"/>
  <c r="AN136" i="1"/>
  <c r="E136" i="1"/>
  <c r="D84" i="3"/>
  <c r="E84" i="3"/>
  <c r="I84" i="3"/>
  <c r="J84" i="3"/>
  <c r="H85" i="3"/>
  <c r="G85" i="3"/>
  <c r="D136" i="6"/>
  <c r="T136" i="6"/>
  <c r="AJ136" i="6"/>
  <c r="AZ136" i="6"/>
  <c r="S136" i="6"/>
  <c r="AI136" i="6"/>
  <c r="AY136" i="6"/>
  <c r="N136" i="6"/>
  <c r="AD136" i="6"/>
  <c r="AT136" i="6"/>
  <c r="M136" i="6"/>
  <c r="AC136" i="6"/>
  <c r="AS136" i="6"/>
  <c r="P136" i="6"/>
  <c r="AN136" i="6"/>
  <c r="K136" i="6"/>
  <c r="AE136" i="6"/>
  <c r="C136" i="6"/>
  <c r="V136" i="6"/>
  <c r="AP136" i="6"/>
  <c r="Q136" i="6"/>
  <c r="AK136" i="6"/>
  <c r="X136" i="6"/>
  <c r="AR136" i="6"/>
  <c r="O136" i="6"/>
  <c r="AM136" i="6"/>
  <c r="F136" i="6"/>
  <c r="Z136" i="6"/>
  <c r="AX136" i="6"/>
  <c r="U136" i="6"/>
  <c r="AO136" i="6"/>
  <c r="H136" i="6"/>
  <c r="AB136" i="6"/>
  <c r="AV136" i="6"/>
  <c r="W136" i="6"/>
  <c r="AQ136" i="6"/>
  <c r="J136" i="6"/>
  <c r="AH136" i="6"/>
  <c r="E136" i="6"/>
  <c r="Y136" i="6"/>
  <c r="AW136" i="6"/>
  <c r="L136" i="6"/>
  <c r="AU136" i="6"/>
  <c r="AG136" i="6"/>
  <c r="AF136" i="6"/>
  <c r="R136" i="6"/>
  <c r="G136" i="6"/>
  <c r="AL136" i="6"/>
  <c r="AA136" i="6"/>
  <c r="I136" i="6"/>
  <c r="C85" i="3"/>
  <c r="B85" i="3"/>
  <c r="EE6" i="18" l="1"/>
  <c r="EE53" i="18"/>
  <c r="EE37" i="18"/>
  <c r="EE48" i="18"/>
  <c r="EE52" i="18"/>
  <c r="EE41" i="18"/>
  <c r="EE22" i="18"/>
  <c r="EE26" i="18"/>
  <c r="EE32" i="18"/>
  <c r="EE35" i="18"/>
  <c r="EE29" i="18"/>
  <c r="EE33" i="18"/>
  <c r="EE25" i="18"/>
  <c r="EE27" i="18"/>
  <c r="EE15" i="18"/>
  <c r="EE19" i="18"/>
  <c r="EE44" i="18"/>
  <c r="EE30" i="18"/>
  <c r="EE51" i="18"/>
  <c r="EE18" i="18"/>
  <c r="EE42" i="18"/>
  <c r="EE24" i="18"/>
  <c r="EE39" i="18"/>
  <c r="EE20" i="18"/>
  <c r="EE46" i="18"/>
  <c r="EE5" i="18"/>
  <c r="EE28" i="18"/>
  <c r="EE8" i="18"/>
  <c r="EE7" i="18"/>
  <c r="EE10" i="18"/>
  <c r="EE49" i="18"/>
  <c r="EE50" i="18"/>
  <c r="EE9" i="18"/>
  <c r="EE36" i="18"/>
  <c r="EE38" i="18"/>
  <c r="EE23" i="18"/>
  <c r="EE11" i="18"/>
  <c r="EE31" i="18"/>
  <c r="EE13" i="18"/>
  <c r="EE45" i="18"/>
  <c r="EE34" i="18"/>
  <c r="EE40" i="18"/>
  <c r="EE43" i="18"/>
  <c r="EE47" i="18"/>
  <c r="EE21" i="18"/>
  <c r="EE12" i="18"/>
  <c r="EE54" i="18"/>
  <c r="EE14" i="18"/>
  <c r="EE17" i="18"/>
  <c r="EE16" i="18"/>
  <c r="H134" i="10" a="1"/>
  <c r="H134" i="10" s="1"/>
  <c r="E134" i="10" a="1"/>
  <c r="E134" i="10" s="1"/>
  <c r="C137" i="1" a="1"/>
  <c r="C137" i="6" a="1"/>
  <c r="H135" i="7" a="1"/>
  <c r="H135" i="7" s="1"/>
  <c r="E135" i="7" a="1"/>
  <c r="E135" i="7" s="1"/>
  <c r="EF5" i="18" l="1" a="1"/>
  <c r="AT137" i="1"/>
  <c r="AE137" i="1"/>
  <c r="Q137" i="1"/>
  <c r="AH137" i="1"/>
  <c r="O137" i="1"/>
  <c r="AY137" i="1"/>
  <c r="V137" i="1"/>
  <c r="AV137" i="1"/>
  <c r="AI137" i="1"/>
  <c r="AP137" i="1"/>
  <c r="AU137" i="1"/>
  <c r="AF137" i="1"/>
  <c r="I137" i="1"/>
  <c r="R137" i="1"/>
  <c r="AC137" i="1"/>
  <c r="M137" i="1"/>
  <c r="K137" i="1"/>
  <c r="S137" i="1"/>
  <c r="P137" i="1"/>
  <c r="AZ137" i="1"/>
  <c r="AM137" i="1"/>
  <c r="AX137" i="1"/>
  <c r="AJ137" i="1"/>
  <c r="W137" i="1"/>
  <c r="AL137" i="1"/>
  <c r="T137" i="1"/>
  <c r="G137" i="1"/>
  <c r="Y137" i="1"/>
  <c r="AG137" i="1"/>
  <c r="D137" i="1"/>
  <c r="AD137" i="1"/>
  <c r="AS137" i="1"/>
  <c r="AQ137" i="1"/>
  <c r="F137" i="1"/>
  <c r="AA137" i="1"/>
  <c r="AW137" i="1"/>
  <c r="AN137" i="1"/>
  <c r="N137" i="1"/>
  <c r="AK137" i="1"/>
  <c r="X137" i="1"/>
  <c r="C137" i="1"/>
  <c r="U137" i="1"/>
  <c r="H137" i="1"/>
  <c r="AR137" i="1"/>
  <c r="E137" i="1"/>
  <c r="AO137" i="1"/>
  <c r="AB137" i="1"/>
  <c r="L137" i="1"/>
  <c r="Z137" i="1"/>
  <c r="J137" i="1"/>
  <c r="J85" i="3"/>
  <c r="I85" i="3"/>
  <c r="D85" i="3"/>
  <c r="E85" i="3"/>
  <c r="G86" i="3"/>
  <c r="H86" i="3"/>
  <c r="C86" i="3"/>
  <c r="B86" i="3"/>
  <c r="F137" i="6"/>
  <c r="V137" i="6"/>
  <c r="AL137" i="6"/>
  <c r="E137" i="6"/>
  <c r="U137" i="6"/>
  <c r="AK137" i="6"/>
  <c r="D137" i="6"/>
  <c r="T137" i="6"/>
  <c r="AJ137" i="6"/>
  <c r="AZ137" i="6"/>
  <c r="S137" i="6"/>
  <c r="AI137" i="6"/>
  <c r="AY137" i="6"/>
  <c r="N137" i="6"/>
  <c r="AH137" i="6"/>
  <c r="I137" i="6"/>
  <c r="AC137" i="6"/>
  <c r="AW137" i="6"/>
  <c r="X137" i="6"/>
  <c r="AR137" i="6"/>
  <c r="O137" i="6"/>
  <c r="AM137" i="6"/>
  <c r="R137" i="6"/>
  <c r="AP137" i="6"/>
  <c r="M137" i="6"/>
  <c r="AG137" i="6"/>
  <c r="H137" i="6"/>
  <c r="AB137" i="6"/>
  <c r="AV137" i="6"/>
  <c r="W137" i="6"/>
  <c r="AQ137" i="6"/>
  <c r="C137" i="6"/>
  <c r="Z137" i="6"/>
  <c r="AT137" i="6"/>
  <c r="Q137" i="6"/>
  <c r="AO137" i="6"/>
  <c r="L137" i="6"/>
  <c r="AF137" i="6"/>
  <c r="G137" i="6"/>
  <c r="AA137" i="6"/>
  <c r="AU137" i="6"/>
  <c r="AD137" i="6"/>
  <c r="P137" i="6"/>
  <c r="AX137" i="6"/>
  <c r="AN137" i="6"/>
  <c r="Y137" i="6"/>
  <c r="K137" i="6"/>
  <c r="J137" i="6"/>
  <c r="AS137" i="6"/>
  <c r="AE137" i="6"/>
  <c r="EF6" i="18" l="1"/>
  <c r="EF36" i="18"/>
  <c r="EF23" i="18"/>
  <c r="EF22" i="18"/>
  <c r="EF35" i="18"/>
  <c r="EF16" i="18"/>
  <c r="EF9" i="18"/>
  <c r="EF5" i="18"/>
  <c r="EF13" i="18"/>
  <c r="EF27" i="18"/>
  <c r="EF45" i="18"/>
  <c r="EF43" i="18"/>
  <c r="EF18" i="18"/>
  <c r="EF17" i="18"/>
  <c r="EF41" i="18"/>
  <c r="EF47" i="18"/>
  <c r="EF14" i="18"/>
  <c r="EF19" i="18"/>
  <c r="EF44" i="18"/>
  <c r="EF15" i="18"/>
  <c r="EF26" i="18"/>
  <c r="EF46" i="18"/>
  <c r="EF53" i="18"/>
  <c r="EF32" i="18"/>
  <c r="EF49" i="18"/>
  <c r="EF21" i="18"/>
  <c r="EF48" i="18"/>
  <c r="EF12" i="18"/>
  <c r="EF20" i="18"/>
  <c r="EF51" i="18"/>
  <c r="EF25" i="18"/>
  <c r="EF50" i="18"/>
  <c r="EF24" i="18"/>
  <c r="EF37" i="18"/>
  <c r="EF30" i="18"/>
  <c r="EF39" i="18"/>
  <c r="EF7" i="18"/>
  <c r="EF10" i="18"/>
  <c r="EF42" i="18"/>
  <c r="EF33" i="18"/>
  <c r="EF31" i="18"/>
  <c r="EF34" i="18"/>
  <c r="EF40" i="18"/>
  <c r="EF28" i="18"/>
  <c r="EF38" i="18"/>
  <c r="EF54" i="18"/>
  <c r="EF29" i="18"/>
  <c r="EF8" i="18"/>
  <c r="EF52" i="18"/>
  <c r="EF11" i="18"/>
  <c r="E135" i="10" a="1"/>
  <c r="E135" i="10" s="1"/>
  <c r="C138" i="1" a="1"/>
  <c r="H135" i="10" a="1"/>
  <c r="H135" i="10" s="1"/>
  <c r="H136" i="7" a="1"/>
  <c r="H136" i="7" s="1"/>
  <c r="E136" i="7" a="1"/>
  <c r="E136" i="7" s="1"/>
  <c r="C138" i="6" a="1"/>
  <c r="EG5" i="18" l="1" a="1"/>
  <c r="EG41" i="18" s="1"/>
  <c r="D86" i="3"/>
  <c r="E86" i="3"/>
  <c r="Y138" i="1"/>
  <c r="AV138" i="1"/>
  <c r="Q138" i="1"/>
  <c r="J138" i="1"/>
  <c r="AJ138" i="1"/>
  <c r="AY138" i="1"/>
  <c r="O138" i="1"/>
  <c r="AN138" i="1"/>
  <c r="F138" i="1"/>
  <c r="AR138" i="1"/>
  <c r="AD138" i="1"/>
  <c r="T138" i="1"/>
  <c r="AF138" i="1"/>
  <c r="P138" i="1"/>
  <c r="G138" i="1"/>
  <c r="AO138" i="1"/>
  <c r="M138" i="1"/>
  <c r="AH138" i="1"/>
  <c r="AC138" i="1"/>
  <c r="AZ138" i="1"/>
  <c r="V138" i="1"/>
  <c r="AG138" i="1"/>
  <c r="C138" i="1"/>
  <c r="Z138" i="1"/>
  <c r="K138" i="1"/>
  <c r="AB138" i="1"/>
  <c r="AQ138" i="1"/>
  <c r="L138" i="1"/>
  <c r="AM138" i="1"/>
  <c r="I138" i="1"/>
  <c r="H138" i="1"/>
  <c r="N138" i="1"/>
  <c r="AE138" i="1"/>
  <c r="AX138" i="1"/>
  <c r="AS138" i="1"/>
  <c r="R138" i="1"/>
  <c r="AL138" i="1"/>
  <c r="AW138" i="1"/>
  <c r="W138" i="1"/>
  <c r="AP138" i="1"/>
  <c r="AK138" i="1"/>
  <c r="D138" i="1"/>
  <c r="AT138" i="1"/>
  <c r="E138" i="1"/>
  <c r="AU138" i="1"/>
  <c r="S138" i="1"/>
  <c r="AI138" i="1"/>
  <c r="X138" i="1"/>
  <c r="U138" i="1"/>
  <c r="AA138" i="1"/>
  <c r="J86" i="3"/>
  <c r="I86" i="3"/>
  <c r="G87" i="3"/>
  <c r="H87" i="3"/>
  <c r="B87" i="3"/>
  <c r="C87" i="3"/>
  <c r="M138" i="6"/>
  <c r="AC138" i="6"/>
  <c r="AS138" i="6"/>
  <c r="L138" i="6"/>
  <c r="AB138" i="6"/>
  <c r="AR138" i="6"/>
  <c r="K138" i="6"/>
  <c r="AA138" i="6"/>
  <c r="AQ138" i="6"/>
  <c r="F138" i="6"/>
  <c r="V138" i="6"/>
  <c r="AL138" i="6"/>
  <c r="Q138" i="6"/>
  <c r="AK138" i="6"/>
  <c r="H138" i="6"/>
  <c r="AF138" i="6"/>
  <c r="AZ138" i="6"/>
  <c r="W138" i="6"/>
  <c r="AU138" i="6"/>
  <c r="N138" i="6"/>
  <c r="AH138" i="6"/>
  <c r="U138" i="6"/>
  <c r="AO138" i="6"/>
  <c r="P138" i="6"/>
  <c r="AJ138" i="6"/>
  <c r="G138" i="6"/>
  <c r="AE138" i="6"/>
  <c r="AY138" i="6"/>
  <c r="R138" i="6"/>
  <c r="AP138" i="6"/>
  <c r="E138" i="6"/>
  <c r="Y138" i="6"/>
  <c r="AW138" i="6"/>
  <c r="T138" i="6"/>
  <c r="AN138" i="6"/>
  <c r="O138" i="6"/>
  <c r="AI138" i="6"/>
  <c r="C138" i="6"/>
  <c r="Z138" i="6"/>
  <c r="AT138" i="6"/>
  <c r="D138" i="6"/>
  <c r="AM138" i="6"/>
  <c r="X138" i="6"/>
  <c r="J138" i="6"/>
  <c r="I138" i="6"/>
  <c r="AV138" i="6"/>
  <c r="AD138" i="6"/>
  <c r="AG138" i="6"/>
  <c r="S138" i="6"/>
  <c r="AX138" i="6"/>
  <c r="EG29" i="18" l="1"/>
  <c r="EG43" i="18"/>
  <c r="EG17" i="18"/>
  <c r="EG47" i="18"/>
  <c r="EG40" i="18"/>
  <c r="EG21" i="18"/>
  <c r="EG37" i="18"/>
  <c r="EG52" i="18"/>
  <c r="EG42" i="18"/>
  <c r="EG16" i="18"/>
  <c r="EG25" i="18"/>
  <c r="EG15" i="18"/>
  <c r="EG5" i="18"/>
  <c r="EG24" i="18"/>
  <c r="EG22" i="18"/>
  <c r="EG14" i="18"/>
  <c r="EG49" i="18"/>
  <c r="EG19" i="18"/>
  <c r="EG34" i="18"/>
  <c r="EG26" i="18"/>
  <c r="EG10" i="18"/>
  <c r="EG6" i="18"/>
  <c r="EG27" i="18"/>
  <c r="EG20" i="18"/>
  <c r="EG9" i="18"/>
  <c r="EG31" i="18"/>
  <c r="EG48" i="18"/>
  <c r="EG35" i="18"/>
  <c r="EG51" i="18"/>
  <c r="EG39" i="18"/>
  <c r="EG30" i="18"/>
  <c r="EG33" i="18"/>
  <c r="EG28" i="18"/>
  <c r="EG8" i="18"/>
  <c r="EG23" i="18"/>
  <c r="EG36" i="18"/>
  <c r="EG44" i="18"/>
  <c r="EG38" i="18"/>
  <c r="EG46" i="18"/>
  <c r="EG13" i="18"/>
  <c r="EG7" i="18"/>
  <c r="EG54" i="18"/>
  <c r="EG45" i="18"/>
  <c r="EG11" i="18"/>
  <c r="EG50" i="18"/>
  <c r="EG53" i="18"/>
  <c r="EG32" i="18"/>
  <c r="EG12" i="18"/>
  <c r="EG18" i="18"/>
  <c r="E136" i="10" a="1"/>
  <c r="E136" i="10" s="1"/>
  <c r="H136" i="10" a="1"/>
  <c r="H136" i="10" s="1"/>
  <c r="C139" i="1" a="1"/>
  <c r="C139" i="6" a="1"/>
  <c r="H137" i="7" a="1"/>
  <c r="H137" i="7" s="1"/>
  <c r="E137" i="7" a="1"/>
  <c r="E137" i="7" s="1"/>
  <c r="EH5" i="18" l="1" a="1"/>
  <c r="AI139" i="1"/>
  <c r="AT139" i="1"/>
  <c r="L139" i="1"/>
  <c r="W139" i="1"/>
  <c r="AH139" i="1"/>
  <c r="AW139" i="1"/>
  <c r="K139" i="1"/>
  <c r="V139" i="1"/>
  <c r="AK139" i="1"/>
  <c r="AZ139" i="1"/>
  <c r="J139" i="1"/>
  <c r="H139" i="1"/>
  <c r="AO139" i="1"/>
  <c r="Q139" i="1"/>
  <c r="T139" i="1"/>
  <c r="AN139" i="1"/>
  <c r="AY139" i="1"/>
  <c r="M139" i="1"/>
  <c r="AB139" i="1"/>
  <c r="AM139" i="1"/>
  <c r="AX139" i="1"/>
  <c r="P139" i="1"/>
  <c r="AA139" i="1"/>
  <c r="AL139" i="1"/>
  <c r="D139" i="1"/>
  <c r="AU139" i="1"/>
  <c r="Y139" i="1"/>
  <c r="Z139" i="1"/>
  <c r="N139" i="1"/>
  <c r="AC139" i="1"/>
  <c r="AR139" i="1"/>
  <c r="C139" i="1"/>
  <c r="AF139" i="1"/>
  <c r="AQ139" i="1"/>
  <c r="E139" i="1"/>
  <c r="I139" i="1"/>
  <c r="AP139" i="1"/>
  <c r="S139" i="1"/>
  <c r="AD139" i="1"/>
  <c r="AS139" i="1"/>
  <c r="G139" i="1"/>
  <c r="R139" i="1"/>
  <c r="AG139" i="1"/>
  <c r="AV139" i="1"/>
  <c r="F139" i="1"/>
  <c r="U139" i="1"/>
  <c r="AJ139" i="1"/>
  <c r="X139" i="1"/>
  <c r="AE139" i="1"/>
  <c r="O139" i="1"/>
  <c r="D87" i="3"/>
  <c r="E87" i="3"/>
  <c r="J87" i="3"/>
  <c r="I87" i="3"/>
  <c r="S139" i="6"/>
  <c r="AI139" i="6"/>
  <c r="AY139" i="6"/>
  <c r="N139" i="6"/>
  <c r="AD139" i="6"/>
  <c r="AT139" i="6"/>
  <c r="M139" i="6"/>
  <c r="AC139" i="6"/>
  <c r="AS139" i="6"/>
  <c r="L139" i="6"/>
  <c r="AB139" i="6"/>
  <c r="AR139" i="6"/>
  <c r="O139" i="6"/>
  <c r="AM139" i="6"/>
  <c r="F139" i="6"/>
  <c r="Z139" i="6"/>
  <c r="AX139" i="6"/>
  <c r="U139" i="6"/>
  <c r="AO139" i="6"/>
  <c r="P139" i="6"/>
  <c r="AJ139" i="6"/>
  <c r="AA139" i="6"/>
  <c r="R139" i="6"/>
  <c r="I139" i="6"/>
  <c r="D139" i="6"/>
  <c r="AV139" i="6"/>
  <c r="W139" i="6"/>
  <c r="AQ139" i="6"/>
  <c r="J139" i="6"/>
  <c r="AH139" i="6"/>
  <c r="E139" i="6"/>
  <c r="Y139" i="6"/>
  <c r="AW139" i="6"/>
  <c r="T139" i="6"/>
  <c r="AN139" i="6"/>
  <c r="G139" i="6"/>
  <c r="AU139" i="6"/>
  <c r="AL139" i="6"/>
  <c r="AG139" i="6"/>
  <c r="X139" i="6"/>
  <c r="V139" i="6"/>
  <c r="H139" i="6"/>
  <c r="K139" i="6"/>
  <c r="AP139" i="6"/>
  <c r="AF139" i="6"/>
  <c r="AE139" i="6"/>
  <c r="Q139" i="6"/>
  <c r="AZ139" i="6"/>
  <c r="C139" i="6"/>
  <c r="AK139" i="6"/>
  <c r="B88" i="3"/>
  <c r="C88" i="3"/>
  <c r="G88" i="3"/>
  <c r="H88" i="3"/>
  <c r="EH19" i="18" l="1"/>
  <c r="EH52" i="18"/>
  <c r="EH29" i="18"/>
  <c r="EH24" i="18"/>
  <c r="EH11" i="18"/>
  <c r="EH35" i="18"/>
  <c r="EH44" i="18"/>
  <c r="EH21" i="18"/>
  <c r="EH53" i="18"/>
  <c r="EH6" i="18"/>
  <c r="EH26" i="18"/>
  <c r="EH46" i="18"/>
  <c r="EH40" i="18"/>
  <c r="EH5" i="18"/>
  <c r="EH16" i="18"/>
  <c r="EH41" i="18"/>
  <c r="EH54" i="18"/>
  <c r="EH37" i="18"/>
  <c r="EH18" i="18"/>
  <c r="EH13" i="18"/>
  <c r="EH51" i="18"/>
  <c r="EH23" i="18"/>
  <c r="EH32" i="18"/>
  <c r="EH22" i="18"/>
  <c r="EH47" i="18"/>
  <c r="EH28" i="18"/>
  <c r="EH48" i="18"/>
  <c r="EH14" i="18"/>
  <c r="EH45" i="18"/>
  <c r="EH31" i="18"/>
  <c r="EH9" i="18"/>
  <c r="EH34" i="18"/>
  <c r="EH49" i="18"/>
  <c r="EH50" i="18"/>
  <c r="EH10" i="18"/>
  <c r="EH30" i="18"/>
  <c r="EH43" i="18"/>
  <c r="EH25" i="18"/>
  <c r="EH42" i="18"/>
  <c r="EH27" i="18"/>
  <c r="EH12" i="18"/>
  <c r="EH33" i="18"/>
  <c r="EH15" i="18"/>
  <c r="EH17" i="18"/>
  <c r="EH20" i="18"/>
  <c r="EH39" i="18"/>
  <c r="EH8" i="18"/>
  <c r="EH7" i="18"/>
  <c r="EH36" i="18"/>
  <c r="EH38" i="18"/>
  <c r="C140" i="1" a="1"/>
  <c r="H137" i="10" a="1"/>
  <c r="H137" i="10" s="1"/>
  <c r="E137" i="10" a="1"/>
  <c r="E137" i="10" s="1"/>
  <c r="H138" i="7" a="1"/>
  <c r="H138" i="7" s="1"/>
  <c r="E138" i="7" a="1"/>
  <c r="E138" i="7" s="1"/>
  <c r="C140" i="6" a="1"/>
  <c r="EI5" i="18" l="1" a="1"/>
  <c r="I88" i="3"/>
  <c r="J88" i="3"/>
  <c r="D88" i="3"/>
  <c r="E88" i="3"/>
  <c r="L140" i="1"/>
  <c r="AA140" i="1"/>
  <c r="AL140" i="1"/>
  <c r="P140" i="1"/>
  <c r="AE140" i="1"/>
  <c r="AP140" i="1"/>
  <c r="D140" i="1"/>
  <c r="S140" i="1"/>
  <c r="AD140" i="1"/>
  <c r="AH140" i="1"/>
  <c r="AX140" i="1"/>
  <c r="AO140" i="1"/>
  <c r="AR140" i="1"/>
  <c r="AG140" i="1"/>
  <c r="J140" i="1"/>
  <c r="AJ140" i="1"/>
  <c r="H140" i="1"/>
  <c r="Y140" i="1"/>
  <c r="AN140" i="1"/>
  <c r="Z140" i="1"/>
  <c r="AZ140" i="1"/>
  <c r="AM140" i="1"/>
  <c r="M140" i="1"/>
  <c r="AB140" i="1"/>
  <c r="AQ140" i="1"/>
  <c r="Q140" i="1"/>
  <c r="AF140" i="1"/>
  <c r="AU140" i="1"/>
  <c r="E140" i="1"/>
  <c r="T140" i="1"/>
  <c r="AI140" i="1"/>
  <c r="AT140" i="1"/>
  <c r="I140" i="1"/>
  <c r="G140" i="1"/>
  <c r="R140" i="1"/>
  <c r="AC140" i="1"/>
  <c r="F140" i="1"/>
  <c r="AV140" i="1"/>
  <c r="U140" i="1"/>
  <c r="AY140" i="1"/>
  <c r="X140" i="1"/>
  <c r="AW140" i="1"/>
  <c r="AK140" i="1"/>
  <c r="W140" i="1"/>
  <c r="C140" i="1"/>
  <c r="AS140" i="1"/>
  <c r="K140" i="1"/>
  <c r="V140" i="1"/>
  <c r="O140" i="1"/>
  <c r="N140" i="1"/>
  <c r="C140" i="6"/>
  <c r="R140" i="6"/>
  <c r="AH140" i="6"/>
  <c r="AX140" i="6"/>
  <c r="Q140" i="6"/>
  <c r="AG140" i="6"/>
  <c r="AW140" i="6"/>
  <c r="P140" i="6"/>
  <c r="AF140" i="6"/>
  <c r="AV140" i="6"/>
  <c r="O140" i="6"/>
  <c r="AE140" i="6"/>
  <c r="AU140" i="6"/>
  <c r="J140" i="6"/>
  <c r="AD140" i="6"/>
  <c r="E140" i="6"/>
  <c r="Y140" i="6"/>
  <c r="AS140" i="6"/>
  <c r="T140" i="6"/>
  <c r="AN140" i="6"/>
  <c r="K140" i="6"/>
  <c r="AI140" i="6"/>
  <c r="AP140" i="6"/>
  <c r="AK140" i="6"/>
  <c r="AB140" i="6"/>
  <c r="W140" i="6"/>
  <c r="AQ140" i="6"/>
  <c r="N140" i="6"/>
  <c r="AL140" i="6"/>
  <c r="I140" i="6"/>
  <c r="AC140" i="6"/>
  <c r="D140" i="6"/>
  <c r="X140" i="6"/>
  <c r="AR140" i="6"/>
  <c r="S140" i="6"/>
  <c r="AM140" i="6"/>
  <c r="V140" i="6"/>
  <c r="M140" i="6"/>
  <c r="H140" i="6"/>
  <c r="AZ140" i="6"/>
  <c r="F140" i="6"/>
  <c r="AO140" i="6"/>
  <c r="AA140" i="6"/>
  <c r="Z140" i="6"/>
  <c r="L140" i="6"/>
  <c r="AY140" i="6"/>
  <c r="AT140" i="6"/>
  <c r="AJ140" i="6"/>
  <c r="U140" i="6"/>
  <c r="G140" i="6"/>
  <c r="C89" i="3"/>
  <c r="B89" i="3"/>
  <c r="H89" i="3"/>
  <c r="G89" i="3"/>
  <c r="EI25" i="18" l="1"/>
  <c r="EI6" i="18"/>
  <c r="EI10" i="18"/>
  <c r="EI28" i="18"/>
  <c r="EI33" i="18"/>
  <c r="EI14" i="18"/>
  <c r="EI19" i="18"/>
  <c r="EI15" i="18"/>
  <c r="EI50" i="18"/>
  <c r="EI51" i="18"/>
  <c r="EI37" i="18"/>
  <c r="EI13" i="18"/>
  <c r="EI20" i="18"/>
  <c r="EI26" i="18"/>
  <c r="EI27" i="18"/>
  <c r="EI24" i="18"/>
  <c r="EI22" i="18"/>
  <c r="EI16" i="18"/>
  <c r="EI7" i="18"/>
  <c r="EI35" i="18"/>
  <c r="EI36" i="18"/>
  <c r="EI41" i="18"/>
  <c r="EI42" i="18"/>
  <c r="EI17" i="18"/>
  <c r="EI49" i="18"/>
  <c r="EI21" i="18"/>
  <c r="EI47" i="18"/>
  <c r="EI34" i="18"/>
  <c r="EI18" i="18"/>
  <c r="EI45" i="18"/>
  <c r="EI39" i="18"/>
  <c r="EI44" i="18"/>
  <c r="EI54" i="18"/>
  <c r="EI9" i="18"/>
  <c r="EI12" i="18"/>
  <c r="EI46" i="18"/>
  <c r="EI8" i="18"/>
  <c r="EI30" i="18"/>
  <c r="EI32" i="18"/>
  <c r="EI53" i="18"/>
  <c r="EI11" i="18"/>
  <c r="EI5" i="18"/>
  <c r="EI48" i="18"/>
  <c r="EI23" i="18"/>
  <c r="EI52" i="18"/>
  <c r="EI40" i="18"/>
  <c r="EI31" i="18"/>
  <c r="EI43" i="18"/>
  <c r="EI29" i="18"/>
  <c r="EI38" i="18"/>
  <c r="E138" i="10" a="1"/>
  <c r="E138" i="10" s="1"/>
  <c r="H138" i="10" a="1"/>
  <c r="H138" i="10" s="1"/>
  <c r="C141" i="1" a="1"/>
  <c r="C141" i="6" a="1"/>
  <c r="H139" i="7" a="1"/>
  <c r="H139" i="7" s="1"/>
  <c r="E139" i="7" a="1"/>
  <c r="E139" i="7" s="1"/>
  <c r="EJ5" i="18" l="1" a="1"/>
  <c r="AI141" i="1"/>
  <c r="AT141" i="1"/>
  <c r="L141" i="1"/>
  <c r="W141" i="1"/>
  <c r="AH141" i="1"/>
  <c r="AW141" i="1"/>
  <c r="K141" i="1"/>
  <c r="V141" i="1"/>
  <c r="AK141" i="1"/>
  <c r="AZ141" i="1"/>
  <c r="O141" i="1"/>
  <c r="X141" i="1"/>
  <c r="H141" i="1"/>
  <c r="AC141" i="1"/>
  <c r="C141" i="1"/>
  <c r="AF141" i="1"/>
  <c r="E141" i="1"/>
  <c r="Y141" i="1"/>
  <c r="I141" i="1"/>
  <c r="AY141" i="1"/>
  <c r="M141" i="1"/>
  <c r="AB141" i="1"/>
  <c r="AM141" i="1"/>
  <c r="AX141" i="1"/>
  <c r="P141" i="1"/>
  <c r="AA141" i="1"/>
  <c r="AL141" i="1"/>
  <c r="D141" i="1"/>
  <c r="J141" i="1"/>
  <c r="Z141" i="1"/>
  <c r="AP141" i="1"/>
  <c r="N141" i="1"/>
  <c r="AR141" i="1"/>
  <c r="Q141" i="1"/>
  <c r="AQ141" i="1"/>
  <c r="T141" i="1"/>
  <c r="AO141" i="1"/>
  <c r="S141" i="1"/>
  <c r="AD141" i="1"/>
  <c r="AS141" i="1"/>
  <c r="G141" i="1"/>
  <c r="R141" i="1"/>
  <c r="AG141" i="1"/>
  <c r="AV141" i="1"/>
  <c r="F141" i="1"/>
  <c r="U141" i="1"/>
  <c r="AJ141" i="1"/>
  <c r="AN141" i="1"/>
  <c r="AU141" i="1"/>
  <c r="AE141" i="1"/>
  <c r="D89" i="3"/>
  <c r="E89" i="3"/>
  <c r="I89" i="3"/>
  <c r="J89" i="3"/>
  <c r="B90" i="3"/>
  <c r="C90" i="3"/>
  <c r="H90" i="3"/>
  <c r="G90" i="3"/>
  <c r="H141" i="6"/>
  <c r="X141" i="6"/>
  <c r="AN141" i="6"/>
  <c r="G141" i="6"/>
  <c r="W141" i="6"/>
  <c r="AM141" i="6"/>
  <c r="C141" i="6"/>
  <c r="R141" i="6"/>
  <c r="AH141" i="6"/>
  <c r="AX141" i="6"/>
  <c r="Q141" i="6"/>
  <c r="AG141" i="6"/>
  <c r="AW141" i="6"/>
  <c r="L141" i="6"/>
  <c r="AF141" i="6"/>
  <c r="AZ141" i="6"/>
  <c r="AA141" i="6"/>
  <c r="AU141" i="6"/>
  <c r="N141" i="6"/>
  <c r="AL141" i="6"/>
  <c r="I141" i="6"/>
  <c r="AC141" i="6"/>
  <c r="T141" i="6"/>
  <c r="AR141" i="6"/>
  <c r="O141" i="6"/>
  <c r="AI141" i="6"/>
  <c r="F141" i="6"/>
  <c r="Z141" i="6"/>
  <c r="AT141" i="6"/>
  <c r="U141" i="6"/>
  <c r="AO141" i="6"/>
  <c r="P141" i="6"/>
  <c r="AJ141" i="6"/>
  <c r="K141" i="6"/>
  <c r="AE141" i="6"/>
  <c r="AY141" i="6"/>
  <c r="V141" i="6"/>
  <c r="AP141" i="6"/>
  <c r="M141" i="6"/>
  <c r="AK141" i="6"/>
  <c r="AB141" i="6"/>
  <c r="J141" i="6"/>
  <c r="AS141" i="6"/>
  <c r="AV141" i="6"/>
  <c r="AD141" i="6"/>
  <c r="S141" i="6"/>
  <c r="E141" i="6"/>
  <c r="D141" i="6"/>
  <c r="AQ141" i="6"/>
  <c r="Y141" i="6"/>
  <c r="EJ23" i="18" l="1"/>
  <c r="EJ28" i="18"/>
  <c r="EJ25" i="18"/>
  <c r="EJ17" i="18"/>
  <c r="EJ40" i="18"/>
  <c r="EJ36" i="18"/>
  <c r="EJ26" i="18"/>
  <c r="EJ7" i="18"/>
  <c r="EJ11" i="18"/>
  <c r="EJ35" i="18"/>
  <c r="EJ31" i="18"/>
  <c r="EJ48" i="18"/>
  <c r="EJ39" i="18"/>
  <c r="EJ34" i="18"/>
  <c r="EJ33" i="18"/>
  <c r="EJ22" i="18"/>
  <c r="EJ8" i="18"/>
  <c r="EJ52" i="18"/>
  <c r="EJ37" i="18"/>
  <c r="EJ12" i="18"/>
  <c r="EJ27" i="18"/>
  <c r="EJ9" i="18"/>
  <c r="EJ53" i="18"/>
  <c r="EJ13" i="18"/>
  <c r="EJ24" i="18"/>
  <c r="EJ15" i="18"/>
  <c r="EJ46" i="18"/>
  <c r="EJ10" i="18"/>
  <c r="EJ6" i="18"/>
  <c r="EJ5" i="18"/>
  <c r="EJ29" i="18"/>
  <c r="EJ54" i="18"/>
  <c r="EJ32" i="18"/>
  <c r="EJ20" i="18"/>
  <c r="EJ38" i="18"/>
  <c r="EJ50" i="18"/>
  <c r="EJ47" i="18"/>
  <c r="EJ30" i="18"/>
  <c r="EJ21" i="18"/>
  <c r="EJ41" i="18"/>
  <c r="EJ43" i="18"/>
  <c r="EJ18" i="18"/>
  <c r="EJ14" i="18"/>
  <c r="EJ45" i="18"/>
  <c r="EJ51" i="18"/>
  <c r="EJ49" i="18"/>
  <c r="EJ44" i="18"/>
  <c r="EJ16" i="18"/>
  <c r="EJ19" i="18"/>
  <c r="EJ42" i="18"/>
  <c r="C142" i="1" a="1"/>
  <c r="H139" i="10" a="1"/>
  <c r="H139" i="10" s="1"/>
  <c r="E139" i="10" a="1"/>
  <c r="E139" i="10" s="1"/>
  <c r="E140" i="7" a="1"/>
  <c r="E140" i="7" s="1"/>
  <c r="H140" i="7" a="1"/>
  <c r="H140" i="7" s="1"/>
  <c r="C142" i="6" a="1"/>
  <c r="EK5" i="18" l="1" a="1"/>
  <c r="J90" i="3"/>
  <c r="I90" i="3"/>
  <c r="D90" i="3"/>
  <c r="E90" i="3"/>
  <c r="U142" i="1"/>
  <c r="AJ142" i="1"/>
  <c r="AY142" i="1"/>
  <c r="I142" i="1"/>
  <c r="X142" i="1"/>
  <c r="AM142" i="1"/>
  <c r="AX142" i="1"/>
  <c r="L142" i="1"/>
  <c r="AA142" i="1"/>
  <c r="AL142" i="1"/>
  <c r="AG142" i="1"/>
  <c r="AW142" i="1"/>
  <c r="O142" i="1"/>
  <c r="AZ142" i="1"/>
  <c r="AN142" i="1"/>
  <c r="C142" i="1"/>
  <c r="AB142" i="1"/>
  <c r="Q142" i="1"/>
  <c r="Z142" i="1"/>
  <c r="AO142" i="1"/>
  <c r="R142" i="1"/>
  <c r="AR142" i="1"/>
  <c r="AF142" i="1"/>
  <c r="P142" i="1"/>
  <c r="AK142" i="1"/>
  <c r="N142" i="1"/>
  <c r="Y142" i="1"/>
  <c r="M142" i="1"/>
  <c r="AQ142" i="1"/>
  <c r="AV142" i="1"/>
  <c r="D142" i="1"/>
  <c r="S142" i="1"/>
  <c r="AD142" i="1"/>
  <c r="G142" i="1"/>
  <c r="AC142" i="1"/>
  <c r="F142" i="1"/>
  <c r="J142" i="1"/>
  <c r="E142" i="1"/>
  <c r="T142" i="1"/>
  <c r="AI142" i="1"/>
  <c r="AT142" i="1"/>
  <c r="H142" i="1"/>
  <c r="W142" i="1"/>
  <c r="AH142" i="1"/>
  <c r="AS142" i="1"/>
  <c r="K142" i="1"/>
  <c r="V142" i="1"/>
  <c r="AU142" i="1"/>
  <c r="AE142" i="1"/>
  <c r="AP142" i="1"/>
  <c r="O142" i="6"/>
  <c r="AE142" i="6"/>
  <c r="AU142" i="6"/>
  <c r="J142" i="6"/>
  <c r="Z142" i="6"/>
  <c r="AP142" i="6"/>
  <c r="I142" i="6"/>
  <c r="Y142" i="6"/>
  <c r="AO142" i="6"/>
  <c r="H142" i="6"/>
  <c r="X142" i="6"/>
  <c r="AN142" i="6"/>
  <c r="K142" i="6"/>
  <c r="AI142" i="6"/>
  <c r="C142" i="6"/>
  <c r="V142" i="6"/>
  <c r="AT142" i="6"/>
  <c r="Q142" i="6"/>
  <c r="AK142" i="6"/>
  <c r="L142" i="6"/>
  <c r="AF142" i="6"/>
  <c r="AZ142" i="6"/>
  <c r="W142" i="6"/>
  <c r="AQ142" i="6"/>
  <c r="N142" i="6"/>
  <c r="AH142" i="6"/>
  <c r="E142" i="6"/>
  <c r="AC142" i="6"/>
  <c r="AW142" i="6"/>
  <c r="T142" i="6"/>
  <c r="AR142" i="6"/>
  <c r="S142" i="6"/>
  <c r="AM142" i="6"/>
  <c r="F142" i="6"/>
  <c r="AD142" i="6"/>
  <c r="AX142" i="6"/>
  <c r="U142" i="6"/>
  <c r="AS142" i="6"/>
  <c r="P142" i="6"/>
  <c r="AJ142" i="6"/>
  <c r="AY142" i="6"/>
  <c r="AG142" i="6"/>
  <c r="R142" i="6"/>
  <c r="D142" i="6"/>
  <c r="G142" i="6"/>
  <c r="AL142" i="6"/>
  <c r="AB142" i="6"/>
  <c r="AA142" i="6"/>
  <c r="M142" i="6"/>
  <c r="AV142" i="6"/>
  <c r="B91" i="3"/>
  <c r="C91" i="3"/>
  <c r="H91" i="3"/>
  <c r="G91" i="3"/>
  <c r="EK28" i="18" l="1"/>
  <c r="EK5" i="18"/>
  <c r="EK43" i="18"/>
  <c r="EK31" i="18"/>
  <c r="EK27" i="18"/>
  <c r="EK48" i="18"/>
  <c r="EK33" i="18"/>
  <c r="EK29" i="18"/>
  <c r="EK49" i="18"/>
  <c r="EK8" i="18"/>
  <c r="EK25" i="18"/>
  <c r="EK40" i="18"/>
  <c r="EK47" i="18"/>
  <c r="EK24" i="18"/>
  <c r="EK38" i="18"/>
  <c r="EK13" i="18"/>
  <c r="EK39" i="18"/>
  <c r="EK44" i="18"/>
  <c r="EK30" i="18"/>
  <c r="EK19" i="18"/>
  <c r="EK9" i="18"/>
  <c r="EK34" i="18"/>
  <c r="EK52" i="18"/>
  <c r="EK11" i="18"/>
  <c r="EK17" i="18"/>
  <c r="EK21" i="18"/>
  <c r="EK6" i="18"/>
  <c r="EK20" i="18"/>
  <c r="EK45" i="18"/>
  <c r="EK14" i="18"/>
  <c r="EK54" i="18"/>
  <c r="EK18" i="18"/>
  <c r="EK32" i="18"/>
  <c r="EK7" i="18"/>
  <c r="EK16" i="18"/>
  <c r="EK15" i="18"/>
  <c r="EK26" i="18"/>
  <c r="EK10" i="18"/>
  <c r="EK23" i="18"/>
  <c r="EK51" i="18"/>
  <c r="EK35" i="18"/>
  <c r="EK37" i="18"/>
  <c r="EK50" i="18"/>
  <c r="EK42" i="18"/>
  <c r="EK41" i="18"/>
  <c r="EK46" i="18"/>
  <c r="EK36" i="18"/>
  <c r="EK12" i="18"/>
  <c r="EK53" i="18"/>
  <c r="EK22" i="18"/>
  <c r="E140" i="10" a="1"/>
  <c r="E140" i="10" s="1"/>
  <c r="H140" i="10" a="1"/>
  <c r="H140" i="10" s="1"/>
  <c r="C143" i="1" a="1"/>
  <c r="C143" i="6" a="1"/>
  <c r="E141" i="7" a="1"/>
  <c r="E141" i="7" s="1"/>
  <c r="H141" i="7" a="1"/>
  <c r="H141" i="7" s="1"/>
  <c r="EL5" i="18" l="1" a="1"/>
  <c r="F143" i="1"/>
  <c r="U143" i="1"/>
  <c r="AJ143" i="1"/>
  <c r="AU143" i="1"/>
  <c r="I143" i="1"/>
  <c r="X143" i="1"/>
  <c r="AY143" i="1"/>
  <c r="M143" i="1"/>
  <c r="AB143" i="1"/>
  <c r="AW143" i="1"/>
  <c r="R143" i="1"/>
  <c r="AG143" i="1"/>
  <c r="AL143" i="1"/>
  <c r="O143" i="1"/>
  <c r="AO143" i="1"/>
  <c r="S143" i="1"/>
  <c r="AS143" i="1"/>
  <c r="AX143" i="1"/>
  <c r="K143" i="1"/>
  <c r="V143" i="1"/>
  <c r="AK143" i="1"/>
  <c r="AZ143" i="1"/>
  <c r="J143" i="1"/>
  <c r="Y143" i="1"/>
  <c r="AN143" i="1"/>
  <c r="N143" i="1"/>
  <c r="AC143" i="1"/>
  <c r="AR143" i="1"/>
  <c r="AM143" i="1"/>
  <c r="AV143" i="1"/>
  <c r="C143" i="1"/>
  <c r="AA143" i="1"/>
  <c r="D143" i="1"/>
  <c r="Z143" i="1"/>
  <c r="AD143" i="1"/>
  <c r="W143" i="1"/>
  <c r="Q143" i="1"/>
  <c r="AF143" i="1"/>
  <c r="AQ143" i="1"/>
  <c r="E143" i="1"/>
  <c r="T143" i="1"/>
  <c r="AE143" i="1"/>
  <c r="AP143" i="1"/>
  <c r="H143" i="1"/>
  <c r="AI143" i="1"/>
  <c r="AT143" i="1"/>
  <c r="L143" i="1"/>
  <c r="AH143" i="1"/>
  <c r="P143" i="1"/>
  <c r="G143" i="1"/>
  <c r="D91" i="3"/>
  <c r="E91" i="3"/>
  <c r="J91" i="3"/>
  <c r="I91" i="3"/>
  <c r="Q143" i="6"/>
  <c r="AG143" i="6"/>
  <c r="AW143" i="6"/>
  <c r="P143" i="6"/>
  <c r="AF143" i="6"/>
  <c r="AV143" i="6"/>
  <c r="O143" i="6"/>
  <c r="AE143" i="6"/>
  <c r="AU143" i="6"/>
  <c r="J143" i="6"/>
  <c r="Z143" i="6"/>
  <c r="AP143" i="6"/>
  <c r="I143" i="6"/>
  <c r="AC143" i="6"/>
  <c r="D143" i="6"/>
  <c r="X143" i="6"/>
  <c r="AR143" i="6"/>
  <c r="S143" i="6"/>
  <c r="AM143" i="6"/>
  <c r="F143" i="6"/>
  <c r="AD143" i="6"/>
  <c r="AX143" i="6"/>
  <c r="M143" i="6"/>
  <c r="AK143" i="6"/>
  <c r="H143" i="6"/>
  <c r="AB143" i="6"/>
  <c r="AZ143" i="6"/>
  <c r="W143" i="6"/>
  <c r="AQ143" i="6"/>
  <c r="N143" i="6"/>
  <c r="AH143" i="6"/>
  <c r="U143" i="6"/>
  <c r="AO143" i="6"/>
  <c r="L143" i="6"/>
  <c r="AJ143" i="6"/>
  <c r="G143" i="6"/>
  <c r="AA143" i="6"/>
  <c r="AY143" i="6"/>
  <c r="R143" i="6"/>
  <c r="AL143" i="6"/>
  <c r="T143" i="6"/>
  <c r="C143" i="6"/>
  <c r="E143" i="6"/>
  <c r="AN143" i="6"/>
  <c r="V143" i="6"/>
  <c r="Y143" i="6"/>
  <c r="K143" i="6"/>
  <c r="AT143" i="6"/>
  <c r="AS143" i="6"/>
  <c r="AI143" i="6"/>
  <c r="G92" i="3"/>
  <c r="H92" i="3"/>
  <c r="C92" i="3"/>
  <c r="B92" i="3"/>
  <c r="EL35" i="18" l="1"/>
  <c r="EL9" i="18"/>
  <c r="EL20" i="18"/>
  <c r="EL31" i="18"/>
  <c r="EL36" i="18"/>
  <c r="EL10" i="18"/>
  <c r="EL51" i="18"/>
  <c r="EL6" i="18"/>
  <c r="EL40" i="18"/>
  <c r="EL30" i="18"/>
  <c r="EL23" i="18"/>
  <c r="EL43" i="18"/>
  <c r="EL21" i="18"/>
  <c r="EL28" i="18"/>
  <c r="EL39" i="18"/>
  <c r="EL52" i="18"/>
  <c r="EL42" i="18"/>
  <c r="EL15" i="18"/>
  <c r="EL13" i="18"/>
  <c r="EL41" i="18"/>
  <c r="EL53" i="18"/>
  <c r="EL14" i="18"/>
  <c r="EL7" i="18"/>
  <c r="EL50" i="18"/>
  <c r="EL32" i="18"/>
  <c r="EL26" i="18"/>
  <c r="EL16" i="18"/>
  <c r="EL12" i="18"/>
  <c r="EL17" i="18"/>
  <c r="EL46" i="18"/>
  <c r="EL37" i="18"/>
  <c r="EL5" i="18"/>
  <c r="EL38" i="18"/>
  <c r="EL54" i="18"/>
  <c r="EL44" i="18"/>
  <c r="EL47" i="18"/>
  <c r="EL49" i="18"/>
  <c r="EL24" i="18"/>
  <c r="EL45" i="18"/>
  <c r="EL22" i="18"/>
  <c r="EL33" i="18"/>
  <c r="EL34" i="18"/>
  <c r="EL48" i="18"/>
  <c r="EL19" i="18"/>
  <c r="EL27" i="18"/>
  <c r="EL8" i="18"/>
  <c r="EL11" i="18"/>
  <c r="EL25" i="18"/>
  <c r="EL29" i="18"/>
  <c r="EL18" i="18"/>
  <c r="C144" i="1" a="1"/>
  <c r="H141" i="10" a="1"/>
  <c r="H141" i="10" s="1"/>
  <c r="E141" i="10" a="1"/>
  <c r="E141" i="10" s="1"/>
  <c r="E142" i="7" a="1"/>
  <c r="E142" i="7" s="1"/>
  <c r="H142" i="7" a="1"/>
  <c r="H142" i="7" s="1"/>
  <c r="C144" i="6" a="1"/>
  <c r="EM5" i="18" l="1" a="1"/>
  <c r="EM8" i="18" s="1"/>
  <c r="I92" i="3"/>
  <c r="J92" i="3"/>
  <c r="E92" i="3"/>
  <c r="D92" i="3"/>
  <c r="H144" i="1"/>
  <c r="W144" i="1"/>
  <c r="AH144" i="1"/>
  <c r="AS144" i="1"/>
  <c r="K144" i="1"/>
  <c r="V144" i="1"/>
  <c r="AW144" i="1"/>
  <c r="O144" i="1"/>
  <c r="Z144" i="1"/>
  <c r="N144" i="1"/>
  <c r="U144" i="1"/>
  <c r="AJ144" i="1"/>
  <c r="Y144" i="1"/>
  <c r="AN144" i="1"/>
  <c r="M144" i="1"/>
  <c r="AB144" i="1"/>
  <c r="Q144" i="1"/>
  <c r="AU144" i="1"/>
  <c r="S144" i="1"/>
  <c r="E144" i="1"/>
  <c r="AT144" i="1"/>
  <c r="I144" i="1"/>
  <c r="X144" i="1"/>
  <c r="AM144" i="1"/>
  <c r="AX144" i="1"/>
  <c r="L144" i="1"/>
  <c r="AA144" i="1"/>
  <c r="AL144" i="1"/>
  <c r="P144" i="1"/>
  <c r="AE144" i="1"/>
  <c r="AP144" i="1"/>
  <c r="D144" i="1"/>
  <c r="AY144" i="1"/>
  <c r="AI144" i="1"/>
  <c r="C144" i="1"/>
  <c r="AQ144" i="1"/>
  <c r="AF144" i="1"/>
  <c r="AK144" i="1"/>
  <c r="T144" i="1"/>
  <c r="AD144" i="1"/>
  <c r="AO144" i="1"/>
  <c r="G144" i="1"/>
  <c r="R144" i="1"/>
  <c r="AC144" i="1"/>
  <c r="AR144" i="1"/>
  <c r="F144" i="1"/>
  <c r="AG144" i="1"/>
  <c r="AV144" i="1"/>
  <c r="J144" i="1"/>
  <c r="AZ144" i="1"/>
  <c r="C93" i="3"/>
  <c r="B93" i="3"/>
  <c r="D144" i="6"/>
  <c r="T144" i="6"/>
  <c r="AJ144" i="6"/>
  <c r="AZ144" i="6"/>
  <c r="S144" i="6"/>
  <c r="AI144" i="6"/>
  <c r="AY144" i="6"/>
  <c r="N144" i="6"/>
  <c r="AD144" i="6"/>
  <c r="AT144" i="6"/>
  <c r="M144" i="6"/>
  <c r="AC144" i="6"/>
  <c r="AS144" i="6"/>
  <c r="H144" i="6"/>
  <c r="AB144" i="6"/>
  <c r="AV144" i="6"/>
  <c r="W144" i="6"/>
  <c r="AQ144" i="6"/>
  <c r="J144" i="6"/>
  <c r="AH144" i="6"/>
  <c r="E144" i="6"/>
  <c r="Y144" i="6"/>
  <c r="AW144" i="6"/>
  <c r="L144" i="6"/>
  <c r="AF144" i="6"/>
  <c r="G144" i="6"/>
  <c r="AA144" i="6"/>
  <c r="AU144" i="6"/>
  <c r="R144" i="6"/>
  <c r="AL144" i="6"/>
  <c r="I144" i="6"/>
  <c r="AG144" i="6"/>
  <c r="P144" i="6"/>
  <c r="AN144" i="6"/>
  <c r="K144" i="6"/>
  <c r="AE144" i="6"/>
  <c r="C144" i="6"/>
  <c r="V144" i="6"/>
  <c r="AP144" i="6"/>
  <c r="Q144" i="6"/>
  <c r="AK144" i="6"/>
  <c r="AM144" i="6"/>
  <c r="U144" i="6"/>
  <c r="X144" i="6"/>
  <c r="F144" i="6"/>
  <c r="AO144" i="6"/>
  <c r="AR144" i="6"/>
  <c r="Z144" i="6"/>
  <c r="O144" i="6"/>
  <c r="AX144" i="6"/>
  <c r="H93" i="3"/>
  <c r="G93" i="3"/>
  <c r="EM19" i="18" l="1"/>
  <c r="EM47" i="18"/>
  <c r="EM6" i="18"/>
  <c r="EM51" i="18"/>
  <c r="EM28" i="18"/>
  <c r="EM41" i="18"/>
  <c r="EM35" i="18"/>
  <c r="EM9" i="18"/>
  <c r="EM43" i="18"/>
  <c r="EM34" i="18"/>
  <c r="EM15" i="18"/>
  <c r="EM33" i="18"/>
  <c r="EM40" i="18"/>
  <c r="EM44" i="18"/>
  <c r="EM5" i="18"/>
  <c r="EM29" i="18"/>
  <c r="EM31" i="18"/>
  <c r="EM23" i="18"/>
  <c r="EM21" i="18"/>
  <c r="EM26" i="18"/>
  <c r="EM12" i="18"/>
  <c r="EM16" i="18"/>
  <c r="EM25" i="18"/>
  <c r="EM32" i="18"/>
  <c r="EM42" i="18"/>
  <c r="EM46" i="18"/>
  <c r="EM38" i="18"/>
  <c r="EM52" i="18"/>
  <c r="EM20" i="18"/>
  <c r="EM11" i="18"/>
  <c r="EM13" i="18"/>
  <c r="EM14" i="18"/>
  <c r="EM27" i="18"/>
  <c r="EM54" i="18"/>
  <c r="EM10" i="18"/>
  <c r="EM22" i="18"/>
  <c r="EM17" i="18"/>
  <c r="EM48" i="18"/>
  <c r="EM36" i="18"/>
  <c r="EM24" i="18"/>
  <c r="EM18" i="18"/>
  <c r="EM39" i="18"/>
  <c r="EM45" i="18"/>
  <c r="EM53" i="18"/>
  <c r="EM30" i="18"/>
  <c r="EM37" i="18"/>
  <c r="EM49" i="18"/>
  <c r="EM7" i="18"/>
  <c r="EM50" i="18"/>
  <c r="H142" i="10" a="1"/>
  <c r="H142" i="10" s="1"/>
  <c r="E142" i="10" a="1"/>
  <c r="E142" i="10" s="1"/>
  <c r="C145" i="1" a="1"/>
  <c r="C145" i="6" a="1"/>
  <c r="H143" i="7" a="1"/>
  <c r="H143" i="7" s="1"/>
  <c r="E143" i="7" a="1"/>
  <c r="E143" i="7" s="1"/>
  <c r="EN5" i="18" l="1" a="1"/>
  <c r="AI145" i="1"/>
  <c r="AT145" i="1"/>
  <c r="L145" i="1"/>
  <c r="W145" i="1"/>
  <c r="AH145" i="1"/>
  <c r="AW145" i="1"/>
  <c r="K145" i="1"/>
  <c r="V145" i="1"/>
  <c r="AK145" i="1"/>
  <c r="AZ145" i="1"/>
  <c r="J145" i="1"/>
  <c r="O145" i="1"/>
  <c r="Z145" i="1"/>
  <c r="N145" i="1"/>
  <c r="AR145" i="1"/>
  <c r="AF145" i="1"/>
  <c r="E145" i="1"/>
  <c r="I145" i="1"/>
  <c r="AE145" i="1"/>
  <c r="AY145" i="1"/>
  <c r="M145" i="1"/>
  <c r="AB145" i="1"/>
  <c r="AM145" i="1"/>
  <c r="AX145" i="1"/>
  <c r="P145" i="1"/>
  <c r="AA145" i="1"/>
  <c r="AL145" i="1"/>
  <c r="D145" i="1"/>
  <c r="AU145" i="1"/>
  <c r="Y145" i="1"/>
  <c r="AO145" i="1"/>
  <c r="AC145" i="1"/>
  <c r="C145" i="1"/>
  <c r="Q145" i="1"/>
  <c r="AQ145" i="1"/>
  <c r="T145" i="1"/>
  <c r="AN145" i="1"/>
  <c r="S145" i="1"/>
  <c r="AD145" i="1"/>
  <c r="AS145" i="1"/>
  <c r="G145" i="1"/>
  <c r="R145" i="1"/>
  <c r="AG145" i="1"/>
  <c r="AV145" i="1"/>
  <c r="F145" i="1"/>
  <c r="U145" i="1"/>
  <c r="AJ145" i="1"/>
  <c r="X145" i="1"/>
  <c r="AP145" i="1"/>
  <c r="H145" i="1"/>
  <c r="J93" i="3"/>
  <c r="I93" i="3"/>
  <c r="E93" i="3"/>
  <c r="D93" i="3"/>
  <c r="F145" i="6"/>
  <c r="V145" i="6"/>
  <c r="AL145" i="6"/>
  <c r="E145" i="6"/>
  <c r="U145" i="6"/>
  <c r="AK145" i="6"/>
  <c r="D145" i="6"/>
  <c r="T145" i="6"/>
  <c r="AJ145" i="6"/>
  <c r="AZ145" i="6"/>
  <c r="S145" i="6"/>
  <c r="AI145" i="6"/>
  <c r="AY145" i="6"/>
  <c r="C145" i="6"/>
  <c r="Z145" i="6"/>
  <c r="AT145" i="6"/>
  <c r="Q145" i="6"/>
  <c r="AO145" i="6"/>
  <c r="L145" i="6"/>
  <c r="AF145" i="6"/>
  <c r="G145" i="6"/>
  <c r="AA145" i="6"/>
  <c r="AU145" i="6"/>
  <c r="N145" i="6"/>
  <c r="AH145" i="6"/>
  <c r="I145" i="6"/>
  <c r="AC145" i="6"/>
  <c r="AW145" i="6"/>
  <c r="X145" i="6"/>
  <c r="AR145" i="6"/>
  <c r="O145" i="6"/>
  <c r="AM145" i="6"/>
  <c r="J145" i="6"/>
  <c r="AD145" i="6"/>
  <c r="AX145" i="6"/>
  <c r="Y145" i="6"/>
  <c r="AS145" i="6"/>
  <c r="P145" i="6"/>
  <c r="AN145" i="6"/>
  <c r="K145" i="6"/>
  <c r="AE145" i="6"/>
  <c r="R145" i="6"/>
  <c r="H145" i="6"/>
  <c r="AQ145" i="6"/>
  <c r="AP145" i="6"/>
  <c r="AB145" i="6"/>
  <c r="M145" i="6"/>
  <c r="AV145" i="6"/>
  <c r="AG145" i="6"/>
  <c r="W145" i="6"/>
  <c r="G94" i="3"/>
  <c r="H94" i="3"/>
  <c r="C94" i="3"/>
  <c r="B94" i="3"/>
  <c r="EN48" i="18" l="1"/>
  <c r="EN34" i="18"/>
  <c r="EN17" i="18"/>
  <c r="EN27" i="18"/>
  <c r="EN19" i="18"/>
  <c r="EN37" i="18"/>
  <c r="EN21" i="18"/>
  <c r="EN7" i="18"/>
  <c r="EN50" i="18"/>
  <c r="EN32" i="18"/>
  <c r="EN44" i="18"/>
  <c r="EN31" i="18"/>
  <c r="EN18" i="18"/>
  <c r="EN49" i="18"/>
  <c r="EN24" i="18"/>
  <c r="EN39" i="18"/>
  <c r="EN8" i="18"/>
  <c r="EN26" i="18"/>
  <c r="EN10" i="18"/>
  <c r="EN51" i="18"/>
  <c r="EN20" i="18"/>
  <c r="EN28" i="18"/>
  <c r="EN30" i="18"/>
  <c r="EN36" i="18"/>
  <c r="EN15" i="18"/>
  <c r="EN22" i="18"/>
  <c r="EN9" i="18"/>
  <c r="EN42" i="18"/>
  <c r="EN35" i="18"/>
  <c r="EN54" i="18"/>
  <c r="EN45" i="18"/>
  <c r="EN40" i="18"/>
  <c r="EN53" i="18"/>
  <c r="EN46" i="18"/>
  <c r="EN12" i="18"/>
  <c r="EN33" i="18"/>
  <c r="EN47" i="18"/>
  <c r="EN11" i="18"/>
  <c r="EN52" i="18"/>
  <c r="EN6" i="18"/>
  <c r="EN29" i="18"/>
  <c r="EN25" i="18"/>
  <c r="EN5" i="18"/>
  <c r="EN23" i="18"/>
  <c r="EN41" i="18"/>
  <c r="EN16" i="18"/>
  <c r="EN13" i="18"/>
  <c r="EN43" i="18"/>
  <c r="EN14" i="18"/>
  <c r="EN38" i="18"/>
  <c r="C146" i="1" a="1"/>
  <c r="H143" i="10" a="1"/>
  <c r="H143" i="10" s="1"/>
  <c r="E143" i="10" a="1"/>
  <c r="E143" i="10" s="1"/>
  <c r="H144" i="7" a="1"/>
  <c r="H144" i="7" s="1"/>
  <c r="E144" i="7" a="1"/>
  <c r="E144" i="7" s="1"/>
  <c r="C146" i="6" a="1"/>
  <c r="EO5" i="18" l="1" a="1"/>
  <c r="J94" i="3"/>
  <c r="I94" i="3"/>
  <c r="D94" i="3"/>
  <c r="E94" i="3"/>
  <c r="H146" i="1"/>
  <c r="W146" i="1"/>
  <c r="AH146" i="1"/>
  <c r="AS146" i="1"/>
  <c r="K146" i="1"/>
  <c r="V146" i="1"/>
  <c r="AW146" i="1"/>
  <c r="O146" i="1"/>
  <c r="Z146" i="1"/>
  <c r="AD146" i="1"/>
  <c r="AT146" i="1"/>
  <c r="AZ146" i="1"/>
  <c r="I146" i="1"/>
  <c r="X146" i="1"/>
  <c r="AM146" i="1"/>
  <c r="AX146" i="1"/>
  <c r="L146" i="1"/>
  <c r="AL146" i="1"/>
  <c r="P146" i="1"/>
  <c r="AE146" i="1"/>
  <c r="E146" i="1"/>
  <c r="U146" i="1"/>
  <c r="AN146" i="1"/>
  <c r="AB146" i="1"/>
  <c r="Q146" i="1"/>
  <c r="AU146" i="1"/>
  <c r="T146" i="1"/>
  <c r="AY146" i="1"/>
  <c r="AA146" i="1"/>
  <c r="AP146" i="1"/>
  <c r="AK146" i="1"/>
  <c r="Y146" i="1"/>
  <c r="C146" i="1"/>
  <c r="M146" i="1"/>
  <c r="AQ146" i="1"/>
  <c r="AF146" i="1"/>
  <c r="D146" i="1"/>
  <c r="N146" i="1"/>
  <c r="AO146" i="1"/>
  <c r="G146" i="1"/>
  <c r="R146" i="1"/>
  <c r="AC146" i="1"/>
  <c r="AR146" i="1"/>
  <c r="F146" i="1"/>
  <c r="AG146" i="1"/>
  <c r="AV146" i="1"/>
  <c r="J146" i="1"/>
  <c r="S146" i="1"/>
  <c r="AI146" i="1"/>
  <c r="AJ146" i="1"/>
  <c r="M146" i="6"/>
  <c r="AC146" i="6"/>
  <c r="AS146" i="6"/>
  <c r="L146" i="6"/>
  <c r="AB146" i="6"/>
  <c r="AR146" i="6"/>
  <c r="K146" i="6"/>
  <c r="AA146" i="6"/>
  <c r="AQ146" i="6"/>
  <c r="F146" i="6"/>
  <c r="V146" i="6"/>
  <c r="AL146" i="6"/>
  <c r="E146" i="6"/>
  <c r="Y146" i="6"/>
  <c r="AW146" i="6"/>
  <c r="T146" i="6"/>
  <c r="AN146" i="6"/>
  <c r="O146" i="6"/>
  <c r="AI146" i="6"/>
  <c r="C146" i="6"/>
  <c r="Z146" i="6"/>
  <c r="AT146" i="6"/>
  <c r="Q146" i="6"/>
  <c r="AK146" i="6"/>
  <c r="H146" i="6"/>
  <c r="AF146" i="6"/>
  <c r="AZ146" i="6"/>
  <c r="W146" i="6"/>
  <c r="AU146" i="6"/>
  <c r="N146" i="6"/>
  <c r="AH146" i="6"/>
  <c r="I146" i="6"/>
  <c r="AG146" i="6"/>
  <c r="D146" i="6"/>
  <c r="X146" i="6"/>
  <c r="AV146" i="6"/>
  <c r="S146" i="6"/>
  <c r="AM146" i="6"/>
  <c r="J146" i="6"/>
  <c r="AD146" i="6"/>
  <c r="AX146" i="6"/>
  <c r="AO146" i="6"/>
  <c r="AE146" i="6"/>
  <c r="P146" i="6"/>
  <c r="AY146" i="6"/>
  <c r="AJ146" i="6"/>
  <c r="R146" i="6"/>
  <c r="U146" i="6"/>
  <c r="G146" i="6"/>
  <c r="AP146" i="6"/>
  <c r="B95" i="3"/>
  <c r="C95" i="3"/>
  <c r="G95" i="3"/>
  <c r="H95" i="3"/>
  <c r="EO35" i="18" l="1"/>
  <c r="EO22" i="18"/>
  <c r="EO41" i="18"/>
  <c r="EO12" i="18"/>
  <c r="EO48" i="18"/>
  <c r="EO54" i="18"/>
  <c r="EO27" i="18"/>
  <c r="EO33" i="18"/>
  <c r="EO32" i="18"/>
  <c r="EO26" i="18"/>
  <c r="EO20" i="18"/>
  <c r="EO11" i="18"/>
  <c r="EO47" i="18"/>
  <c r="EO43" i="18"/>
  <c r="EO31" i="18"/>
  <c r="EO10" i="18"/>
  <c r="EO7" i="18"/>
  <c r="EO37" i="18"/>
  <c r="EO50" i="18"/>
  <c r="EO19" i="18"/>
  <c r="EO13" i="18"/>
  <c r="EO51" i="18"/>
  <c r="EO46" i="18"/>
  <c r="EO24" i="18"/>
  <c r="EO44" i="18"/>
  <c r="EO49" i="18"/>
  <c r="EO8" i="18"/>
  <c r="EO25" i="18"/>
  <c r="EO14" i="18"/>
  <c r="EO34" i="18"/>
  <c r="EO23" i="18"/>
  <c r="EO30" i="18"/>
  <c r="EO29" i="18"/>
  <c r="EO6" i="18"/>
  <c r="EO53" i="18"/>
  <c r="EO17" i="18"/>
  <c r="EO9" i="18"/>
  <c r="EO15" i="18"/>
  <c r="EO36" i="18"/>
  <c r="EO21" i="18"/>
  <c r="EO16" i="18"/>
  <c r="EO45" i="18"/>
  <c r="EO28" i="18"/>
  <c r="EO39" i="18"/>
  <c r="EO18" i="18"/>
  <c r="EO5" i="18"/>
  <c r="EO38" i="18"/>
  <c r="EO40" i="18"/>
  <c r="EO42" i="18"/>
  <c r="EO52" i="18"/>
  <c r="E144" i="10" a="1"/>
  <c r="E144" i="10" s="1"/>
  <c r="H144" i="10" a="1"/>
  <c r="H144" i="10" s="1"/>
  <c r="C147" i="1" a="1"/>
  <c r="C147" i="6" a="1"/>
  <c r="E145" i="7" a="1"/>
  <c r="E145" i="7" s="1"/>
  <c r="H145" i="7" a="1"/>
  <c r="H145" i="7" s="1"/>
  <c r="EP5" i="18" l="1" a="1"/>
  <c r="N147" i="1"/>
  <c r="AC147" i="1"/>
  <c r="AR147" i="1"/>
  <c r="C147" i="1"/>
  <c r="Q147" i="1"/>
  <c r="AF147" i="1"/>
  <c r="AQ147" i="1"/>
  <c r="E147" i="1"/>
  <c r="T147" i="1"/>
  <c r="Y147" i="1"/>
  <c r="AO147" i="1"/>
  <c r="AU147" i="1"/>
  <c r="AT147" i="1"/>
  <c r="AH147" i="1"/>
  <c r="K147" i="1"/>
  <c r="AZ147" i="1"/>
  <c r="AE147" i="1"/>
  <c r="J147" i="1"/>
  <c r="S147" i="1"/>
  <c r="AD147" i="1"/>
  <c r="AS147" i="1"/>
  <c r="G147" i="1"/>
  <c r="R147" i="1"/>
  <c r="AG147" i="1"/>
  <c r="AV147" i="1"/>
  <c r="F147" i="1"/>
  <c r="U147" i="1"/>
  <c r="AJ147" i="1"/>
  <c r="AN147" i="1"/>
  <c r="I147" i="1"/>
  <c r="X147" i="1"/>
  <c r="AI147" i="1"/>
  <c r="L147" i="1"/>
  <c r="W147" i="1"/>
  <c r="AW147" i="1"/>
  <c r="V147" i="1"/>
  <c r="AK147" i="1"/>
  <c r="O147" i="1"/>
  <c r="AP147" i="1"/>
  <c r="H147" i="1"/>
  <c r="AY147" i="1"/>
  <c r="M147" i="1"/>
  <c r="AB147" i="1"/>
  <c r="AM147" i="1"/>
  <c r="AX147" i="1"/>
  <c r="P147" i="1"/>
  <c r="AA147" i="1"/>
  <c r="AL147" i="1"/>
  <c r="D147" i="1"/>
  <c r="Z147" i="1"/>
  <c r="D95" i="3"/>
  <c r="E95" i="3"/>
  <c r="I95" i="3"/>
  <c r="J95" i="3"/>
  <c r="C96" i="3"/>
  <c r="B96" i="3"/>
  <c r="G96" i="3"/>
  <c r="H96" i="3"/>
  <c r="S147" i="6"/>
  <c r="AI147" i="6"/>
  <c r="AY147" i="6"/>
  <c r="N147" i="6"/>
  <c r="AD147" i="6"/>
  <c r="AT147" i="6"/>
  <c r="M147" i="6"/>
  <c r="AC147" i="6"/>
  <c r="AS147" i="6"/>
  <c r="L147" i="6"/>
  <c r="AB147" i="6"/>
  <c r="AR147" i="6"/>
  <c r="G147" i="6"/>
  <c r="AA147" i="6"/>
  <c r="AU147" i="6"/>
  <c r="R147" i="6"/>
  <c r="AL147" i="6"/>
  <c r="I147" i="6"/>
  <c r="AG147" i="6"/>
  <c r="D147" i="6"/>
  <c r="X147" i="6"/>
  <c r="AV147" i="6"/>
  <c r="O147" i="6"/>
  <c r="AM147" i="6"/>
  <c r="F147" i="6"/>
  <c r="Z147" i="6"/>
  <c r="AX147" i="6"/>
  <c r="U147" i="6"/>
  <c r="AO147" i="6"/>
  <c r="P147" i="6"/>
  <c r="AJ147" i="6"/>
  <c r="K147" i="6"/>
  <c r="AE147" i="6"/>
  <c r="C147" i="6"/>
  <c r="V147" i="6"/>
  <c r="AP147" i="6"/>
  <c r="Q147" i="6"/>
  <c r="AK147" i="6"/>
  <c r="H147" i="6"/>
  <c r="AF147" i="6"/>
  <c r="AZ147" i="6"/>
  <c r="J147" i="6"/>
  <c r="AW147" i="6"/>
  <c r="AH147" i="6"/>
  <c r="T147" i="6"/>
  <c r="W147" i="6"/>
  <c r="E147" i="6"/>
  <c r="AN147" i="6"/>
  <c r="AQ147" i="6"/>
  <c r="Y147" i="6"/>
  <c r="EP12" i="18" l="1"/>
  <c r="EP8" i="18"/>
  <c r="EP15" i="18"/>
  <c r="EP9" i="18"/>
  <c r="EP27" i="18"/>
  <c r="EP40" i="18"/>
  <c r="EP29" i="18"/>
  <c r="EP32" i="18"/>
  <c r="EP26" i="18"/>
  <c r="EP51" i="18"/>
  <c r="EP50" i="18"/>
  <c r="EP35" i="18"/>
  <c r="EP39" i="18"/>
  <c r="EP54" i="18"/>
  <c r="EP36" i="18"/>
  <c r="EP7" i="18"/>
  <c r="EP33" i="18"/>
  <c r="EP23" i="18"/>
  <c r="EP20" i="18"/>
  <c r="EP11" i="18"/>
  <c r="EP22" i="18"/>
  <c r="EP34" i="18"/>
  <c r="EP21" i="18"/>
  <c r="EP44" i="18"/>
  <c r="EP6" i="18"/>
  <c r="EP13" i="18"/>
  <c r="EP16" i="18"/>
  <c r="EP38" i="18"/>
  <c r="EP30" i="18"/>
  <c r="EP53" i="18"/>
  <c r="EP24" i="18"/>
  <c r="EP19" i="18"/>
  <c r="EP10" i="18"/>
  <c r="EP45" i="18"/>
  <c r="EP5" i="18"/>
  <c r="EP25" i="18"/>
  <c r="EP49" i="18"/>
  <c r="EP43" i="18"/>
  <c r="EP47" i="18"/>
  <c r="EP48" i="18"/>
  <c r="EP42" i="18"/>
  <c r="EP17" i="18"/>
  <c r="EP18" i="18"/>
  <c r="EP46" i="18"/>
  <c r="EP52" i="18"/>
  <c r="EP28" i="18"/>
  <c r="EP31" i="18"/>
  <c r="EP14" i="18"/>
  <c r="EP37" i="18"/>
  <c r="EP41" i="18"/>
  <c r="C148" i="1" a="1"/>
  <c r="H145" i="10" a="1"/>
  <c r="H145" i="10" s="1"/>
  <c r="E145" i="10" a="1"/>
  <c r="E145" i="10" s="1"/>
  <c r="E146" i="7" a="1"/>
  <c r="E146" i="7" s="1"/>
  <c r="H146" i="7" a="1"/>
  <c r="H146" i="7" s="1"/>
  <c r="C148" i="6" a="1"/>
  <c r="EQ5" i="18" l="1" a="1"/>
  <c r="I96" i="3"/>
  <c r="J96" i="3"/>
  <c r="D96" i="3"/>
  <c r="E96" i="3"/>
  <c r="AN148" i="1"/>
  <c r="C148" i="1"/>
  <c r="AW148" i="1"/>
  <c r="AB148" i="1"/>
  <c r="AQ148" i="1"/>
  <c r="U148" i="1"/>
  <c r="AF148" i="1"/>
  <c r="AU148" i="1"/>
  <c r="AK148" i="1"/>
  <c r="N148" i="1"/>
  <c r="AD148" i="1"/>
  <c r="AY148" i="1"/>
  <c r="H148" i="1"/>
  <c r="AH148" i="1"/>
  <c r="V148" i="1"/>
  <c r="O148" i="1"/>
  <c r="E148" i="1"/>
  <c r="AG148" i="1"/>
  <c r="I148" i="1"/>
  <c r="G148" i="1"/>
  <c r="R148" i="1"/>
  <c r="AO148" i="1"/>
  <c r="AR148" i="1"/>
  <c r="F148" i="1"/>
  <c r="AC148" i="1"/>
  <c r="AV148" i="1"/>
  <c r="J148" i="1"/>
  <c r="AS148" i="1"/>
  <c r="Y148" i="1"/>
  <c r="AJ148" i="1"/>
  <c r="T148" i="1"/>
  <c r="W148" i="1"/>
  <c r="M148" i="1"/>
  <c r="K148" i="1"/>
  <c r="Q148" i="1"/>
  <c r="Z148" i="1"/>
  <c r="D148" i="1"/>
  <c r="AT148" i="1"/>
  <c r="X148" i="1"/>
  <c r="AM148" i="1"/>
  <c r="AX148" i="1"/>
  <c r="L148" i="1"/>
  <c r="AA148" i="1"/>
  <c r="AL148" i="1"/>
  <c r="P148" i="1"/>
  <c r="AE148" i="1"/>
  <c r="AP148" i="1"/>
  <c r="AZ148" i="1"/>
  <c r="S148" i="1"/>
  <c r="AI148" i="1"/>
  <c r="C97" i="3"/>
  <c r="B97" i="3"/>
  <c r="H97" i="3"/>
  <c r="G97" i="3"/>
  <c r="C148" i="6"/>
  <c r="R148" i="6"/>
  <c r="AH148" i="6"/>
  <c r="AX148" i="6"/>
  <c r="Q148" i="6"/>
  <c r="AG148" i="6"/>
  <c r="AW148" i="6"/>
  <c r="P148" i="6"/>
  <c r="AF148" i="6"/>
  <c r="AV148" i="6"/>
  <c r="O148" i="6"/>
  <c r="AE148" i="6"/>
  <c r="AU148" i="6"/>
  <c r="V148" i="6"/>
  <c r="AP148" i="6"/>
  <c r="M148" i="6"/>
  <c r="AK148" i="6"/>
  <c r="H148" i="6"/>
  <c r="AB148" i="6"/>
  <c r="AZ148" i="6"/>
  <c r="W148" i="6"/>
  <c r="AQ148" i="6"/>
  <c r="J148" i="6"/>
  <c r="AD148" i="6"/>
  <c r="E148" i="6"/>
  <c r="Y148" i="6"/>
  <c r="AS148" i="6"/>
  <c r="T148" i="6"/>
  <c r="AN148" i="6"/>
  <c r="K148" i="6"/>
  <c r="AI148" i="6"/>
  <c r="F148" i="6"/>
  <c r="Z148" i="6"/>
  <c r="AT148" i="6"/>
  <c r="U148" i="6"/>
  <c r="AO148" i="6"/>
  <c r="L148" i="6"/>
  <c r="AJ148" i="6"/>
  <c r="G148" i="6"/>
  <c r="AA148" i="6"/>
  <c r="AY148" i="6"/>
  <c r="AC148" i="6"/>
  <c r="S148" i="6"/>
  <c r="N148" i="6"/>
  <c r="D148" i="6"/>
  <c r="AM148" i="6"/>
  <c r="AL148" i="6"/>
  <c r="X148" i="6"/>
  <c r="I148" i="6"/>
  <c r="AR148" i="6"/>
  <c r="EQ43" i="18" l="1"/>
  <c r="EQ20" i="18"/>
  <c r="EQ45" i="18"/>
  <c r="EQ33" i="18"/>
  <c r="EQ32" i="18"/>
  <c r="EQ31" i="18"/>
  <c r="EQ48" i="18"/>
  <c r="EQ21" i="18"/>
  <c r="EQ49" i="18"/>
  <c r="EQ24" i="18"/>
  <c r="EQ5" i="18"/>
  <c r="EQ12" i="18"/>
  <c r="EQ22" i="18"/>
  <c r="EQ50" i="18"/>
  <c r="EQ8" i="18"/>
  <c r="EQ9" i="18"/>
  <c r="EQ42" i="18"/>
  <c r="EQ51" i="18"/>
  <c r="EQ41" i="18"/>
  <c r="EQ40" i="18"/>
  <c r="EQ29" i="18"/>
  <c r="EQ13" i="18"/>
  <c r="EQ18" i="18"/>
  <c r="EQ11" i="18"/>
  <c r="EQ37" i="18"/>
  <c r="EQ27" i="18"/>
  <c r="EQ46" i="18"/>
  <c r="EQ19" i="18"/>
  <c r="EQ54" i="18"/>
  <c r="EQ34" i="18"/>
  <c r="EQ39" i="18"/>
  <c r="EQ44" i="18"/>
  <c r="EQ15" i="18"/>
  <c r="EQ14" i="18"/>
  <c r="EQ38" i="18"/>
  <c r="EQ6" i="18"/>
  <c r="EQ16" i="18"/>
  <c r="EQ53" i="18"/>
  <c r="EQ7" i="18"/>
  <c r="EQ35" i="18"/>
  <c r="EQ26" i="18"/>
  <c r="EQ23" i="18"/>
  <c r="EQ36" i="18"/>
  <c r="EQ17" i="18"/>
  <c r="EQ52" i="18"/>
  <c r="EQ47" i="18"/>
  <c r="EQ25" i="18"/>
  <c r="EQ28" i="18"/>
  <c r="EQ30" i="18"/>
  <c r="EQ10" i="18"/>
  <c r="E146" i="10" a="1"/>
  <c r="E146" i="10" s="1"/>
  <c r="H146" i="10" a="1"/>
  <c r="H146" i="10" s="1"/>
  <c r="C149" i="1" a="1"/>
  <c r="C149" i="6" a="1"/>
  <c r="H147" i="7" a="1"/>
  <c r="H147" i="7" s="1"/>
  <c r="E147" i="7" a="1"/>
  <c r="E147" i="7" s="1"/>
  <c r="ER5" i="18" l="1" a="1"/>
  <c r="AD149" i="1"/>
  <c r="AS149" i="1"/>
  <c r="AE149" i="1"/>
  <c r="R149" i="1"/>
  <c r="AG149" i="1"/>
  <c r="AV149" i="1"/>
  <c r="F149" i="1"/>
  <c r="U149" i="1"/>
  <c r="AJ149" i="1"/>
  <c r="AY149" i="1"/>
  <c r="Z149" i="1"/>
  <c r="AP149" i="1"/>
  <c r="H149" i="1"/>
  <c r="M149" i="1"/>
  <c r="AB149" i="1"/>
  <c r="S149" i="1"/>
  <c r="P149" i="1"/>
  <c r="G149" i="1"/>
  <c r="AL149" i="1"/>
  <c r="K149" i="1"/>
  <c r="O149" i="1"/>
  <c r="AT149" i="1"/>
  <c r="L149" i="1"/>
  <c r="AQ149" i="1"/>
  <c r="AH149" i="1"/>
  <c r="AW149" i="1"/>
  <c r="AU149" i="1"/>
  <c r="V149" i="1"/>
  <c r="AK149" i="1"/>
  <c r="AZ149" i="1"/>
  <c r="J149" i="1"/>
  <c r="AO149" i="1"/>
  <c r="AA149" i="1"/>
  <c r="AX149" i="1"/>
  <c r="D149" i="1"/>
  <c r="Y149" i="1"/>
  <c r="I149" i="1"/>
  <c r="N149" i="1"/>
  <c r="AC149" i="1"/>
  <c r="AR149" i="1"/>
  <c r="C149" i="1"/>
  <c r="Q149" i="1"/>
  <c r="AF149" i="1"/>
  <c r="AI149" i="1"/>
  <c r="E149" i="1"/>
  <c r="T149" i="1"/>
  <c r="W149" i="1"/>
  <c r="AN149" i="1"/>
  <c r="X149" i="1"/>
  <c r="AM149" i="1"/>
  <c r="E97" i="3"/>
  <c r="D97" i="3"/>
  <c r="J97" i="3"/>
  <c r="I97" i="3"/>
  <c r="H98" i="3"/>
  <c r="G98" i="3"/>
  <c r="B98" i="3"/>
  <c r="C98" i="3"/>
  <c r="H149" i="6"/>
  <c r="X149" i="6"/>
  <c r="AN149" i="6"/>
  <c r="G149" i="6"/>
  <c r="W149" i="6"/>
  <c r="AM149" i="6"/>
  <c r="C149" i="6"/>
  <c r="R149" i="6"/>
  <c r="AH149" i="6"/>
  <c r="AX149" i="6"/>
  <c r="Q149" i="6"/>
  <c r="AG149" i="6"/>
  <c r="AW149" i="6"/>
  <c r="T149" i="6"/>
  <c r="AR149" i="6"/>
  <c r="O149" i="6"/>
  <c r="AI149" i="6"/>
  <c r="F149" i="6"/>
  <c r="Z149" i="6"/>
  <c r="AT149" i="6"/>
  <c r="U149" i="6"/>
  <c r="AO149" i="6"/>
  <c r="L149" i="6"/>
  <c r="AF149" i="6"/>
  <c r="AZ149" i="6"/>
  <c r="AA149" i="6"/>
  <c r="AU149" i="6"/>
  <c r="N149" i="6"/>
  <c r="AL149" i="6"/>
  <c r="I149" i="6"/>
  <c r="AC149" i="6"/>
  <c r="D149" i="6"/>
  <c r="AB149" i="6"/>
  <c r="AV149" i="6"/>
  <c r="S149" i="6"/>
  <c r="AQ149" i="6"/>
  <c r="J149" i="6"/>
  <c r="AD149" i="6"/>
  <c r="E149" i="6"/>
  <c r="Y149" i="6"/>
  <c r="AS149" i="6"/>
  <c r="P149" i="6"/>
  <c r="AY149" i="6"/>
  <c r="AK149" i="6"/>
  <c r="AJ149" i="6"/>
  <c r="V149" i="6"/>
  <c r="K149" i="6"/>
  <c r="AP149" i="6"/>
  <c r="AE149" i="6"/>
  <c r="M149" i="6"/>
  <c r="ER42" i="18" l="1"/>
  <c r="ER10" i="18"/>
  <c r="ER21" i="18"/>
  <c r="ER49" i="18"/>
  <c r="ER37" i="18"/>
  <c r="ER46" i="18"/>
  <c r="ER24" i="18"/>
  <c r="ER20" i="18"/>
  <c r="ER41" i="18"/>
  <c r="ER36" i="18"/>
  <c r="ER34" i="18"/>
  <c r="ER32" i="18"/>
  <c r="ER43" i="18"/>
  <c r="ER11" i="18"/>
  <c r="ER51" i="18"/>
  <c r="ER52" i="18"/>
  <c r="ER47" i="18"/>
  <c r="ER54" i="18"/>
  <c r="ER48" i="18"/>
  <c r="ER9" i="18"/>
  <c r="ER26" i="18"/>
  <c r="ER6" i="18"/>
  <c r="ER17" i="18"/>
  <c r="ER13" i="18"/>
  <c r="ER35" i="18"/>
  <c r="ER38" i="18"/>
  <c r="ER44" i="18"/>
  <c r="ER50" i="18"/>
  <c r="ER12" i="18"/>
  <c r="ER7" i="18"/>
  <c r="ER30" i="18"/>
  <c r="ER31" i="18"/>
  <c r="ER14" i="18"/>
  <c r="ER15" i="18"/>
  <c r="ER40" i="18"/>
  <c r="ER29" i="18"/>
  <c r="ER45" i="18"/>
  <c r="ER5" i="18"/>
  <c r="ER28" i="18"/>
  <c r="ER19" i="18"/>
  <c r="ER27" i="18"/>
  <c r="ER16" i="18"/>
  <c r="ER8" i="18"/>
  <c r="ER39" i="18"/>
  <c r="ER18" i="18"/>
  <c r="ER53" i="18"/>
  <c r="ER23" i="18"/>
  <c r="ER25" i="18"/>
  <c r="ER22" i="18"/>
  <c r="ER33" i="18"/>
  <c r="C150" i="1" a="1"/>
  <c r="E147" i="10" a="1"/>
  <c r="E147" i="10" s="1"/>
  <c r="H147" i="10" a="1"/>
  <c r="H147" i="10" s="1"/>
  <c r="E148" i="7" a="1"/>
  <c r="E148" i="7" s="1"/>
  <c r="H148" i="7" a="1"/>
  <c r="H148" i="7" s="1"/>
  <c r="C150" i="6" a="1"/>
  <c r="ES5" i="18" l="1" a="1"/>
  <c r="D98" i="3"/>
  <c r="E98" i="3"/>
  <c r="I98" i="3"/>
  <c r="J98" i="3"/>
  <c r="T150" i="1"/>
  <c r="AI150" i="1"/>
  <c r="AT150" i="1"/>
  <c r="H150" i="1"/>
  <c r="W150" i="1"/>
  <c r="AH150" i="1"/>
  <c r="AS150" i="1"/>
  <c r="K150" i="1"/>
  <c r="V150" i="1"/>
  <c r="AW150" i="1"/>
  <c r="AF150" i="1"/>
  <c r="M150" i="1"/>
  <c r="AK150" i="1"/>
  <c r="AZ150" i="1"/>
  <c r="C150" i="1"/>
  <c r="AB150" i="1"/>
  <c r="I150" i="1"/>
  <c r="Y150" i="1"/>
  <c r="AJ150" i="1"/>
  <c r="AY150" i="1"/>
  <c r="AO150" i="1"/>
  <c r="X150" i="1"/>
  <c r="AM150" i="1"/>
  <c r="AX150" i="1"/>
  <c r="L150" i="1"/>
  <c r="AA150" i="1"/>
  <c r="AL150" i="1"/>
  <c r="P150" i="1"/>
  <c r="AU150" i="1"/>
  <c r="J150" i="1"/>
  <c r="N150" i="1"/>
  <c r="Q150" i="1"/>
  <c r="AN150" i="1"/>
  <c r="E150" i="1"/>
  <c r="AQ150" i="1"/>
  <c r="AE150" i="1"/>
  <c r="Z150" i="1"/>
  <c r="D150" i="1"/>
  <c r="S150" i="1"/>
  <c r="AD150" i="1"/>
  <c r="AC150" i="1"/>
  <c r="G150" i="1"/>
  <c r="R150" i="1"/>
  <c r="AG150" i="1"/>
  <c r="AR150" i="1"/>
  <c r="F150" i="1"/>
  <c r="U150" i="1"/>
  <c r="AP150" i="1"/>
  <c r="O150" i="1"/>
  <c r="AV150" i="1"/>
  <c r="H99" i="3"/>
  <c r="G99" i="3"/>
  <c r="O150" i="6"/>
  <c r="AE150" i="6"/>
  <c r="AU150" i="6"/>
  <c r="J150" i="6"/>
  <c r="Z150" i="6"/>
  <c r="AP150" i="6"/>
  <c r="I150" i="6"/>
  <c r="Y150" i="6"/>
  <c r="AO150" i="6"/>
  <c r="H150" i="6"/>
  <c r="X150" i="6"/>
  <c r="AN150" i="6"/>
  <c r="W150" i="6"/>
  <c r="AQ150" i="6"/>
  <c r="N150" i="6"/>
  <c r="AH150" i="6"/>
  <c r="E150" i="6"/>
  <c r="AC150" i="6"/>
  <c r="AW150" i="6"/>
  <c r="T150" i="6"/>
  <c r="AR150" i="6"/>
  <c r="K150" i="6"/>
  <c r="AI150" i="6"/>
  <c r="C150" i="6"/>
  <c r="V150" i="6"/>
  <c r="AT150" i="6"/>
  <c r="Q150" i="6"/>
  <c r="AK150" i="6"/>
  <c r="L150" i="6"/>
  <c r="AF150" i="6"/>
  <c r="AZ150" i="6"/>
  <c r="G150" i="6"/>
  <c r="AA150" i="6"/>
  <c r="AY150" i="6"/>
  <c r="R150" i="6"/>
  <c r="AL150" i="6"/>
  <c r="M150" i="6"/>
  <c r="AG150" i="6"/>
  <c r="D150" i="6"/>
  <c r="AB150" i="6"/>
  <c r="AV150" i="6"/>
  <c r="AM150" i="6"/>
  <c r="U150" i="6"/>
  <c r="F150" i="6"/>
  <c r="AS150" i="6"/>
  <c r="AD150" i="6"/>
  <c r="P150" i="6"/>
  <c r="S150" i="6"/>
  <c r="AX150" i="6"/>
  <c r="AJ150" i="6"/>
  <c r="B99" i="3"/>
  <c r="C99" i="3"/>
  <c r="ES31" i="18" l="1"/>
  <c r="ES18" i="18"/>
  <c r="ES20" i="18"/>
  <c r="ES14" i="18"/>
  <c r="ES21" i="18"/>
  <c r="ES34" i="18"/>
  <c r="ES24" i="18"/>
  <c r="ES36" i="18"/>
  <c r="ES6" i="18"/>
  <c r="ES19" i="18"/>
  <c r="ES49" i="18"/>
  <c r="ES13" i="18"/>
  <c r="ES43" i="18"/>
  <c r="ES27" i="18"/>
  <c r="ES41" i="18"/>
  <c r="ES45" i="18"/>
  <c r="ES8" i="18"/>
  <c r="ES44" i="18"/>
  <c r="ES12" i="18"/>
  <c r="ES35" i="18"/>
  <c r="ES48" i="18"/>
  <c r="ES40" i="18"/>
  <c r="ES5" i="18"/>
  <c r="ES29" i="18"/>
  <c r="ES53" i="18"/>
  <c r="ES10" i="18"/>
  <c r="ES32" i="18"/>
  <c r="ES7" i="18"/>
  <c r="ES33" i="18"/>
  <c r="ES23" i="18"/>
  <c r="ES37" i="18"/>
  <c r="ES11" i="18"/>
  <c r="ES38" i="18"/>
  <c r="ES51" i="18"/>
  <c r="ES42" i="18"/>
  <c r="ES17" i="18"/>
  <c r="ES39" i="18"/>
  <c r="ES46" i="18"/>
  <c r="ES22" i="18"/>
  <c r="ES47" i="18"/>
  <c r="ES9" i="18"/>
  <c r="ES25" i="18"/>
  <c r="ES28" i="18"/>
  <c r="ES26" i="18"/>
  <c r="ES30" i="18"/>
  <c r="ES52" i="18"/>
  <c r="ES50" i="18"/>
  <c r="ES54" i="18"/>
  <c r="ES16" i="18"/>
  <c r="ES15" i="18"/>
  <c r="H148" i="10" a="1"/>
  <c r="H148" i="10" s="1"/>
  <c r="E148" i="10" a="1"/>
  <c r="E148" i="10" s="1"/>
  <c r="C151" i="1" a="1"/>
  <c r="C151" i="6" a="1"/>
  <c r="H149" i="7" a="1"/>
  <c r="H149" i="7" s="1"/>
  <c r="E149" i="7" a="1"/>
  <c r="E149" i="7" s="1"/>
  <c r="ET5" i="18" l="1" a="1"/>
  <c r="E151" i="1"/>
  <c r="Q151" i="1"/>
  <c r="S151" i="1"/>
  <c r="AP151" i="1"/>
  <c r="AR151" i="1"/>
  <c r="AK151" i="1"/>
  <c r="AT151" i="1"/>
  <c r="AV151" i="1"/>
  <c r="AS151" i="1"/>
  <c r="AE151" i="1"/>
  <c r="C151" i="1"/>
  <c r="D151" i="1"/>
  <c r="X151" i="1"/>
  <c r="J151" i="1"/>
  <c r="L151" i="1"/>
  <c r="N151" i="1"/>
  <c r="W151" i="1"/>
  <c r="AJ151" i="1"/>
  <c r="AZ151" i="1"/>
  <c r="F151" i="1"/>
  <c r="H151" i="1"/>
  <c r="AW151" i="1"/>
  <c r="AY151" i="1"/>
  <c r="I151" i="1"/>
  <c r="Y151" i="1"/>
  <c r="AA151" i="1"/>
  <c r="M151" i="1"/>
  <c r="AG151" i="1"/>
  <c r="AI151" i="1"/>
  <c r="AH151" i="1"/>
  <c r="AO151" i="1"/>
  <c r="AQ151" i="1"/>
  <c r="V151" i="1"/>
  <c r="AM151" i="1"/>
  <c r="O151" i="1"/>
  <c r="P151" i="1"/>
  <c r="R151" i="1"/>
  <c r="AX151" i="1"/>
  <c r="AL151" i="1"/>
  <c r="AN151" i="1"/>
  <c r="AC151" i="1"/>
  <c r="Z151" i="1"/>
  <c r="AB151" i="1"/>
  <c r="AU151" i="1"/>
  <c r="AD151" i="1"/>
  <c r="AF151" i="1"/>
  <c r="K151" i="1"/>
  <c r="T151" i="1"/>
  <c r="U151" i="1"/>
  <c r="G151" i="1"/>
  <c r="J99" i="3"/>
  <c r="I99" i="3"/>
  <c r="D99" i="3"/>
  <c r="E99" i="3"/>
  <c r="H100" i="3"/>
  <c r="G100" i="3"/>
  <c r="C100" i="3"/>
  <c r="B100" i="3"/>
  <c r="Q151" i="6"/>
  <c r="AG151" i="6"/>
  <c r="AW151" i="6"/>
  <c r="P151" i="6"/>
  <c r="AF151" i="6"/>
  <c r="AV151" i="6"/>
  <c r="O151" i="6"/>
  <c r="AE151" i="6"/>
  <c r="AU151" i="6"/>
  <c r="J151" i="6"/>
  <c r="Z151" i="6"/>
  <c r="AP151" i="6"/>
  <c r="U151" i="6"/>
  <c r="AO151" i="6"/>
  <c r="L151" i="6"/>
  <c r="AJ151" i="6"/>
  <c r="G151" i="6"/>
  <c r="AA151" i="6"/>
  <c r="AY151" i="6"/>
  <c r="R151" i="6"/>
  <c r="AL151" i="6"/>
  <c r="I151" i="6"/>
  <c r="AC151" i="6"/>
  <c r="D151" i="6"/>
  <c r="X151" i="6"/>
  <c r="AR151" i="6"/>
  <c r="S151" i="6"/>
  <c r="AM151" i="6"/>
  <c r="F151" i="6"/>
  <c r="AD151" i="6"/>
  <c r="AX151" i="6"/>
  <c r="E151" i="6"/>
  <c r="Y151" i="6"/>
  <c r="AS151" i="6"/>
  <c r="T151" i="6"/>
  <c r="AN151" i="6"/>
  <c r="K151" i="6"/>
  <c r="AI151" i="6"/>
  <c r="C151" i="6"/>
  <c r="V151" i="6"/>
  <c r="AT151" i="6"/>
  <c r="H151" i="6"/>
  <c r="AQ151" i="6"/>
  <c r="AB151" i="6"/>
  <c r="N151" i="6"/>
  <c r="M151" i="6"/>
  <c r="AZ151" i="6"/>
  <c r="AH151" i="6"/>
  <c r="W151" i="6"/>
  <c r="AK151" i="6"/>
  <c r="ET28" i="18" l="1"/>
  <c r="ET9" i="18"/>
  <c r="ET12" i="18"/>
  <c r="ET16" i="18"/>
  <c r="ET20" i="18"/>
  <c r="ET6" i="18"/>
  <c r="ET29" i="18"/>
  <c r="ET32" i="18"/>
  <c r="ET47" i="18"/>
  <c r="ET54" i="18"/>
  <c r="ET17" i="18"/>
  <c r="ET40" i="18"/>
  <c r="ET51" i="18"/>
  <c r="ET15" i="18"/>
  <c r="ET26" i="18"/>
  <c r="ET48" i="18"/>
  <c r="ET10" i="18"/>
  <c r="ET52" i="18"/>
  <c r="ET13" i="18"/>
  <c r="ET49" i="18"/>
  <c r="ET27" i="18"/>
  <c r="ET41" i="18"/>
  <c r="ET7" i="18"/>
  <c r="ET38" i="18"/>
  <c r="ET45" i="18"/>
  <c r="ET18" i="18"/>
  <c r="ET21" i="18"/>
  <c r="ET46" i="18"/>
  <c r="ET22" i="18"/>
  <c r="ET33" i="18"/>
  <c r="ET31" i="18"/>
  <c r="ET25" i="18"/>
  <c r="ET11" i="18"/>
  <c r="ET42" i="18"/>
  <c r="ET34" i="18"/>
  <c r="ET23" i="18"/>
  <c r="ET5" i="18"/>
  <c r="ET37" i="18"/>
  <c r="ET43" i="18"/>
  <c r="ET8" i="18"/>
  <c r="ET53" i="18"/>
  <c r="ET50" i="18"/>
  <c r="ET19" i="18"/>
  <c r="ET36" i="18"/>
  <c r="ET39" i="18"/>
  <c r="ET14" i="18"/>
  <c r="ET24" i="18"/>
  <c r="ET30" i="18"/>
  <c r="ET35" i="18"/>
  <c r="ET44" i="18"/>
  <c r="C152" i="1" a="1"/>
  <c r="H149" i="10" a="1"/>
  <c r="H149" i="10" s="1"/>
  <c r="E149" i="10" a="1"/>
  <c r="E149" i="10" s="1"/>
  <c r="E150" i="7" a="1"/>
  <c r="E150" i="7" s="1"/>
  <c r="H150" i="7" a="1"/>
  <c r="H150" i="7" s="1"/>
  <c r="C152" i="6" a="1"/>
  <c r="EU5" i="18" l="1" a="1"/>
  <c r="I100" i="3"/>
  <c r="J100" i="3"/>
  <c r="D100" i="3"/>
  <c r="E100" i="3"/>
  <c r="C152" i="1"/>
  <c r="AI152" i="1"/>
  <c r="M152" i="1"/>
  <c r="AR152" i="1"/>
  <c r="K152" i="1"/>
  <c r="AM152" i="1"/>
  <c r="AV152" i="1"/>
  <c r="S152" i="1"/>
  <c r="AU152" i="1"/>
  <c r="W152" i="1"/>
  <c r="AD152" i="1"/>
  <c r="AO152" i="1"/>
  <c r="X152" i="1"/>
  <c r="L152" i="1"/>
  <c r="Y152" i="1"/>
  <c r="Z152" i="1"/>
  <c r="AJ152" i="1"/>
  <c r="I152" i="1"/>
  <c r="H152" i="1"/>
  <c r="R152" i="1"/>
  <c r="Q152" i="1"/>
  <c r="AS152" i="1"/>
  <c r="F152" i="1"/>
  <c r="AQ152" i="1"/>
  <c r="U152" i="1"/>
  <c r="J152" i="1"/>
  <c r="AY152" i="1"/>
  <c r="AC152" i="1"/>
  <c r="AZ152" i="1"/>
  <c r="D152" i="1"/>
  <c r="AK152" i="1"/>
  <c r="AH152" i="1"/>
  <c r="AW152" i="1"/>
  <c r="V152" i="1"/>
  <c r="P152" i="1"/>
  <c r="AG152" i="1"/>
  <c r="AA152" i="1"/>
  <c r="N152" i="1"/>
  <c r="AN152" i="1"/>
  <c r="AX152" i="1"/>
  <c r="AE152" i="1"/>
  <c r="AB152" i="1"/>
  <c r="AL152" i="1"/>
  <c r="G152" i="1"/>
  <c r="AF152" i="1"/>
  <c r="AP152" i="1"/>
  <c r="O152" i="1"/>
  <c r="AT152" i="1"/>
  <c r="E152" i="1"/>
  <c r="T152" i="1"/>
  <c r="D152" i="6"/>
  <c r="T152" i="6"/>
  <c r="AJ152" i="6"/>
  <c r="AZ152" i="6"/>
  <c r="S152" i="6"/>
  <c r="AI152" i="6"/>
  <c r="AY152" i="6"/>
  <c r="N152" i="6"/>
  <c r="AD152" i="6"/>
  <c r="AT152" i="6"/>
  <c r="M152" i="6"/>
  <c r="AC152" i="6"/>
  <c r="AS152" i="6"/>
  <c r="P152" i="6"/>
  <c r="AN152" i="6"/>
  <c r="K152" i="6"/>
  <c r="AE152" i="6"/>
  <c r="C152" i="6"/>
  <c r="V152" i="6"/>
  <c r="AP152" i="6"/>
  <c r="Q152" i="6"/>
  <c r="AK152" i="6"/>
  <c r="H152" i="6"/>
  <c r="AV152" i="6"/>
  <c r="W152" i="6"/>
  <c r="AQ152" i="6"/>
  <c r="J152" i="6"/>
  <c r="AH152" i="6"/>
  <c r="E152" i="6"/>
  <c r="Y152" i="6"/>
  <c r="AW152" i="6"/>
  <c r="X152" i="6"/>
  <c r="AR152" i="6"/>
  <c r="O152" i="6"/>
  <c r="AM152" i="6"/>
  <c r="F152" i="6"/>
  <c r="Z152" i="6"/>
  <c r="AX152" i="6"/>
  <c r="U152" i="6"/>
  <c r="AO152" i="6"/>
  <c r="AB152" i="6"/>
  <c r="AA152" i="6"/>
  <c r="I152" i="6"/>
  <c r="L152" i="6"/>
  <c r="AU152" i="6"/>
  <c r="AG152" i="6"/>
  <c r="AF152" i="6"/>
  <c r="R152" i="6"/>
  <c r="G152" i="6"/>
  <c r="AL152" i="6"/>
  <c r="H101" i="3"/>
  <c r="G101" i="3"/>
  <c r="C101" i="3"/>
  <c r="B101" i="3"/>
  <c r="EU17" i="18" l="1"/>
  <c r="EU31" i="18"/>
  <c r="EU47" i="18"/>
  <c r="EU13" i="18"/>
  <c r="EU53" i="18"/>
  <c r="EU6" i="18"/>
  <c r="EU23" i="18"/>
  <c r="EU49" i="18"/>
  <c r="EU19" i="18"/>
  <c r="EU29" i="18"/>
  <c r="EU15" i="18"/>
  <c r="EU7" i="18"/>
  <c r="EU36" i="18"/>
  <c r="EU10" i="18"/>
  <c r="EU26" i="18"/>
  <c r="EU14" i="18"/>
  <c r="EU41" i="18"/>
  <c r="EU39" i="18"/>
  <c r="EU32" i="18"/>
  <c r="EU12" i="18"/>
  <c r="EU44" i="18"/>
  <c r="EU11" i="18"/>
  <c r="EU45" i="18"/>
  <c r="EU43" i="18"/>
  <c r="EU20" i="18"/>
  <c r="EU9" i="18"/>
  <c r="EU33" i="18"/>
  <c r="EU37" i="18"/>
  <c r="EU40" i="18"/>
  <c r="EU48" i="18"/>
  <c r="EU27" i="18"/>
  <c r="EU28" i="18"/>
  <c r="EU16" i="18"/>
  <c r="EU25" i="18"/>
  <c r="EU24" i="18"/>
  <c r="EU51" i="18"/>
  <c r="EU18" i="18"/>
  <c r="EU52" i="18"/>
  <c r="EU46" i="18"/>
  <c r="EU54" i="18"/>
  <c r="EU50" i="18"/>
  <c r="EU35" i="18"/>
  <c r="EU22" i="18"/>
  <c r="EU42" i="18"/>
  <c r="EU30" i="18"/>
  <c r="EU38" i="18"/>
  <c r="EU21" i="18"/>
  <c r="EU5" i="18"/>
  <c r="EU8" i="18"/>
  <c r="EU34" i="18"/>
  <c r="H150" i="10" a="1"/>
  <c r="H150" i="10" s="1"/>
  <c r="E150" i="10" a="1"/>
  <c r="E150" i="10" s="1"/>
  <c r="C153" i="1" a="1"/>
  <c r="C153" i="6" a="1"/>
  <c r="E151" i="7" a="1"/>
  <c r="E151" i="7" s="1"/>
  <c r="H151" i="7" a="1"/>
  <c r="H151" i="7" s="1"/>
  <c r="EV5" i="18" l="1" a="1"/>
  <c r="EV7" i="18" s="1"/>
  <c r="AD153" i="1"/>
  <c r="AR153" i="1"/>
  <c r="Q153" i="1"/>
  <c r="R153" i="1"/>
  <c r="AF153" i="1"/>
  <c r="AQ153" i="1"/>
  <c r="F153" i="1"/>
  <c r="T153" i="1"/>
  <c r="S153" i="1"/>
  <c r="AU153" i="1"/>
  <c r="AP153" i="1"/>
  <c r="AA153" i="1"/>
  <c r="AK153" i="1"/>
  <c r="AS153" i="1"/>
  <c r="AE153" i="1"/>
  <c r="U153" i="1"/>
  <c r="AL153" i="1"/>
  <c r="AG153" i="1"/>
  <c r="AO153" i="1"/>
  <c r="AT153" i="1"/>
  <c r="M153" i="1"/>
  <c r="AW153" i="1"/>
  <c r="AH153" i="1"/>
  <c r="AV153" i="1"/>
  <c r="Y153" i="1"/>
  <c r="V153" i="1"/>
  <c r="AJ153" i="1"/>
  <c r="AY153" i="1"/>
  <c r="Z153" i="1"/>
  <c r="E153" i="1"/>
  <c r="H153" i="1"/>
  <c r="L153" i="1"/>
  <c r="AX153" i="1"/>
  <c r="G153" i="1"/>
  <c r="AZ153" i="1"/>
  <c r="AN153" i="1"/>
  <c r="W153" i="1"/>
  <c r="N153" i="1"/>
  <c r="AB153" i="1"/>
  <c r="AI153" i="1"/>
  <c r="C153" i="1"/>
  <c r="P153" i="1"/>
  <c r="K153" i="1"/>
  <c r="AM153" i="1"/>
  <c r="D153" i="1"/>
  <c r="AC153" i="1"/>
  <c r="O153" i="1"/>
  <c r="I153" i="1"/>
  <c r="J153" i="1"/>
  <c r="X153" i="1"/>
  <c r="J101" i="3"/>
  <c r="I101" i="3"/>
  <c r="E101" i="3"/>
  <c r="D101" i="3"/>
  <c r="G102" i="3"/>
  <c r="H102" i="3"/>
  <c r="C102" i="3"/>
  <c r="B102" i="3"/>
  <c r="F153" i="6"/>
  <c r="V153" i="6"/>
  <c r="AL153" i="6"/>
  <c r="E153" i="6"/>
  <c r="U153" i="6"/>
  <c r="AK153" i="6"/>
  <c r="D153" i="6"/>
  <c r="T153" i="6"/>
  <c r="AJ153" i="6"/>
  <c r="AZ153" i="6"/>
  <c r="S153" i="6"/>
  <c r="AI153" i="6"/>
  <c r="AY153" i="6"/>
  <c r="N153" i="6"/>
  <c r="AH153" i="6"/>
  <c r="I153" i="6"/>
  <c r="AC153" i="6"/>
  <c r="AW153" i="6"/>
  <c r="X153" i="6"/>
  <c r="AR153" i="6"/>
  <c r="O153" i="6"/>
  <c r="AM153" i="6"/>
  <c r="C153" i="6"/>
  <c r="Z153" i="6"/>
  <c r="AT153" i="6"/>
  <c r="Q153" i="6"/>
  <c r="AO153" i="6"/>
  <c r="L153" i="6"/>
  <c r="AF153" i="6"/>
  <c r="G153" i="6"/>
  <c r="AA153" i="6"/>
  <c r="AU153" i="6"/>
  <c r="R153" i="6"/>
  <c r="AP153" i="6"/>
  <c r="M153" i="6"/>
  <c r="AG153" i="6"/>
  <c r="H153" i="6"/>
  <c r="AB153" i="6"/>
  <c r="AV153" i="6"/>
  <c r="W153" i="6"/>
  <c r="AQ153" i="6"/>
  <c r="J153" i="6"/>
  <c r="AS153" i="6"/>
  <c r="AE153" i="6"/>
  <c r="AD153" i="6"/>
  <c r="P153" i="6"/>
  <c r="AX153" i="6"/>
  <c r="AN153" i="6"/>
  <c r="Y153" i="6"/>
  <c r="K153" i="6"/>
  <c r="EV42" i="18" l="1"/>
  <c r="EV49" i="18"/>
  <c r="EV46" i="18"/>
  <c r="EV15" i="18"/>
  <c r="EV45" i="18"/>
  <c r="EV19" i="18"/>
  <c r="EV36" i="18"/>
  <c r="EV13" i="18"/>
  <c r="EV54" i="18"/>
  <c r="EV37" i="18"/>
  <c r="EV34" i="18"/>
  <c r="EV43" i="18"/>
  <c r="EV33" i="18"/>
  <c r="EV39" i="18"/>
  <c r="EV28" i="18"/>
  <c r="EV47" i="18"/>
  <c r="EV14" i="18"/>
  <c r="EV11" i="18"/>
  <c r="EV8" i="18"/>
  <c r="EV24" i="18"/>
  <c r="EV40" i="18"/>
  <c r="EV41" i="18"/>
  <c r="EV20" i="18"/>
  <c r="EV52" i="18"/>
  <c r="EV32" i="18"/>
  <c r="EV26" i="18"/>
  <c r="EV31" i="18"/>
  <c r="EV23" i="18"/>
  <c r="EV22" i="18"/>
  <c r="EV9" i="18"/>
  <c r="EV6" i="18"/>
  <c r="EV21" i="18"/>
  <c r="EV29" i="18"/>
  <c r="EV27" i="18"/>
  <c r="EV44" i="18"/>
  <c r="EV38" i="18"/>
  <c r="EV18" i="18"/>
  <c r="EV17" i="18"/>
  <c r="EV48" i="18"/>
  <c r="EV25" i="18"/>
  <c r="EV5" i="18"/>
  <c r="EV53" i="18"/>
  <c r="EV50" i="18"/>
  <c r="EV10" i="18"/>
  <c r="EV30" i="18"/>
  <c r="EV16" i="18"/>
  <c r="EV35" i="18"/>
  <c r="EV12" i="18"/>
  <c r="EV51" i="18"/>
  <c r="C154" i="1" a="1"/>
  <c r="H151" i="10" a="1"/>
  <c r="H151" i="10" s="1"/>
  <c r="E151" i="10" a="1"/>
  <c r="E151" i="10" s="1"/>
  <c r="H152" i="7" a="1"/>
  <c r="H152" i="7" s="1"/>
  <c r="E152" i="7" a="1"/>
  <c r="E152" i="7" s="1"/>
  <c r="C154" i="6" a="1"/>
  <c r="EW5" i="18" l="1" a="1"/>
  <c r="EW30" i="18" s="1"/>
  <c r="J102" i="3"/>
  <c r="I102" i="3"/>
  <c r="E102" i="3"/>
  <c r="D102" i="3"/>
  <c r="C154" i="1"/>
  <c r="AE154" i="1"/>
  <c r="Q154" i="1"/>
  <c r="AR154" i="1"/>
  <c r="G154" i="1"/>
  <c r="AQ154" i="1"/>
  <c r="AV154" i="1"/>
  <c r="O154" i="1"/>
  <c r="AY154" i="1"/>
  <c r="I154" i="1"/>
  <c r="AO154" i="1"/>
  <c r="AJ154" i="1"/>
  <c r="X154" i="1"/>
  <c r="AS154" i="1"/>
  <c r="L154" i="1"/>
  <c r="U154" i="1"/>
  <c r="Z154" i="1"/>
  <c r="AZ154" i="1"/>
  <c r="T154" i="1"/>
  <c r="H154" i="1"/>
  <c r="R154" i="1"/>
  <c r="M154" i="1"/>
  <c r="AW154" i="1"/>
  <c r="F154" i="1"/>
  <c r="AM154" i="1"/>
  <c r="Y154" i="1"/>
  <c r="J154" i="1"/>
  <c r="AU154" i="1"/>
  <c r="AG154" i="1"/>
  <c r="D154" i="1"/>
  <c r="AT154" i="1"/>
  <c r="AA154" i="1"/>
  <c r="AH154" i="1"/>
  <c r="V154" i="1"/>
  <c r="P154" i="1"/>
  <c r="AC154" i="1"/>
  <c r="N154" i="1"/>
  <c r="AD154" i="1"/>
  <c r="AN154" i="1"/>
  <c r="AX154" i="1"/>
  <c r="AI154" i="1"/>
  <c r="AB154" i="1"/>
  <c r="AL154" i="1"/>
  <c r="K154" i="1"/>
  <c r="AF154" i="1"/>
  <c r="AP154" i="1"/>
  <c r="S154" i="1"/>
  <c r="W154" i="1"/>
  <c r="E154" i="1"/>
  <c r="AK154" i="1"/>
  <c r="M154" i="6"/>
  <c r="AC154" i="6"/>
  <c r="AS154" i="6"/>
  <c r="L154" i="6"/>
  <c r="AB154" i="6"/>
  <c r="AR154" i="6"/>
  <c r="K154" i="6"/>
  <c r="AA154" i="6"/>
  <c r="AQ154" i="6"/>
  <c r="F154" i="6"/>
  <c r="V154" i="6"/>
  <c r="AL154" i="6"/>
  <c r="Q154" i="6"/>
  <c r="AK154" i="6"/>
  <c r="H154" i="6"/>
  <c r="AF154" i="6"/>
  <c r="AZ154" i="6"/>
  <c r="W154" i="6"/>
  <c r="AU154" i="6"/>
  <c r="N154" i="6"/>
  <c r="AH154" i="6"/>
  <c r="E154" i="6"/>
  <c r="Y154" i="6"/>
  <c r="AW154" i="6"/>
  <c r="AN154" i="6"/>
  <c r="O154" i="6"/>
  <c r="AI154" i="6"/>
  <c r="C154" i="6"/>
  <c r="Z154" i="6"/>
  <c r="AT154" i="6"/>
  <c r="U154" i="6"/>
  <c r="AO154" i="6"/>
  <c r="P154" i="6"/>
  <c r="AJ154" i="6"/>
  <c r="G154" i="6"/>
  <c r="AE154" i="6"/>
  <c r="AY154" i="6"/>
  <c r="R154" i="6"/>
  <c r="AP154" i="6"/>
  <c r="T154" i="6"/>
  <c r="AG154" i="6"/>
  <c r="S154" i="6"/>
  <c r="AX154" i="6"/>
  <c r="D154" i="6"/>
  <c r="AM154" i="6"/>
  <c r="X154" i="6"/>
  <c r="J154" i="6"/>
  <c r="AV154" i="6"/>
  <c r="AD154" i="6"/>
  <c r="I154" i="6"/>
  <c r="G103" i="3"/>
  <c r="H103" i="3"/>
  <c r="B103" i="3"/>
  <c r="C103" i="3"/>
  <c r="EW40" i="18" l="1"/>
  <c r="EW23" i="18"/>
  <c r="EW24" i="18"/>
  <c r="EW39" i="18"/>
  <c r="EW36" i="18"/>
  <c r="EW25" i="18"/>
  <c r="EW32" i="18"/>
  <c r="EW9" i="18"/>
  <c r="EW53" i="18"/>
  <c r="EW33" i="18"/>
  <c r="EW46" i="18"/>
  <c r="EW43" i="18"/>
  <c r="EW14" i="18"/>
  <c r="EW17" i="18"/>
  <c r="EW52" i="18"/>
  <c r="EW5" i="18"/>
  <c r="EW51" i="18"/>
  <c r="EW6" i="18"/>
  <c r="EW15" i="18"/>
  <c r="EW35" i="18"/>
  <c r="EW48" i="18"/>
  <c r="EW45" i="18"/>
  <c r="EW7" i="18"/>
  <c r="EW47" i="18"/>
  <c r="EW49" i="18"/>
  <c r="EW20" i="18"/>
  <c r="EW12" i="18"/>
  <c r="EW16" i="18"/>
  <c r="EW13" i="18"/>
  <c r="EW8" i="18"/>
  <c r="EW42" i="18"/>
  <c r="EW34" i="18"/>
  <c r="EW27" i="18"/>
  <c r="EW38" i="18"/>
  <c r="EW26" i="18"/>
  <c r="EW19" i="18"/>
  <c r="EW22" i="18"/>
  <c r="EW11" i="18"/>
  <c r="EW21" i="18"/>
  <c r="EW50" i="18"/>
  <c r="EW41" i="18"/>
  <c r="EW10" i="18"/>
  <c r="EW18" i="18"/>
  <c r="EW44" i="18"/>
  <c r="EW28" i="18"/>
  <c r="EW54" i="18"/>
  <c r="EW29" i="18"/>
  <c r="EW31" i="18"/>
  <c r="EW37" i="18"/>
  <c r="H152" i="10" a="1"/>
  <c r="H152" i="10" s="1"/>
  <c r="E152" i="10" a="1"/>
  <c r="E152" i="10" s="1"/>
  <c r="C155" i="1" a="1"/>
  <c r="C155" i="6" a="1"/>
  <c r="E153" i="7" a="1"/>
  <c r="E153" i="7" s="1"/>
  <c r="H153" i="7" a="1"/>
  <c r="H153" i="7" s="1"/>
  <c r="EX5" i="18" l="1" a="1"/>
  <c r="EX40" i="18" s="1"/>
  <c r="L155" i="1"/>
  <c r="AW155" i="1"/>
  <c r="AI155" i="1"/>
  <c r="AX155" i="1"/>
  <c r="Y155" i="1"/>
  <c r="K155" i="1"/>
  <c r="AL155" i="1"/>
  <c r="AZ155" i="1"/>
  <c r="AC155" i="1"/>
  <c r="I155" i="1"/>
  <c r="AA155" i="1"/>
  <c r="AN155" i="1"/>
  <c r="AD155" i="1"/>
  <c r="M155" i="1"/>
  <c r="AF155" i="1"/>
  <c r="F155" i="1"/>
  <c r="O155" i="1"/>
  <c r="H155" i="1"/>
  <c r="W155" i="1"/>
  <c r="N155" i="1"/>
  <c r="AB155" i="1"/>
  <c r="AE155" i="1"/>
  <c r="C155" i="1"/>
  <c r="P155" i="1"/>
  <c r="G155" i="1"/>
  <c r="AQ155" i="1"/>
  <c r="D155" i="1"/>
  <c r="AG155" i="1"/>
  <c r="S155" i="1"/>
  <c r="AK155" i="1"/>
  <c r="Z155" i="1"/>
  <c r="J155" i="1"/>
  <c r="AR155" i="1"/>
  <c r="R155" i="1"/>
  <c r="AM155" i="1"/>
  <c r="T155" i="1"/>
  <c r="AY155" i="1"/>
  <c r="E155" i="1"/>
  <c r="AT155" i="1"/>
  <c r="Q155" i="1"/>
  <c r="AS155" i="1"/>
  <c r="AH155" i="1"/>
  <c r="AV155" i="1"/>
  <c r="U155" i="1"/>
  <c r="V155" i="1"/>
  <c r="AJ155" i="1"/>
  <c r="AU155" i="1"/>
  <c r="AP155" i="1"/>
  <c r="AO155" i="1"/>
  <c r="X155" i="1"/>
  <c r="J103" i="3"/>
  <c r="I103" i="3"/>
  <c r="D103" i="3"/>
  <c r="E103" i="3"/>
  <c r="S155" i="6"/>
  <c r="AI155" i="6"/>
  <c r="AY155" i="6"/>
  <c r="N155" i="6"/>
  <c r="AD155" i="6"/>
  <c r="AT155" i="6"/>
  <c r="M155" i="6"/>
  <c r="AC155" i="6"/>
  <c r="AS155" i="6"/>
  <c r="L155" i="6"/>
  <c r="AB155" i="6"/>
  <c r="AR155" i="6"/>
  <c r="O155" i="6"/>
  <c r="AM155" i="6"/>
  <c r="F155" i="6"/>
  <c r="Z155" i="6"/>
  <c r="AX155" i="6"/>
  <c r="U155" i="6"/>
  <c r="AO155" i="6"/>
  <c r="P155" i="6"/>
  <c r="AJ155" i="6"/>
  <c r="W155" i="6"/>
  <c r="AQ155" i="6"/>
  <c r="J155" i="6"/>
  <c r="AH155" i="6"/>
  <c r="E155" i="6"/>
  <c r="Y155" i="6"/>
  <c r="AW155" i="6"/>
  <c r="T155" i="6"/>
  <c r="AN155" i="6"/>
  <c r="G155" i="6"/>
  <c r="AA155" i="6"/>
  <c r="AU155" i="6"/>
  <c r="R155" i="6"/>
  <c r="AL155" i="6"/>
  <c r="I155" i="6"/>
  <c r="AG155" i="6"/>
  <c r="D155" i="6"/>
  <c r="X155" i="6"/>
  <c r="AV155" i="6"/>
  <c r="C155" i="6"/>
  <c r="AK155" i="6"/>
  <c r="V155" i="6"/>
  <c r="H155" i="6"/>
  <c r="K155" i="6"/>
  <c r="AP155" i="6"/>
  <c r="AF155" i="6"/>
  <c r="AZ155" i="6"/>
  <c r="AE155" i="6"/>
  <c r="Q155" i="6"/>
  <c r="B104" i="3"/>
  <c r="C104" i="3"/>
  <c r="G104" i="3"/>
  <c r="H104" i="3"/>
  <c r="EX28" i="18" l="1"/>
  <c r="EX43" i="18"/>
  <c r="EX53" i="18"/>
  <c r="EX42" i="18"/>
  <c r="EX32" i="18"/>
  <c r="EX11" i="18"/>
  <c r="EX6" i="18"/>
  <c r="EX12" i="18"/>
  <c r="EX46" i="18"/>
  <c r="EX18" i="18"/>
  <c r="EX8" i="18"/>
  <c r="EX27" i="18"/>
  <c r="EX5" i="18"/>
  <c r="EX10" i="18"/>
  <c r="EX34" i="18"/>
  <c r="EX33" i="18"/>
  <c r="EX52" i="18"/>
  <c r="EX13" i="18"/>
  <c r="EX41" i="18"/>
  <c r="EX17" i="18"/>
  <c r="EX25" i="18"/>
  <c r="EX16" i="18"/>
  <c r="EX21" i="18"/>
  <c r="EX31" i="18"/>
  <c r="EX35" i="18"/>
  <c r="EX9" i="18"/>
  <c r="EX29" i="18"/>
  <c r="EX23" i="18"/>
  <c r="EX50" i="18"/>
  <c r="EX49" i="18"/>
  <c r="EX36" i="18"/>
  <c r="EX44" i="18"/>
  <c r="EX26" i="18"/>
  <c r="EX7" i="18"/>
  <c r="EX22" i="18"/>
  <c r="EX39" i="18"/>
  <c r="EX14" i="18"/>
  <c r="EX51" i="18"/>
  <c r="EX19" i="18"/>
  <c r="EX54" i="18"/>
  <c r="EX48" i="18"/>
  <c r="EX47" i="18"/>
  <c r="EX37" i="18"/>
  <c r="EX15" i="18"/>
  <c r="EX20" i="18"/>
  <c r="EX24" i="18"/>
  <c r="EX38" i="18"/>
  <c r="EX30" i="18"/>
  <c r="EX45" i="18"/>
  <c r="C156" i="1" a="1"/>
  <c r="E153" i="10" a="1"/>
  <c r="E153" i="10" s="1"/>
  <c r="H153" i="10" a="1"/>
  <c r="H153" i="10" s="1"/>
  <c r="E154" i="7" a="1"/>
  <c r="E154" i="7" s="1"/>
  <c r="H154" i="7" a="1"/>
  <c r="H154" i="7" s="1"/>
  <c r="C156" i="6" a="1"/>
  <c r="EY5" i="18" l="1" a="1"/>
  <c r="D104" i="3"/>
  <c r="E104" i="3"/>
  <c r="J104" i="3"/>
  <c r="I104" i="3"/>
  <c r="J156" i="1"/>
  <c r="AY156" i="1"/>
  <c r="AC156" i="1"/>
  <c r="AZ156" i="1"/>
  <c r="AA156" i="1"/>
  <c r="E156" i="1"/>
  <c r="AN156" i="1"/>
  <c r="AX156" i="1"/>
  <c r="AE156" i="1"/>
  <c r="AQ156" i="1"/>
  <c r="Y156" i="1"/>
  <c r="AR156" i="1"/>
  <c r="AP156" i="1"/>
  <c r="AD156" i="1"/>
  <c r="H156" i="1"/>
  <c r="Q156" i="1"/>
  <c r="L156" i="1"/>
  <c r="AL156" i="1"/>
  <c r="F156" i="1"/>
  <c r="P156" i="1"/>
  <c r="Z156" i="1"/>
  <c r="AG156" i="1"/>
  <c r="D156" i="1"/>
  <c r="N156" i="1"/>
  <c r="I156" i="1"/>
  <c r="AK156" i="1"/>
  <c r="C156" i="1"/>
  <c r="AI156" i="1"/>
  <c r="M156" i="1"/>
  <c r="U156" i="1"/>
  <c r="K156" i="1"/>
  <c r="AM156" i="1"/>
  <c r="AF156" i="1"/>
  <c r="O156" i="1"/>
  <c r="T156" i="1"/>
  <c r="AO156" i="1"/>
  <c r="R156" i="1"/>
  <c r="AS156" i="1"/>
  <c r="AB156" i="1"/>
  <c r="AW156" i="1"/>
  <c r="V156" i="1"/>
  <c r="AV156" i="1"/>
  <c r="S156" i="1"/>
  <c r="AU156" i="1"/>
  <c r="AJ156" i="1"/>
  <c r="AT156" i="1"/>
  <c r="W156" i="1"/>
  <c r="X156" i="1"/>
  <c r="AH156" i="1"/>
  <c r="G156" i="1"/>
  <c r="C156" i="6"/>
  <c r="R156" i="6"/>
  <c r="AH156" i="6"/>
  <c r="AX156" i="6"/>
  <c r="Q156" i="6"/>
  <c r="AG156" i="6"/>
  <c r="AW156" i="6"/>
  <c r="P156" i="6"/>
  <c r="AF156" i="6"/>
  <c r="AV156" i="6"/>
  <c r="O156" i="6"/>
  <c r="AE156" i="6"/>
  <c r="AU156" i="6"/>
  <c r="J156" i="6"/>
  <c r="AD156" i="6"/>
  <c r="E156" i="6"/>
  <c r="Y156" i="6"/>
  <c r="AS156" i="6"/>
  <c r="T156" i="6"/>
  <c r="AN156" i="6"/>
  <c r="K156" i="6"/>
  <c r="AI156" i="6"/>
  <c r="N156" i="6"/>
  <c r="AL156" i="6"/>
  <c r="I156" i="6"/>
  <c r="AC156" i="6"/>
  <c r="D156" i="6"/>
  <c r="X156" i="6"/>
  <c r="AR156" i="6"/>
  <c r="S156" i="6"/>
  <c r="AM156" i="6"/>
  <c r="V156" i="6"/>
  <c r="AP156" i="6"/>
  <c r="M156" i="6"/>
  <c r="AK156" i="6"/>
  <c r="H156" i="6"/>
  <c r="AB156" i="6"/>
  <c r="AZ156" i="6"/>
  <c r="W156" i="6"/>
  <c r="AQ156" i="6"/>
  <c r="U156" i="6"/>
  <c r="G156" i="6"/>
  <c r="F156" i="6"/>
  <c r="AO156" i="6"/>
  <c r="AA156" i="6"/>
  <c r="Z156" i="6"/>
  <c r="L156" i="6"/>
  <c r="AY156" i="6"/>
  <c r="AT156" i="6"/>
  <c r="AJ156" i="6"/>
  <c r="C105" i="3"/>
  <c r="B105" i="3"/>
  <c r="H105" i="3"/>
  <c r="G105" i="3"/>
  <c r="EY7" i="18" l="1"/>
  <c r="EY10" i="18"/>
  <c r="EY19" i="18"/>
  <c r="EY18" i="18"/>
  <c r="EY45" i="18"/>
  <c r="EY52" i="18"/>
  <c r="EY44" i="18"/>
  <c r="EY42" i="18"/>
  <c r="EY23" i="18"/>
  <c r="EY39" i="18"/>
  <c r="EY40" i="18"/>
  <c r="EY48" i="18"/>
  <c r="EY9" i="18"/>
  <c r="EY13" i="18"/>
  <c r="EY26" i="18"/>
  <c r="EY31" i="18"/>
  <c r="EY41" i="18"/>
  <c r="EY20" i="18"/>
  <c r="EY15" i="18"/>
  <c r="EY14" i="18"/>
  <c r="EY29" i="18"/>
  <c r="EY51" i="18"/>
  <c r="EY35" i="18"/>
  <c r="EY38" i="18"/>
  <c r="EY50" i="18"/>
  <c r="EY5" i="18"/>
  <c r="EY49" i="18"/>
  <c r="EY11" i="18"/>
  <c r="EY34" i="18"/>
  <c r="EY43" i="18"/>
  <c r="EY33" i="18"/>
  <c r="EY53" i="18"/>
  <c r="EY47" i="18"/>
  <c r="EY12" i="18"/>
  <c r="EY25" i="18"/>
  <c r="EY36" i="18"/>
  <c r="EY30" i="18"/>
  <c r="EY24" i="18"/>
  <c r="EY32" i="18"/>
  <c r="EY28" i="18"/>
  <c r="EY27" i="18"/>
  <c r="EY8" i="18"/>
  <c r="EY6" i="18"/>
  <c r="EY54" i="18"/>
  <c r="EY37" i="18"/>
  <c r="EY21" i="18"/>
  <c r="EY46" i="18"/>
  <c r="EY16" i="18"/>
  <c r="EY17" i="18"/>
  <c r="EY22" i="18"/>
  <c r="E154" i="10" a="1"/>
  <c r="E154" i="10" s="1"/>
  <c r="H154" i="10" a="1"/>
  <c r="H154" i="10" s="1"/>
  <c r="C157" i="1" a="1"/>
  <c r="C157" i="6" a="1"/>
  <c r="E155" i="7" a="1"/>
  <c r="E155" i="7" s="1"/>
  <c r="H155" i="7" a="1"/>
  <c r="H155" i="7" s="1"/>
  <c r="EZ5" i="18" l="1" a="1"/>
  <c r="AD157" i="1"/>
  <c r="AR157" i="1"/>
  <c r="Q157" i="1"/>
  <c r="R157" i="1"/>
  <c r="AF157" i="1"/>
  <c r="AQ157" i="1"/>
  <c r="F157" i="1"/>
  <c r="T157" i="1"/>
  <c r="S157" i="1"/>
  <c r="AU157" i="1"/>
  <c r="J157" i="1"/>
  <c r="AO157" i="1"/>
  <c r="I157" i="1"/>
  <c r="L157" i="1"/>
  <c r="AE157" i="1"/>
  <c r="G157" i="1"/>
  <c r="AZ157" i="1"/>
  <c r="AK157" i="1"/>
  <c r="E157" i="1"/>
  <c r="AT157" i="1"/>
  <c r="M157" i="1"/>
  <c r="AW157" i="1"/>
  <c r="AH157" i="1"/>
  <c r="AV157" i="1"/>
  <c r="Y157" i="1"/>
  <c r="V157" i="1"/>
  <c r="AJ157" i="1"/>
  <c r="AY157" i="1"/>
  <c r="H157" i="1"/>
  <c r="X157" i="1"/>
  <c r="AN157" i="1"/>
  <c r="AS157" i="1"/>
  <c r="AX157" i="1"/>
  <c r="U157" i="1"/>
  <c r="AL157" i="1"/>
  <c r="AG157" i="1"/>
  <c r="AA157" i="1"/>
  <c r="N157" i="1"/>
  <c r="AB157" i="1"/>
  <c r="AI157" i="1"/>
  <c r="C157" i="1"/>
  <c r="P157" i="1"/>
  <c r="K157" i="1"/>
  <c r="AM157" i="1"/>
  <c r="D157" i="1"/>
  <c r="AC157" i="1"/>
  <c r="O157" i="1"/>
  <c r="W157" i="1"/>
  <c r="AP157" i="1"/>
  <c r="Z157" i="1"/>
  <c r="E105" i="3"/>
  <c r="D105" i="3"/>
  <c r="I105" i="3"/>
  <c r="J105" i="3"/>
  <c r="H157" i="6"/>
  <c r="X157" i="6"/>
  <c r="AN157" i="6"/>
  <c r="G157" i="6"/>
  <c r="W157" i="6"/>
  <c r="AM157" i="6"/>
  <c r="C157" i="6"/>
  <c r="R157" i="6"/>
  <c r="AH157" i="6"/>
  <c r="AX157" i="6"/>
  <c r="Q157" i="6"/>
  <c r="AG157" i="6"/>
  <c r="AW157" i="6"/>
  <c r="D157" i="6"/>
  <c r="AB157" i="6"/>
  <c r="AV157" i="6"/>
  <c r="S157" i="6"/>
  <c r="AQ157" i="6"/>
  <c r="J157" i="6"/>
  <c r="AD157" i="6"/>
  <c r="E157" i="6"/>
  <c r="Y157" i="6"/>
  <c r="AS157" i="6"/>
  <c r="L157" i="6"/>
  <c r="AF157" i="6"/>
  <c r="AZ157" i="6"/>
  <c r="AA157" i="6"/>
  <c r="AU157" i="6"/>
  <c r="N157" i="6"/>
  <c r="AL157" i="6"/>
  <c r="I157" i="6"/>
  <c r="AC157" i="6"/>
  <c r="P157" i="6"/>
  <c r="AJ157" i="6"/>
  <c r="K157" i="6"/>
  <c r="AE157" i="6"/>
  <c r="AY157" i="6"/>
  <c r="V157" i="6"/>
  <c r="AP157" i="6"/>
  <c r="M157" i="6"/>
  <c r="AK157" i="6"/>
  <c r="T157" i="6"/>
  <c r="F157" i="6"/>
  <c r="AO157" i="6"/>
  <c r="AR157" i="6"/>
  <c r="Z157" i="6"/>
  <c r="O157" i="6"/>
  <c r="AT157" i="6"/>
  <c r="AI157" i="6"/>
  <c r="U157" i="6"/>
  <c r="G106" i="3"/>
  <c r="H106" i="3"/>
  <c r="B106" i="3"/>
  <c r="C106" i="3"/>
  <c r="EZ23" i="18" l="1"/>
  <c r="EZ25" i="18"/>
  <c r="EZ22" i="18"/>
  <c r="EZ37" i="18"/>
  <c r="EZ10" i="18"/>
  <c r="EZ27" i="18"/>
  <c r="EZ42" i="18"/>
  <c r="EZ49" i="18"/>
  <c r="EZ36" i="18"/>
  <c r="EZ6" i="18"/>
  <c r="EZ31" i="18"/>
  <c r="EZ54" i="18"/>
  <c r="EZ47" i="18"/>
  <c r="EZ39" i="18"/>
  <c r="EZ9" i="18"/>
  <c r="EZ32" i="18"/>
  <c r="EZ52" i="18"/>
  <c r="EZ5" i="18"/>
  <c r="EZ38" i="18"/>
  <c r="EZ46" i="18"/>
  <c r="EZ14" i="18"/>
  <c r="EZ45" i="18"/>
  <c r="EZ11" i="18"/>
  <c r="EZ28" i="18"/>
  <c r="EZ29" i="18"/>
  <c r="EZ48" i="18"/>
  <c r="EZ15" i="18"/>
  <c r="EZ30" i="18"/>
  <c r="EZ13" i="18"/>
  <c r="EZ50" i="18"/>
  <c r="EZ53" i="18"/>
  <c r="EZ7" i="18"/>
  <c r="EZ24" i="18"/>
  <c r="EZ34" i="18"/>
  <c r="EZ8" i="18"/>
  <c r="EZ43" i="18"/>
  <c r="EZ20" i="18"/>
  <c r="EZ33" i="18"/>
  <c r="EZ12" i="18"/>
  <c r="EZ35" i="18"/>
  <c r="EZ44" i="18"/>
  <c r="EZ41" i="18"/>
  <c r="EZ26" i="18"/>
  <c r="EZ51" i="18"/>
  <c r="EZ18" i="18"/>
  <c r="EZ17" i="18"/>
  <c r="EZ19" i="18"/>
  <c r="EZ40" i="18"/>
  <c r="EZ21" i="18"/>
  <c r="EZ16" i="18"/>
  <c r="C158" i="1" a="1"/>
  <c r="H155" i="10" a="1"/>
  <c r="H155" i="10" s="1"/>
  <c r="E155" i="10" a="1"/>
  <c r="E155" i="10" s="1"/>
  <c r="E156" i="7" a="1"/>
  <c r="E156" i="7" s="1"/>
  <c r="H156" i="7" a="1"/>
  <c r="H156" i="7" s="1"/>
  <c r="C158" i="6" a="1"/>
  <c r="FA5" i="18" l="1" a="1"/>
  <c r="J106" i="3"/>
  <c r="I106" i="3"/>
  <c r="E106" i="3"/>
  <c r="D106" i="3"/>
  <c r="C158" i="1"/>
  <c r="AE158" i="1"/>
  <c r="Q158" i="1"/>
  <c r="AR158" i="1"/>
  <c r="G158" i="1"/>
  <c r="AQ158" i="1"/>
  <c r="AV158" i="1"/>
  <c r="O158" i="1"/>
  <c r="AY158" i="1"/>
  <c r="AK158" i="1"/>
  <c r="D158" i="1"/>
  <c r="N158" i="1"/>
  <c r="X158" i="1"/>
  <c r="AH158" i="1"/>
  <c r="L158" i="1"/>
  <c r="V158" i="1"/>
  <c r="P158" i="1"/>
  <c r="AC158" i="1"/>
  <c r="AT158" i="1"/>
  <c r="W158" i="1"/>
  <c r="H158" i="1"/>
  <c r="R158" i="1"/>
  <c r="M158" i="1"/>
  <c r="AW158" i="1"/>
  <c r="F158" i="1"/>
  <c r="AM158" i="1"/>
  <c r="Y158" i="1"/>
  <c r="J158" i="1"/>
  <c r="AU158" i="1"/>
  <c r="AG158" i="1"/>
  <c r="AJ158" i="1"/>
  <c r="E158" i="1"/>
  <c r="AO158" i="1"/>
  <c r="AS158" i="1"/>
  <c r="U158" i="1"/>
  <c r="Z158" i="1"/>
  <c r="T158" i="1"/>
  <c r="AZ158" i="1"/>
  <c r="AN158" i="1"/>
  <c r="AX158" i="1"/>
  <c r="AI158" i="1"/>
  <c r="AB158" i="1"/>
  <c r="AL158" i="1"/>
  <c r="K158" i="1"/>
  <c r="AF158" i="1"/>
  <c r="AP158" i="1"/>
  <c r="S158" i="1"/>
  <c r="AD158" i="1"/>
  <c r="AA158" i="1"/>
  <c r="I158" i="1"/>
  <c r="O158" i="6"/>
  <c r="AE158" i="6"/>
  <c r="AU158" i="6"/>
  <c r="J158" i="6"/>
  <c r="Z158" i="6"/>
  <c r="AP158" i="6"/>
  <c r="I158" i="6"/>
  <c r="Y158" i="6"/>
  <c r="AO158" i="6"/>
  <c r="H158" i="6"/>
  <c r="X158" i="6"/>
  <c r="AN158" i="6"/>
  <c r="W158" i="6"/>
  <c r="AQ158" i="6"/>
  <c r="N158" i="6"/>
  <c r="AH158" i="6"/>
  <c r="E158" i="6"/>
  <c r="AC158" i="6"/>
  <c r="AW158" i="6"/>
  <c r="T158" i="6"/>
  <c r="AR158" i="6"/>
  <c r="G158" i="6"/>
  <c r="AA158" i="6"/>
  <c r="AY158" i="6"/>
  <c r="R158" i="6"/>
  <c r="AL158" i="6"/>
  <c r="M158" i="6"/>
  <c r="AG158" i="6"/>
  <c r="D158" i="6"/>
  <c r="AB158" i="6"/>
  <c r="AV158" i="6"/>
  <c r="K158" i="6"/>
  <c r="AI158" i="6"/>
  <c r="C158" i="6"/>
  <c r="V158" i="6"/>
  <c r="AT158" i="6"/>
  <c r="Q158" i="6"/>
  <c r="AK158" i="6"/>
  <c r="L158" i="6"/>
  <c r="AF158" i="6"/>
  <c r="AZ158" i="6"/>
  <c r="F158" i="6"/>
  <c r="AS158" i="6"/>
  <c r="AD158" i="6"/>
  <c r="P158" i="6"/>
  <c r="S158" i="6"/>
  <c r="AX158" i="6"/>
  <c r="AJ158" i="6"/>
  <c r="AM158" i="6"/>
  <c r="U158" i="6"/>
  <c r="FA44" i="18" l="1"/>
  <c r="FA53" i="18"/>
  <c r="FA23" i="18"/>
  <c r="FA21" i="18"/>
  <c r="FA22" i="18"/>
  <c r="FA47" i="18"/>
  <c r="FA30" i="18"/>
  <c r="FA31" i="18"/>
  <c r="FA24" i="18"/>
  <c r="FA54" i="18"/>
  <c r="FA5" i="18"/>
  <c r="FA50" i="18"/>
  <c r="FA38" i="18"/>
  <c r="FA14" i="18"/>
  <c r="FA18" i="18"/>
  <c r="FA43" i="18"/>
  <c r="FA46" i="18"/>
  <c r="FA20" i="18"/>
  <c r="FA35" i="18"/>
  <c r="FA51" i="18"/>
  <c r="FA8" i="18"/>
  <c r="FA7" i="18"/>
  <c r="FA45" i="18"/>
  <c r="FA34" i="18"/>
  <c r="FA11" i="18"/>
  <c r="FA48" i="18"/>
  <c r="FA27" i="18"/>
  <c r="FA19" i="18"/>
  <c r="FA39" i="18"/>
  <c r="FA29" i="18"/>
  <c r="FA13" i="18"/>
  <c r="FA52" i="18"/>
  <c r="FA17" i="18"/>
  <c r="FA25" i="18"/>
  <c r="FA26" i="18"/>
  <c r="FA49" i="18"/>
  <c r="FA6" i="18"/>
  <c r="FA36" i="18"/>
  <c r="FA33" i="18"/>
  <c r="FA9" i="18"/>
  <c r="FA40" i="18"/>
  <c r="FA12" i="18"/>
  <c r="FA16" i="18"/>
  <c r="FA10" i="18"/>
  <c r="FA42" i="18"/>
  <c r="FA37" i="18"/>
  <c r="FA15" i="18"/>
  <c r="FA32" i="18"/>
  <c r="FA41" i="18"/>
  <c r="FA28" i="18"/>
  <c r="E156" i="10" a="1"/>
  <c r="E156" i="10" s="1"/>
  <c r="H156" i="10" a="1"/>
  <c r="H156" i="10" s="1"/>
  <c r="C159" i="1" a="1"/>
  <c r="C159" i="6" a="1"/>
  <c r="E157" i="7" a="1"/>
  <c r="E157" i="7" s="1"/>
  <c r="H157" i="7" a="1"/>
  <c r="H157" i="7" s="1"/>
  <c r="FB5" i="18" l="1" a="1"/>
  <c r="AD159" i="1"/>
  <c r="AR159" i="1"/>
  <c r="M159" i="1"/>
  <c r="R159" i="1"/>
  <c r="AF159" i="1"/>
  <c r="AM159" i="1"/>
  <c r="F159" i="1"/>
  <c r="T159" i="1"/>
  <c r="O159" i="1"/>
  <c r="AY159" i="1"/>
  <c r="AP159" i="1"/>
  <c r="AO159" i="1"/>
  <c r="H159" i="1"/>
  <c r="AW159" i="1"/>
  <c r="AX159" i="1"/>
  <c r="Y159" i="1"/>
  <c r="AL159" i="1"/>
  <c r="AC159" i="1"/>
  <c r="AK159" i="1"/>
  <c r="AT159" i="1"/>
  <c r="Q159" i="1"/>
  <c r="AS159" i="1"/>
  <c r="AH159" i="1"/>
  <c r="AV159" i="1"/>
  <c r="U159" i="1"/>
  <c r="V159" i="1"/>
  <c r="AJ159" i="1"/>
  <c r="AU159" i="1"/>
  <c r="Z159" i="1"/>
  <c r="I159" i="1"/>
  <c r="J159" i="1"/>
  <c r="L159" i="1"/>
  <c r="AI159" i="1"/>
  <c r="K159" i="1"/>
  <c r="AZ159" i="1"/>
  <c r="AN159" i="1"/>
  <c r="W159" i="1"/>
  <c r="N159" i="1"/>
  <c r="AB159" i="1"/>
  <c r="AE159" i="1"/>
  <c r="C159" i="1"/>
  <c r="P159" i="1"/>
  <c r="G159" i="1"/>
  <c r="AQ159" i="1"/>
  <c r="D159" i="1"/>
  <c r="AG159" i="1"/>
  <c r="S159" i="1"/>
  <c r="E159" i="1"/>
  <c r="X159" i="1"/>
  <c r="AA159" i="1"/>
  <c r="Q159" i="6"/>
  <c r="AG159" i="6"/>
  <c r="AW159" i="6"/>
  <c r="P159" i="6"/>
  <c r="AF159" i="6"/>
  <c r="AV159" i="6"/>
  <c r="O159" i="6"/>
  <c r="AE159" i="6"/>
  <c r="AU159" i="6"/>
  <c r="J159" i="6"/>
  <c r="Z159" i="6"/>
  <c r="AP159" i="6"/>
  <c r="M159" i="6"/>
  <c r="AK159" i="6"/>
  <c r="H159" i="6"/>
  <c r="AB159" i="6"/>
  <c r="AZ159" i="6"/>
  <c r="W159" i="6"/>
  <c r="AQ159" i="6"/>
  <c r="N159" i="6"/>
  <c r="AH159" i="6"/>
  <c r="U159" i="6"/>
  <c r="AO159" i="6"/>
  <c r="L159" i="6"/>
  <c r="AJ159" i="6"/>
  <c r="G159" i="6"/>
  <c r="AA159" i="6"/>
  <c r="AY159" i="6"/>
  <c r="R159" i="6"/>
  <c r="AL159" i="6"/>
  <c r="E159" i="6"/>
  <c r="Y159" i="6"/>
  <c r="AS159" i="6"/>
  <c r="T159" i="6"/>
  <c r="AN159" i="6"/>
  <c r="K159" i="6"/>
  <c r="AI159" i="6"/>
  <c r="C159" i="6"/>
  <c r="V159" i="6"/>
  <c r="AT159" i="6"/>
  <c r="I159" i="6"/>
  <c r="AR159" i="6"/>
  <c r="AD159" i="6"/>
  <c r="AC159" i="6"/>
  <c r="S159" i="6"/>
  <c r="AX159" i="6"/>
  <c r="D159" i="6"/>
  <c r="AM159" i="6"/>
  <c r="X159" i="6"/>
  <c r="F159" i="6"/>
  <c r="FB13" i="18" l="1"/>
  <c r="FB9" i="18"/>
  <c r="FB45" i="18"/>
  <c r="FB53" i="18"/>
  <c r="FB34" i="18"/>
  <c r="FB32" i="18"/>
  <c r="FB24" i="18"/>
  <c r="FB16" i="18"/>
  <c r="FB6" i="18"/>
  <c r="FB33" i="18"/>
  <c r="FB49" i="18"/>
  <c r="FB28" i="18"/>
  <c r="FB48" i="18"/>
  <c r="FB40" i="18"/>
  <c r="FB21" i="18"/>
  <c r="FB42" i="18"/>
  <c r="FB10" i="18"/>
  <c r="FB15" i="18"/>
  <c r="FB41" i="18"/>
  <c r="FB44" i="18"/>
  <c r="FB12" i="18"/>
  <c r="FB46" i="18"/>
  <c r="FB5" i="18"/>
  <c r="FB26" i="18"/>
  <c r="FB8" i="18"/>
  <c r="FB22" i="18"/>
  <c r="FB7" i="18"/>
  <c r="FB54" i="18"/>
  <c r="FB35" i="18"/>
  <c r="FB23" i="18"/>
  <c r="FB27" i="18"/>
  <c r="FB14" i="18"/>
  <c r="FB17" i="18"/>
  <c r="FB11" i="18"/>
  <c r="FB29" i="18"/>
  <c r="FB19" i="18"/>
  <c r="FB38" i="18"/>
  <c r="FB36" i="18"/>
  <c r="FB30" i="18"/>
  <c r="FB20" i="18"/>
  <c r="FB18" i="18"/>
  <c r="FB31" i="18"/>
  <c r="FB43" i="18"/>
  <c r="FB50" i="18"/>
  <c r="FB51" i="18"/>
  <c r="FB37" i="18"/>
  <c r="FB25" i="18"/>
  <c r="FB39" i="18"/>
  <c r="FB52" i="18"/>
  <c r="FB47" i="18"/>
  <c r="C160" i="1" a="1"/>
  <c r="H157" i="10" a="1"/>
  <c r="H157" i="10" s="1"/>
  <c r="E157" i="10" a="1"/>
  <c r="E157" i="10" s="1"/>
  <c r="H158" i="7" a="1"/>
  <c r="H158" i="7" s="1"/>
  <c r="E158" i="7" a="1"/>
  <c r="E158" i="7" s="1"/>
  <c r="C160" i="6" a="1"/>
  <c r="FC5" i="18" l="1" a="1"/>
  <c r="X160" i="1"/>
  <c r="AH160" i="1"/>
  <c r="AW160" i="1"/>
  <c r="L160" i="1"/>
  <c r="V160" i="1"/>
  <c r="Y160" i="1"/>
  <c r="P160" i="1"/>
  <c r="Z160" i="1"/>
  <c r="AG160" i="1"/>
  <c r="AZ160" i="1"/>
  <c r="N160" i="1"/>
  <c r="W160" i="1"/>
  <c r="AO160" i="1"/>
  <c r="C160" i="1"/>
  <c r="K160" i="1"/>
  <c r="AV160" i="1"/>
  <c r="AU160" i="1"/>
  <c r="AK160" i="1"/>
  <c r="AN160" i="1"/>
  <c r="AX160" i="1"/>
  <c r="AE160" i="1"/>
  <c r="AB160" i="1"/>
  <c r="AL160" i="1"/>
  <c r="G160" i="1"/>
  <c r="AF160" i="1"/>
  <c r="AP160" i="1"/>
  <c r="O160" i="1"/>
  <c r="AA160" i="1"/>
  <c r="I160" i="1"/>
  <c r="AD160" i="1"/>
  <c r="AI160" i="1"/>
  <c r="M160" i="1"/>
  <c r="AR160" i="1"/>
  <c r="AM160" i="1"/>
  <c r="S160" i="1"/>
  <c r="E160" i="1"/>
  <c r="AT160" i="1"/>
  <c r="H160" i="1"/>
  <c r="R160" i="1"/>
  <c r="Q160" i="1"/>
  <c r="AS160" i="1"/>
  <c r="F160" i="1"/>
  <c r="AQ160" i="1"/>
  <c r="U160" i="1"/>
  <c r="J160" i="1"/>
  <c r="AY160" i="1"/>
  <c r="AC160" i="1"/>
  <c r="D160" i="1"/>
  <c r="AJ160" i="1"/>
  <c r="T160" i="1"/>
  <c r="D160" i="6"/>
  <c r="T160" i="6"/>
  <c r="AJ160" i="6"/>
  <c r="AZ160" i="6"/>
  <c r="S160" i="6"/>
  <c r="AI160" i="6"/>
  <c r="AY160" i="6"/>
  <c r="N160" i="6"/>
  <c r="AD160" i="6"/>
  <c r="AT160" i="6"/>
  <c r="M160" i="6"/>
  <c r="AC160" i="6"/>
  <c r="AS160" i="6"/>
  <c r="H160" i="6"/>
  <c r="AB160" i="6"/>
  <c r="AV160" i="6"/>
  <c r="W160" i="6"/>
  <c r="AQ160" i="6"/>
  <c r="J160" i="6"/>
  <c r="AH160" i="6"/>
  <c r="E160" i="6"/>
  <c r="Y160" i="6"/>
  <c r="AW160" i="6"/>
  <c r="L160" i="6"/>
  <c r="AF160" i="6"/>
  <c r="G160" i="6"/>
  <c r="AA160" i="6"/>
  <c r="AU160" i="6"/>
  <c r="R160" i="6"/>
  <c r="AL160" i="6"/>
  <c r="I160" i="6"/>
  <c r="AG160" i="6"/>
  <c r="P160" i="6"/>
  <c r="AN160" i="6"/>
  <c r="K160" i="6"/>
  <c r="AE160" i="6"/>
  <c r="C160" i="6"/>
  <c r="V160" i="6"/>
  <c r="AP160" i="6"/>
  <c r="Q160" i="6"/>
  <c r="AK160" i="6"/>
  <c r="AR160" i="6"/>
  <c r="Z160" i="6"/>
  <c r="O160" i="6"/>
  <c r="AX160" i="6"/>
  <c r="AM160" i="6"/>
  <c r="U160" i="6"/>
  <c r="F160" i="6"/>
  <c r="AO160" i="6"/>
  <c r="X160" i="6"/>
  <c r="FC52" i="18" l="1"/>
  <c r="FC50" i="18"/>
  <c r="FC16" i="18"/>
  <c r="FC53" i="18"/>
  <c r="FC20" i="18"/>
  <c r="FC47" i="18"/>
  <c r="FC48" i="18"/>
  <c r="FC27" i="18"/>
  <c r="FC51" i="18"/>
  <c r="FC43" i="18"/>
  <c r="FC46" i="18"/>
  <c r="FC18" i="18"/>
  <c r="FC19" i="18"/>
  <c r="FC54" i="18"/>
  <c r="FC42" i="18"/>
  <c r="FC39" i="18"/>
  <c r="FC26" i="18"/>
  <c r="FC22" i="18"/>
  <c r="FC32" i="18"/>
  <c r="FC15" i="18"/>
  <c r="FC25" i="18"/>
  <c r="FC12" i="18"/>
  <c r="FC8" i="18"/>
  <c r="FC49" i="18"/>
  <c r="FC11" i="18"/>
  <c r="FC38" i="18"/>
  <c r="FC40" i="18"/>
  <c r="FC13" i="18"/>
  <c r="FC36" i="18"/>
  <c r="FC35" i="18"/>
  <c r="FC9" i="18"/>
  <c r="FC33" i="18"/>
  <c r="FC23" i="18"/>
  <c r="FC29" i="18"/>
  <c r="FC5" i="18"/>
  <c r="FC30" i="18"/>
  <c r="FC24" i="18"/>
  <c r="FC44" i="18"/>
  <c r="FC41" i="18"/>
  <c r="FC10" i="18"/>
  <c r="FC37" i="18"/>
  <c r="FC6" i="18"/>
  <c r="FC28" i="18"/>
  <c r="FC7" i="18"/>
  <c r="FC14" i="18"/>
  <c r="FC17" i="18"/>
  <c r="FC31" i="18"/>
  <c r="FC34" i="18"/>
  <c r="FC21" i="18"/>
  <c r="FC45" i="18"/>
  <c r="H158" i="10" a="1"/>
  <c r="H158" i="10" s="1"/>
  <c r="E158" i="10" a="1"/>
  <c r="E158" i="10" s="1"/>
  <c r="C161" i="1" a="1"/>
  <c r="C161" i="6" a="1"/>
  <c r="H159" i="7" a="1"/>
  <c r="H159" i="7" s="1"/>
  <c r="E159" i="7" a="1"/>
  <c r="E159" i="7" s="1"/>
  <c r="FD5" i="18" l="1" a="1"/>
  <c r="L161" i="1"/>
  <c r="AS161" i="1"/>
  <c r="AE161" i="1"/>
  <c r="AX161" i="1"/>
  <c r="U161" i="1"/>
  <c r="G161" i="1"/>
  <c r="AL161" i="1"/>
  <c r="AZ161" i="1"/>
  <c r="AG161" i="1"/>
  <c r="X161" i="1"/>
  <c r="I161" i="1"/>
  <c r="H161" i="1"/>
  <c r="AB161" i="1"/>
  <c r="AI161" i="1"/>
  <c r="C161" i="1"/>
  <c r="K161" i="1"/>
  <c r="AM161" i="1"/>
  <c r="AC161" i="1"/>
  <c r="O161" i="1"/>
  <c r="AK161" i="1"/>
  <c r="AR161" i="1"/>
  <c r="Q161" i="1"/>
  <c r="AF161" i="1"/>
  <c r="F161" i="1"/>
  <c r="S161" i="1"/>
  <c r="AP161" i="1"/>
  <c r="M161" i="1"/>
  <c r="AV161" i="1"/>
  <c r="V161" i="1"/>
  <c r="J161" i="1"/>
  <c r="AO161" i="1"/>
  <c r="N161" i="1"/>
  <c r="P161" i="1"/>
  <c r="D161" i="1"/>
  <c r="AA161" i="1"/>
  <c r="W161" i="1"/>
  <c r="AD161" i="1"/>
  <c r="R161" i="1"/>
  <c r="AQ161" i="1"/>
  <c r="T161" i="1"/>
  <c r="AU161" i="1"/>
  <c r="Z161" i="1"/>
  <c r="E161" i="1"/>
  <c r="AT161" i="1"/>
  <c r="AW161" i="1"/>
  <c r="AH161" i="1"/>
  <c r="Y161" i="1"/>
  <c r="AJ161" i="1"/>
  <c r="AY161" i="1"/>
  <c r="AN161" i="1"/>
  <c r="F161" i="6"/>
  <c r="V161" i="6"/>
  <c r="AL161" i="6"/>
  <c r="E161" i="6"/>
  <c r="U161" i="6"/>
  <c r="AK161" i="6"/>
  <c r="D161" i="6"/>
  <c r="T161" i="6"/>
  <c r="AJ161" i="6"/>
  <c r="AZ161" i="6"/>
  <c r="S161" i="6"/>
  <c r="AI161" i="6"/>
  <c r="AY161" i="6"/>
  <c r="R161" i="6"/>
  <c r="AP161" i="6"/>
  <c r="M161" i="6"/>
  <c r="AG161" i="6"/>
  <c r="H161" i="6"/>
  <c r="AB161" i="6"/>
  <c r="AV161" i="6"/>
  <c r="W161" i="6"/>
  <c r="AQ161" i="6"/>
  <c r="C161" i="6"/>
  <c r="Z161" i="6"/>
  <c r="AT161" i="6"/>
  <c r="Q161" i="6"/>
  <c r="AO161" i="6"/>
  <c r="L161" i="6"/>
  <c r="AF161" i="6"/>
  <c r="G161" i="6"/>
  <c r="AA161" i="6"/>
  <c r="AU161" i="6"/>
  <c r="J161" i="6"/>
  <c r="AD161" i="6"/>
  <c r="AX161" i="6"/>
  <c r="Y161" i="6"/>
  <c r="AS161" i="6"/>
  <c r="P161" i="6"/>
  <c r="AN161" i="6"/>
  <c r="K161" i="6"/>
  <c r="AE161" i="6"/>
  <c r="AC161" i="6"/>
  <c r="O161" i="6"/>
  <c r="N161" i="6"/>
  <c r="AW161" i="6"/>
  <c r="AM161" i="6"/>
  <c r="AH161" i="6"/>
  <c r="X161" i="6"/>
  <c r="I161" i="6"/>
  <c r="AR161" i="6"/>
  <c r="FD24" i="18" l="1"/>
  <c r="FD49" i="18"/>
  <c r="FD10" i="18"/>
  <c r="FD41" i="18"/>
  <c r="FD51" i="18"/>
  <c r="FD21" i="18"/>
  <c r="FD38" i="18"/>
  <c r="FD40" i="18"/>
  <c r="FD27" i="18"/>
  <c r="FD39" i="18"/>
  <c r="FD33" i="18"/>
  <c r="FD45" i="18"/>
  <c r="FD20" i="18"/>
  <c r="FD43" i="18"/>
  <c r="FD48" i="18"/>
  <c r="FD15" i="18"/>
  <c r="FD46" i="18"/>
  <c r="FD13" i="18"/>
  <c r="FD32" i="18"/>
  <c r="FD17" i="18"/>
  <c r="FD37" i="18"/>
  <c r="FD19" i="18"/>
  <c r="FD26" i="18"/>
  <c r="FD35" i="18"/>
  <c r="FD47" i="18"/>
  <c r="FD44" i="18"/>
  <c r="FD25" i="18"/>
  <c r="FD8" i="18"/>
  <c r="FD7" i="18"/>
  <c r="FD22" i="18"/>
  <c r="FD9" i="18"/>
  <c r="FD34" i="18"/>
  <c r="FD50" i="18"/>
  <c r="FD16" i="18"/>
  <c r="FD30" i="18"/>
  <c r="FD6" i="18"/>
  <c r="FD12" i="18"/>
  <c r="FD54" i="18"/>
  <c r="FD31" i="18"/>
  <c r="FD18" i="18"/>
  <c r="FD11" i="18"/>
  <c r="FD14" i="18"/>
  <c r="FD23" i="18"/>
  <c r="FD36" i="18"/>
  <c r="FD42" i="18"/>
  <c r="FD28" i="18"/>
  <c r="FD5" i="18"/>
  <c r="FD52" i="18"/>
  <c r="FD29" i="18"/>
  <c r="FD53" i="18"/>
  <c r="C162" i="1" a="1"/>
  <c r="E159" i="10" a="1"/>
  <c r="E159" i="10" s="1"/>
  <c r="H159" i="10" a="1"/>
  <c r="H159" i="10" s="1"/>
  <c r="H160" i="7" a="1"/>
  <c r="H160" i="7" s="1"/>
  <c r="E160" i="7" a="1"/>
  <c r="E160" i="7" s="1"/>
  <c r="C162" i="6" a="1"/>
  <c r="FE5" i="18" l="1" a="1"/>
  <c r="C162" i="1"/>
  <c r="AE162" i="1"/>
  <c r="Q162" i="1"/>
  <c r="AR162" i="1"/>
  <c r="G162" i="1"/>
  <c r="AQ162" i="1"/>
  <c r="AV162" i="1"/>
  <c r="O162" i="1"/>
  <c r="AY162" i="1"/>
  <c r="AA162" i="1"/>
  <c r="AD162" i="1"/>
  <c r="AK162" i="1"/>
  <c r="AM162" i="1"/>
  <c r="J162" i="1"/>
  <c r="AG162" i="1"/>
  <c r="D162" i="1"/>
  <c r="AH162" i="1"/>
  <c r="L162" i="1"/>
  <c r="U162" i="1"/>
  <c r="Z162" i="1"/>
  <c r="AJ162" i="1"/>
  <c r="W162" i="1"/>
  <c r="AO162" i="1"/>
  <c r="AI162" i="1"/>
  <c r="AL162" i="1"/>
  <c r="K162" i="1"/>
  <c r="AP162" i="1"/>
  <c r="I162" i="1"/>
  <c r="H162" i="1"/>
  <c r="R162" i="1"/>
  <c r="M162" i="1"/>
  <c r="AW162" i="1"/>
  <c r="F162" i="1"/>
  <c r="Y162" i="1"/>
  <c r="AU162" i="1"/>
  <c r="AZ162" i="1"/>
  <c r="N162" i="1"/>
  <c r="X162" i="1"/>
  <c r="AS162" i="1"/>
  <c r="V162" i="1"/>
  <c r="P162" i="1"/>
  <c r="AC162" i="1"/>
  <c r="E162" i="1"/>
  <c r="AN162" i="1"/>
  <c r="AB162" i="1"/>
  <c r="AF162" i="1"/>
  <c r="S162" i="1"/>
  <c r="T162" i="1"/>
  <c r="AX162" i="1"/>
  <c r="AT162" i="1"/>
  <c r="M162" i="6"/>
  <c r="AC162" i="6"/>
  <c r="AS162" i="6"/>
  <c r="L162" i="6"/>
  <c r="AB162" i="6"/>
  <c r="AR162" i="6"/>
  <c r="K162" i="6"/>
  <c r="AA162" i="6"/>
  <c r="AQ162" i="6"/>
  <c r="F162" i="6"/>
  <c r="V162" i="6"/>
  <c r="AL162" i="6"/>
  <c r="Q162" i="6"/>
  <c r="AK162" i="6"/>
  <c r="H162" i="6"/>
  <c r="AF162" i="6"/>
  <c r="AZ162" i="6"/>
  <c r="W162" i="6"/>
  <c r="AU162" i="6"/>
  <c r="N162" i="6"/>
  <c r="AH162" i="6"/>
  <c r="E162" i="6"/>
  <c r="Y162" i="6"/>
  <c r="AW162" i="6"/>
  <c r="T162" i="6"/>
  <c r="AN162" i="6"/>
  <c r="O162" i="6"/>
  <c r="AI162" i="6"/>
  <c r="C162" i="6"/>
  <c r="Z162" i="6"/>
  <c r="AT162" i="6"/>
  <c r="U162" i="6"/>
  <c r="AO162" i="6"/>
  <c r="P162" i="6"/>
  <c r="AJ162" i="6"/>
  <c r="G162" i="6"/>
  <c r="AE162" i="6"/>
  <c r="AY162" i="6"/>
  <c r="R162" i="6"/>
  <c r="AP162" i="6"/>
  <c r="AG162" i="6"/>
  <c r="S162" i="6"/>
  <c r="AX162" i="6"/>
  <c r="D162" i="6"/>
  <c r="AM162" i="6"/>
  <c r="X162" i="6"/>
  <c r="J162" i="6"/>
  <c r="I162" i="6"/>
  <c r="AV162" i="6"/>
  <c r="AD162" i="6"/>
  <c r="FE18" i="18" l="1"/>
  <c r="FE13" i="18"/>
  <c r="FE6" i="18"/>
  <c r="FE9" i="18"/>
  <c r="FE11" i="18"/>
  <c r="FE15" i="18"/>
  <c r="FE47" i="18"/>
  <c r="FE50" i="18"/>
  <c r="FE24" i="18"/>
  <c r="FE34" i="18"/>
  <c r="FE28" i="18"/>
  <c r="FE21" i="18"/>
  <c r="FE48" i="18"/>
  <c r="FE32" i="18"/>
  <c r="FE7" i="18"/>
  <c r="FE53" i="18"/>
  <c r="FE31" i="18"/>
  <c r="FE52" i="18"/>
  <c r="FE23" i="18"/>
  <c r="FE17" i="18"/>
  <c r="FE54" i="18"/>
  <c r="FE26" i="18"/>
  <c r="FE22" i="18"/>
  <c r="FE35" i="18"/>
  <c r="FE25" i="18"/>
  <c r="FE33" i="18"/>
  <c r="FE42" i="18"/>
  <c r="FE10" i="18"/>
  <c r="FE14" i="18"/>
  <c r="FE39" i="18"/>
  <c r="FE37" i="18"/>
  <c r="FE49" i="18"/>
  <c r="FE20" i="18"/>
  <c r="FE27" i="18"/>
  <c r="FE46" i="18"/>
  <c r="FE5" i="18"/>
  <c r="FE19" i="18"/>
  <c r="FE43" i="18"/>
  <c r="FE8" i="18"/>
  <c r="FE45" i="18"/>
  <c r="FE44" i="18"/>
  <c r="FE29" i="18"/>
  <c r="FE38" i="18"/>
  <c r="FE41" i="18"/>
  <c r="FE40" i="18"/>
  <c r="FE12" i="18"/>
  <c r="FE16" i="18"/>
  <c r="FE30" i="18"/>
  <c r="FE51" i="18"/>
  <c r="FE36" i="18"/>
  <c r="H160" i="10" a="1"/>
  <c r="H160" i="10" s="1"/>
  <c r="E160" i="10" a="1"/>
  <c r="E160" i="10" s="1"/>
  <c r="C163" i="1" a="1"/>
  <c r="C163" i="6" a="1"/>
  <c r="H161" i="7" a="1"/>
  <c r="H161" i="7" s="1"/>
  <c r="E161" i="7" a="1"/>
  <c r="E161" i="7" s="1"/>
  <c r="FF5" i="18" l="1" a="1"/>
  <c r="L163" i="1"/>
  <c r="AW163" i="1"/>
  <c r="AI163" i="1"/>
  <c r="AX163" i="1"/>
  <c r="Y163" i="1"/>
  <c r="K163" i="1"/>
  <c r="AL163" i="1"/>
  <c r="AZ163" i="1"/>
  <c r="AC163" i="1"/>
  <c r="AO163" i="1"/>
  <c r="W163" i="1"/>
  <c r="I163" i="1"/>
  <c r="AB163" i="1"/>
  <c r="C163" i="1"/>
  <c r="G163" i="1"/>
  <c r="D163" i="1"/>
  <c r="S163" i="1"/>
  <c r="AA163" i="1"/>
  <c r="Z163" i="1"/>
  <c r="AR163" i="1"/>
  <c r="M163" i="1"/>
  <c r="AF163" i="1"/>
  <c r="F163" i="1"/>
  <c r="O163" i="1"/>
  <c r="J163" i="1"/>
  <c r="E163" i="1"/>
  <c r="AS163" i="1"/>
  <c r="AV163" i="1"/>
  <c r="V163" i="1"/>
  <c r="AU163" i="1"/>
  <c r="X163" i="1"/>
  <c r="N163" i="1"/>
  <c r="AE163" i="1"/>
  <c r="P163" i="1"/>
  <c r="AQ163" i="1"/>
  <c r="AG163" i="1"/>
  <c r="AP163" i="1"/>
  <c r="AD163" i="1"/>
  <c r="R163" i="1"/>
  <c r="AM163" i="1"/>
  <c r="T163" i="1"/>
  <c r="AY163" i="1"/>
  <c r="AK163" i="1"/>
  <c r="Q163" i="1"/>
  <c r="U163" i="1"/>
  <c r="H163" i="1"/>
  <c r="AN163" i="1"/>
  <c r="AT163" i="1"/>
  <c r="AH163" i="1"/>
  <c r="AJ163" i="1"/>
  <c r="S163" i="6"/>
  <c r="AI163" i="6"/>
  <c r="AY163" i="6"/>
  <c r="N163" i="6"/>
  <c r="AD163" i="6"/>
  <c r="AT163" i="6"/>
  <c r="M163" i="6"/>
  <c r="AC163" i="6"/>
  <c r="AS163" i="6"/>
  <c r="L163" i="6"/>
  <c r="AB163" i="6"/>
  <c r="AR163" i="6"/>
  <c r="K163" i="6"/>
  <c r="AE163" i="6"/>
  <c r="C163" i="6"/>
  <c r="V163" i="6"/>
  <c r="AP163" i="6"/>
  <c r="Q163" i="6"/>
  <c r="AK163" i="6"/>
  <c r="H163" i="6"/>
  <c r="AF163" i="6"/>
  <c r="AZ163" i="6"/>
  <c r="W163" i="6"/>
  <c r="AQ163" i="6"/>
  <c r="J163" i="6"/>
  <c r="AH163" i="6"/>
  <c r="E163" i="6"/>
  <c r="Y163" i="6"/>
  <c r="AW163" i="6"/>
  <c r="T163" i="6"/>
  <c r="AN163" i="6"/>
  <c r="O163" i="6"/>
  <c r="AM163" i="6"/>
  <c r="F163" i="6"/>
  <c r="Z163" i="6"/>
  <c r="AX163" i="6"/>
  <c r="U163" i="6"/>
  <c r="AO163" i="6"/>
  <c r="P163" i="6"/>
  <c r="AJ163" i="6"/>
  <c r="R163" i="6"/>
  <c r="D163" i="6"/>
  <c r="G163" i="6"/>
  <c r="AL163" i="6"/>
  <c r="X163" i="6"/>
  <c r="AA163" i="6"/>
  <c r="I163" i="6"/>
  <c r="AV163" i="6"/>
  <c r="AG163" i="6"/>
  <c r="AU163" i="6"/>
  <c r="FF24" i="18" l="1"/>
  <c r="FF38" i="18"/>
  <c r="FF27" i="18"/>
  <c r="FF14" i="18"/>
  <c r="FF12" i="18"/>
  <c r="FF49" i="18"/>
  <c r="FF20" i="18"/>
  <c r="FF13" i="18"/>
  <c r="FF31" i="18"/>
  <c r="FF41" i="18"/>
  <c r="FF34" i="18"/>
  <c r="FF23" i="18"/>
  <c r="FF11" i="18"/>
  <c r="FF50" i="18"/>
  <c r="FF52" i="18"/>
  <c r="FF35" i="18"/>
  <c r="FF39" i="18"/>
  <c r="FF17" i="18"/>
  <c r="FF7" i="18"/>
  <c r="FF43" i="18"/>
  <c r="FF5" i="18"/>
  <c r="FF19" i="18"/>
  <c r="FF33" i="18"/>
  <c r="FF53" i="18"/>
  <c r="FF9" i="18"/>
  <c r="FF29" i="18"/>
  <c r="FF37" i="18"/>
  <c r="FF46" i="18"/>
  <c r="FF30" i="18"/>
  <c r="FF47" i="18"/>
  <c r="FF32" i="18"/>
  <c r="FF26" i="18"/>
  <c r="FF42" i="18"/>
  <c r="FF45" i="18"/>
  <c r="FF22" i="18"/>
  <c r="FF18" i="18"/>
  <c r="FF54" i="18"/>
  <c r="FF25" i="18"/>
  <c r="FF48" i="18"/>
  <c r="FF21" i="18"/>
  <c r="FF36" i="18"/>
  <c r="FF8" i="18"/>
  <c r="FF16" i="18"/>
  <c r="FF51" i="18"/>
  <c r="FF44" i="18"/>
  <c r="FF40" i="18"/>
  <c r="FF6" i="18"/>
  <c r="FF15" i="18"/>
  <c r="FF28" i="18"/>
  <c r="FF10" i="18"/>
  <c r="C164" i="1" a="1"/>
  <c r="H161" i="10" a="1"/>
  <c r="H161" i="10" s="1"/>
  <c r="E161" i="10" a="1"/>
  <c r="E161" i="10" s="1"/>
  <c r="E162" i="7" a="1"/>
  <c r="E162" i="7" s="1"/>
  <c r="H162" i="7" a="1"/>
  <c r="H162" i="7" s="1"/>
  <c r="C164" i="6" a="1"/>
  <c r="FG5" i="18" l="1" a="1"/>
  <c r="FG37" i="18" s="1"/>
  <c r="F164" i="1"/>
  <c r="AQ164" i="1"/>
  <c r="U164" i="1"/>
  <c r="J164" i="1"/>
  <c r="AY164" i="1"/>
  <c r="AC164" i="1"/>
  <c r="AX164" i="1"/>
  <c r="T164" i="1"/>
  <c r="AO164" i="1"/>
  <c r="I164" i="1"/>
  <c r="AW164" i="1"/>
  <c r="C164" i="1"/>
  <c r="AB164" i="1"/>
  <c r="G164" i="1"/>
  <c r="AP164" i="1"/>
  <c r="AN164" i="1"/>
  <c r="AD164" i="1"/>
  <c r="X164" i="1"/>
  <c r="M164" i="1"/>
  <c r="AR164" i="1"/>
  <c r="AM164" i="1"/>
  <c r="S164" i="1"/>
  <c r="AU164" i="1"/>
  <c r="AS164" i="1"/>
  <c r="N164" i="1"/>
  <c r="L164" i="1"/>
  <c r="V164" i="1"/>
  <c r="Y164" i="1"/>
  <c r="P164" i="1"/>
  <c r="Z164" i="1"/>
  <c r="AG164" i="1"/>
  <c r="H164" i="1"/>
  <c r="Q164" i="1"/>
  <c r="AZ164" i="1"/>
  <c r="E164" i="1"/>
  <c r="AK164" i="1"/>
  <c r="AJ164" i="1"/>
  <c r="AI164" i="1"/>
  <c r="AL164" i="1"/>
  <c r="AF164" i="1"/>
  <c r="O164" i="1"/>
  <c r="AE164" i="1"/>
  <c r="D164" i="1"/>
  <c r="AT164" i="1"/>
  <c r="AV164" i="1"/>
  <c r="R164" i="1"/>
  <c r="AA164" i="1"/>
  <c r="W164" i="1"/>
  <c r="K164" i="1"/>
  <c r="AH164" i="1"/>
  <c r="C164" i="6"/>
  <c r="R164" i="6"/>
  <c r="AH164" i="6"/>
  <c r="AX164" i="6"/>
  <c r="Q164" i="6"/>
  <c r="AG164" i="6"/>
  <c r="AW164" i="6"/>
  <c r="P164" i="6"/>
  <c r="AF164" i="6"/>
  <c r="AV164" i="6"/>
  <c r="O164" i="6"/>
  <c r="AE164" i="6"/>
  <c r="AU164" i="6"/>
  <c r="V164" i="6"/>
  <c r="AP164" i="6"/>
  <c r="M164" i="6"/>
  <c r="AK164" i="6"/>
  <c r="H164" i="6"/>
  <c r="AB164" i="6"/>
  <c r="AZ164" i="6"/>
  <c r="W164" i="6"/>
  <c r="AQ164" i="6"/>
  <c r="F164" i="6"/>
  <c r="Z164" i="6"/>
  <c r="AT164" i="6"/>
  <c r="U164" i="6"/>
  <c r="AO164" i="6"/>
  <c r="L164" i="6"/>
  <c r="AJ164" i="6"/>
  <c r="G164" i="6"/>
  <c r="AA164" i="6"/>
  <c r="AY164" i="6"/>
  <c r="J164" i="6"/>
  <c r="AD164" i="6"/>
  <c r="E164" i="6"/>
  <c r="Y164" i="6"/>
  <c r="AS164" i="6"/>
  <c r="T164" i="6"/>
  <c r="AN164" i="6"/>
  <c r="K164" i="6"/>
  <c r="AI164" i="6"/>
  <c r="N164" i="6"/>
  <c r="D164" i="6"/>
  <c r="AM164" i="6"/>
  <c r="AL164" i="6"/>
  <c r="X164" i="6"/>
  <c r="I164" i="6"/>
  <c r="AR164" i="6"/>
  <c r="AC164" i="6"/>
  <c r="S164" i="6"/>
  <c r="FG16" i="18" l="1"/>
  <c r="FG41" i="18"/>
  <c r="FG24" i="18"/>
  <c r="FG29" i="18"/>
  <c r="FG7" i="18"/>
  <c r="FG52" i="18"/>
  <c r="FG11" i="18"/>
  <c r="FG19" i="18"/>
  <c r="FG39" i="18"/>
  <c r="FG53" i="18"/>
  <c r="FG8" i="18"/>
  <c r="FG45" i="18"/>
  <c r="FG40" i="18"/>
  <c r="FG31" i="18"/>
  <c r="FG18" i="18"/>
  <c r="FG15" i="18"/>
  <c r="FG5" i="18"/>
  <c r="FG51" i="18"/>
  <c r="FG25" i="18"/>
  <c r="FG20" i="18"/>
  <c r="FG27" i="18"/>
  <c r="FG17" i="18"/>
  <c r="FG13" i="18"/>
  <c r="FG50" i="18"/>
  <c r="FG10" i="18"/>
  <c r="FG36" i="18"/>
  <c r="FG34" i="18"/>
  <c r="FG14" i="18"/>
  <c r="FG6" i="18"/>
  <c r="FG28" i="18"/>
  <c r="FG47" i="18"/>
  <c r="FG32" i="18"/>
  <c r="FG21" i="18"/>
  <c r="FG44" i="18"/>
  <c r="FG42" i="18"/>
  <c r="FG35" i="18"/>
  <c r="FG23" i="18"/>
  <c r="FG46" i="18"/>
  <c r="FG38" i="18"/>
  <c r="FG43" i="18"/>
  <c r="FG22" i="18"/>
  <c r="FG26" i="18"/>
  <c r="FG33" i="18"/>
  <c r="FG54" i="18"/>
  <c r="FG12" i="18"/>
  <c r="FG30" i="18"/>
  <c r="FG49" i="18"/>
  <c r="FG9" i="18"/>
  <c r="FG48" i="18"/>
  <c r="E162" i="10" a="1"/>
  <c r="E162" i="10" s="1"/>
  <c r="H162" i="10" a="1"/>
  <c r="H162" i="10" s="1"/>
  <c r="C165" i="1" a="1"/>
  <c r="C165" i="6" a="1"/>
  <c r="E163" i="7" a="1"/>
  <c r="E163" i="7" s="1"/>
  <c r="H163" i="7" a="1"/>
  <c r="H163" i="7" s="1"/>
  <c r="FH5" i="18" l="1" a="1"/>
  <c r="FH38" i="18" s="1"/>
  <c r="AX165" i="1"/>
  <c r="U165" i="1"/>
  <c r="G165" i="1"/>
  <c r="AL165" i="1"/>
  <c r="AZ165" i="1"/>
  <c r="AG165" i="1"/>
  <c r="L165" i="1"/>
  <c r="AE165" i="1"/>
  <c r="E165" i="1"/>
  <c r="AN165" i="1"/>
  <c r="AW165" i="1"/>
  <c r="AI165" i="1"/>
  <c r="AA165" i="1"/>
  <c r="H165" i="1"/>
  <c r="R165" i="1"/>
  <c r="F165" i="1"/>
  <c r="AU165" i="1"/>
  <c r="AP165" i="1"/>
  <c r="AT165" i="1"/>
  <c r="Y165" i="1"/>
  <c r="AJ165" i="1"/>
  <c r="Q165" i="1"/>
  <c r="M165" i="1"/>
  <c r="C165" i="1"/>
  <c r="P165" i="1"/>
  <c r="K165" i="1"/>
  <c r="AM165" i="1"/>
  <c r="D165" i="1"/>
  <c r="AC165" i="1"/>
  <c r="O165" i="1"/>
  <c r="AR165" i="1"/>
  <c r="J165" i="1"/>
  <c r="I165" i="1"/>
  <c r="N165" i="1"/>
  <c r="AF165" i="1"/>
  <c r="AQ165" i="1"/>
  <c r="T165" i="1"/>
  <c r="S165" i="1"/>
  <c r="AS165" i="1"/>
  <c r="AO165" i="1"/>
  <c r="AK165" i="1"/>
  <c r="AB165" i="1"/>
  <c r="AH165" i="1"/>
  <c r="V165" i="1"/>
  <c r="AD165" i="1"/>
  <c r="Z165" i="1"/>
  <c r="AV165" i="1"/>
  <c r="AY165" i="1"/>
  <c r="X165" i="1"/>
  <c r="W165" i="1"/>
  <c r="H165" i="6"/>
  <c r="X165" i="6"/>
  <c r="AN165" i="6"/>
  <c r="G165" i="6"/>
  <c r="W165" i="6"/>
  <c r="AM165" i="6"/>
  <c r="C165" i="6"/>
  <c r="R165" i="6"/>
  <c r="AH165" i="6"/>
  <c r="AX165" i="6"/>
  <c r="Q165" i="6"/>
  <c r="AG165" i="6"/>
  <c r="AW165" i="6"/>
  <c r="P165" i="6"/>
  <c r="AJ165" i="6"/>
  <c r="K165" i="6"/>
  <c r="AE165" i="6"/>
  <c r="AY165" i="6"/>
  <c r="V165" i="6"/>
  <c r="AP165" i="6"/>
  <c r="M165" i="6"/>
  <c r="AK165" i="6"/>
  <c r="D165" i="6"/>
  <c r="S165" i="6"/>
  <c r="J165" i="6"/>
  <c r="AD165" i="6"/>
  <c r="E165" i="6"/>
  <c r="AS165" i="6"/>
  <c r="T165" i="6"/>
  <c r="AR165" i="6"/>
  <c r="O165" i="6"/>
  <c r="AI165" i="6"/>
  <c r="F165" i="6"/>
  <c r="Z165" i="6"/>
  <c r="AT165" i="6"/>
  <c r="U165" i="6"/>
  <c r="AO165" i="6"/>
  <c r="AB165" i="6"/>
  <c r="AV165" i="6"/>
  <c r="AQ165" i="6"/>
  <c r="Y165" i="6"/>
  <c r="AZ165" i="6"/>
  <c r="AL165" i="6"/>
  <c r="AA165" i="6"/>
  <c r="I165" i="6"/>
  <c r="L165" i="6"/>
  <c r="AU165" i="6"/>
  <c r="AC165" i="6"/>
  <c r="AF165" i="6"/>
  <c r="N165" i="6"/>
  <c r="FH24" i="18" l="1"/>
  <c r="FH45" i="18"/>
  <c r="FH22" i="18"/>
  <c r="FH34" i="18"/>
  <c r="FH13" i="18"/>
  <c r="FH14" i="18"/>
  <c r="FH53" i="18"/>
  <c r="FH37" i="18"/>
  <c r="FH6" i="18"/>
  <c r="FH27" i="18"/>
  <c r="FH36" i="18"/>
  <c r="FH17" i="18"/>
  <c r="FH44" i="18"/>
  <c r="FH33" i="18"/>
  <c r="FH46" i="18"/>
  <c r="FH25" i="18"/>
  <c r="FH49" i="18"/>
  <c r="FH51" i="18"/>
  <c r="FH8" i="18"/>
  <c r="FH48" i="18"/>
  <c r="FH50" i="18"/>
  <c r="FH16" i="18"/>
  <c r="FH47" i="18"/>
  <c r="FH18" i="18"/>
  <c r="FH39" i="18"/>
  <c r="FH21" i="18"/>
  <c r="FH20" i="18"/>
  <c r="FH43" i="18"/>
  <c r="FH12" i="18"/>
  <c r="FH30" i="18"/>
  <c r="FH7" i="18"/>
  <c r="FH35" i="18"/>
  <c r="FH23" i="18"/>
  <c r="FH5" i="18"/>
  <c r="FH19" i="18"/>
  <c r="FH9" i="18"/>
  <c r="FH10" i="18"/>
  <c r="FH54" i="18"/>
  <c r="FH28" i="18"/>
  <c r="FH52" i="18"/>
  <c r="FH41" i="18"/>
  <c r="FH42" i="18"/>
  <c r="FH31" i="18"/>
  <c r="FH15" i="18"/>
  <c r="FH32" i="18"/>
  <c r="FH29" i="18"/>
  <c r="FH40" i="18"/>
  <c r="FH26" i="18"/>
  <c r="FH11" i="18"/>
  <c r="C166" i="1" a="1"/>
  <c r="E163" i="10" a="1"/>
  <c r="E163" i="10" s="1"/>
  <c r="H163" i="10" a="1"/>
  <c r="H163" i="10" s="1"/>
  <c r="E164" i="7" a="1"/>
  <c r="E164" i="7" s="1"/>
  <c r="H164" i="7" a="1"/>
  <c r="H164" i="7" s="1"/>
  <c r="C166" i="6" a="1"/>
  <c r="FI5" i="18" l="1" a="1"/>
  <c r="FI52" i="18" s="1"/>
  <c r="F166" i="1"/>
  <c r="AM166" i="1"/>
  <c r="Y166" i="1"/>
  <c r="J166" i="1"/>
  <c r="AU166" i="1"/>
  <c r="AG166" i="1"/>
  <c r="AE166" i="1"/>
  <c r="AJ166" i="1"/>
  <c r="AA166" i="1"/>
  <c r="I166" i="1"/>
  <c r="AW166" i="1"/>
  <c r="AN166" i="1"/>
  <c r="V166" i="1"/>
  <c r="U166" i="1"/>
  <c r="Z166" i="1"/>
  <c r="X166" i="1"/>
  <c r="N166" i="1"/>
  <c r="AO166" i="1"/>
  <c r="T166" i="1"/>
  <c r="AL166" i="1"/>
  <c r="AF166" i="1"/>
  <c r="S166" i="1"/>
  <c r="Q166" i="1"/>
  <c r="AZ166" i="1"/>
  <c r="AD166" i="1"/>
  <c r="AV166" i="1"/>
  <c r="AH166" i="1"/>
  <c r="W166" i="1"/>
  <c r="AK166" i="1"/>
  <c r="L166" i="1"/>
  <c r="P166" i="1"/>
  <c r="AC166" i="1"/>
  <c r="AS166" i="1"/>
  <c r="H166" i="1"/>
  <c r="AX166" i="1"/>
  <c r="AB166" i="1"/>
  <c r="K166" i="1"/>
  <c r="AP166" i="1"/>
  <c r="C166" i="1"/>
  <c r="AT166" i="1"/>
  <c r="R166" i="1"/>
  <c r="AI166" i="1"/>
  <c r="AR166" i="1"/>
  <c r="AQ166" i="1"/>
  <c r="O166" i="1"/>
  <c r="AY166" i="1"/>
  <c r="E166" i="1"/>
  <c r="M166" i="1"/>
  <c r="G166" i="1"/>
  <c r="D166" i="1"/>
  <c r="O166" i="6"/>
  <c r="AE166" i="6"/>
  <c r="AU166" i="6"/>
  <c r="J166" i="6"/>
  <c r="Z166" i="6"/>
  <c r="AP166" i="6"/>
  <c r="I166" i="6"/>
  <c r="Y166" i="6"/>
  <c r="AO166" i="6"/>
  <c r="H166" i="6"/>
  <c r="X166" i="6"/>
  <c r="AN166" i="6"/>
  <c r="K166" i="6"/>
  <c r="AI166" i="6"/>
  <c r="C166" i="6"/>
  <c r="V166" i="6"/>
  <c r="AT166" i="6"/>
  <c r="Q166" i="6"/>
  <c r="AK166" i="6"/>
  <c r="L166" i="6"/>
  <c r="AF166" i="6"/>
  <c r="AZ166" i="6"/>
  <c r="AQ166" i="6"/>
  <c r="N166" i="6"/>
  <c r="E166" i="6"/>
  <c r="AW166" i="6"/>
  <c r="T166" i="6"/>
  <c r="S166" i="6"/>
  <c r="AM166" i="6"/>
  <c r="F166" i="6"/>
  <c r="AD166" i="6"/>
  <c r="AX166" i="6"/>
  <c r="U166" i="6"/>
  <c r="AS166" i="6"/>
  <c r="P166" i="6"/>
  <c r="AJ166" i="6"/>
  <c r="W166" i="6"/>
  <c r="AH166" i="6"/>
  <c r="AC166" i="6"/>
  <c r="AR166" i="6"/>
  <c r="G166" i="6"/>
  <c r="AL166" i="6"/>
  <c r="AB166" i="6"/>
  <c r="AA166" i="6"/>
  <c r="M166" i="6"/>
  <c r="AV166" i="6"/>
  <c r="AY166" i="6"/>
  <c r="AG166" i="6"/>
  <c r="D166" i="6"/>
  <c r="R166" i="6"/>
  <c r="FI29" i="18" l="1"/>
  <c r="FI21" i="18"/>
  <c r="FI41" i="18"/>
  <c r="FI17" i="18"/>
  <c r="FI49" i="18"/>
  <c r="FI48" i="18"/>
  <c r="FI12" i="18"/>
  <c r="FI33" i="18"/>
  <c r="FI36" i="18"/>
  <c r="FI18" i="18"/>
  <c r="FI39" i="18"/>
  <c r="FI11" i="18"/>
  <c r="FI42" i="18"/>
  <c r="FI8" i="18"/>
  <c r="FI28" i="18"/>
  <c r="FI45" i="18"/>
  <c r="FI25" i="18"/>
  <c r="FI37" i="18"/>
  <c r="FI15" i="18"/>
  <c r="FI32" i="18"/>
  <c r="FI9" i="18"/>
  <c r="FI51" i="18"/>
  <c r="FI20" i="18"/>
  <c r="FI6" i="18"/>
  <c r="FI34" i="18"/>
  <c r="FI38" i="18"/>
  <c r="FI47" i="18"/>
  <c r="FI35" i="18"/>
  <c r="FI40" i="18"/>
  <c r="FI54" i="18"/>
  <c r="FI23" i="18"/>
  <c r="FI27" i="18"/>
  <c r="FI16" i="18"/>
  <c r="FI24" i="18"/>
  <c r="FI31" i="18"/>
  <c r="FI5" i="18"/>
  <c r="FI22" i="18"/>
  <c r="FI7" i="18"/>
  <c r="FI14" i="18"/>
  <c r="FI19" i="18"/>
  <c r="FI43" i="18"/>
  <c r="FI30" i="18"/>
  <c r="FI53" i="18"/>
  <c r="FI13" i="18"/>
  <c r="FI46" i="18"/>
  <c r="FI44" i="18"/>
  <c r="FI26" i="18"/>
  <c r="FI50" i="18"/>
  <c r="FI10" i="18"/>
  <c r="H164" i="10" a="1"/>
  <c r="H164" i="10" s="1"/>
  <c r="E164" i="10" a="1"/>
  <c r="E164" i="10" s="1"/>
  <c r="C167" i="1" a="1"/>
  <c r="C167" i="6" a="1"/>
  <c r="H165" i="7" a="1"/>
  <c r="H165" i="7" s="1"/>
  <c r="E165" i="7" a="1"/>
  <c r="E165" i="7" s="1"/>
  <c r="FJ5" i="18" l="1" a="1"/>
  <c r="FJ20" i="18" s="1"/>
  <c r="R167" i="1"/>
  <c r="AF167" i="1"/>
  <c r="AM167" i="1"/>
  <c r="F167" i="1"/>
  <c r="T167" i="1"/>
  <c r="O167" i="1"/>
  <c r="AY167" i="1"/>
  <c r="Q167" i="1"/>
  <c r="H167" i="1"/>
  <c r="AA167" i="1"/>
  <c r="AD167" i="1"/>
  <c r="I167" i="1"/>
  <c r="AI167" i="1"/>
  <c r="AX167" i="1"/>
  <c r="AL167" i="1"/>
  <c r="AC167" i="1"/>
  <c r="AS167" i="1"/>
  <c r="X167" i="1"/>
  <c r="L167" i="1"/>
  <c r="E167" i="1"/>
  <c r="AH167" i="1"/>
  <c r="AV167" i="1"/>
  <c r="U167" i="1"/>
  <c r="V167" i="1"/>
  <c r="AJ167" i="1"/>
  <c r="AU167" i="1"/>
  <c r="N167" i="1"/>
  <c r="AE167" i="1"/>
  <c r="AN167" i="1"/>
  <c r="J167" i="1"/>
  <c r="AR167" i="1"/>
  <c r="AK167" i="1"/>
  <c r="Y167" i="1"/>
  <c r="K167" i="1"/>
  <c r="AZ167" i="1"/>
  <c r="AT167" i="1"/>
  <c r="AO167" i="1"/>
  <c r="M167" i="1"/>
  <c r="W167" i="1"/>
  <c r="C167" i="1"/>
  <c r="P167" i="1"/>
  <c r="G167" i="1"/>
  <c r="AQ167" i="1"/>
  <c r="D167" i="1"/>
  <c r="AG167" i="1"/>
  <c r="S167" i="1"/>
  <c r="AB167" i="1"/>
  <c r="Z167" i="1"/>
  <c r="AP167" i="1"/>
  <c r="AW167" i="1"/>
  <c r="Q167" i="6"/>
  <c r="AG167" i="6"/>
  <c r="AW167" i="6"/>
  <c r="P167" i="6"/>
  <c r="AF167" i="6"/>
  <c r="AV167" i="6"/>
  <c r="O167" i="6"/>
  <c r="AE167" i="6"/>
  <c r="AU167" i="6"/>
  <c r="J167" i="6"/>
  <c r="Z167" i="6"/>
  <c r="AP167" i="6"/>
  <c r="E167" i="6"/>
  <c r="Y167" i="6"/>
  <c r="AS167" i="6"/>
  <c r="T167" i="6"/>
  <c r="AN167" i="6"/>
  <c r="K167" i="6"/>
  <c r="AI167" i="6"/>
  <c r="C167" i="6"/>
  <c r="V167" i="6"/>
  <c r="AT167" i="6"/>
  <c r="I167" i="6"/>
  <c r="AC167" i="6"/>
  <c r="D167" i="6"/>
  <c r="X167" i="6"/>
  <c r="AR167" i="6"/>
  <c r="S167" i="6"/>
  <c r="AM167" i="6"/>
  <c r="F167" i="6"/>
  <c r="AD167" i="6"/>
  <c r="AX167" i="6"/>
  <c r="M167" i="6"/>
  <c r="AK167" i="6"/>
  <c r="H167" i="6"/>
  <c r="AB167" i="6"/>
  <c r="AZ167" i="6"/>
  <c r="W167" i="6"/>
  <c r="AQ167" i="6"/>
  <c r="N167" i="6"/>
  <c r="AH167" i="6"/>
  <c r="AO167" i="6"/>
  <c r="AA167" i="6"/>
  <c r="L167" i="6"/>
  <c r="AY167" i="6"/>
  <c r="AJ167" i="6"/>
  <c r="R167" i="6"/>
  <c r="U167" i="6"/>
  <c r="G167" i="6"/>
  <c r="AL167" i="6"/>
  <c r="FJ13" i="18" l="1"/>
  <c r="FJ14" i="18"/>
  <c r="FJ48" i="18"/>
  <c r="FJ5" i="18"/>
  <c r="FJ17" i="18"/>
  <c r="FJ39" i="18"/>
  <c r="FJ44" i="18"/>
  <c r="FJ52" i="18"/>
  <c r="FJ53" i="18"/>
  <c r="FJ37" i="18"/>
  <c r="FJ28" i="18"/>
  <c r="FJ19" i="18"/>
  <c r="FJ34" i="18"/>
  <c r="FJ51" i="18"/>
  <c r="FJ49" i="18"/>
  <c r="FJ27" i="18"/>
  <c r="FJ23" i="18"/>
  <c r="FJ12" i="18"/>
  <c r="FJ43" i="18"/>
  <c r="FJ42" i="18"/>
  <c r="FJ54" i="18"/>
  <c r="FJ6" i="18"/>
  <c r="FJ45" i="18"/>
  <c r="FJ9" i="18"/>
  <c r="FJ47" i="18"/>
  <c r="FJ35" i="18"/>
  <c r="FJ26" i="18"/>
  <c r="FJ15" i="18"/>
  <c r="FJ11" i="18"/>
  <c r="FJ32" i="18"/>
  <c r="FJ30" i="18"/>
  <c r="FJ18" i="18"/>
  <c r="FJ46" i="18"/>
  <c r="FJ40" i="18"/>
  <c r="FJ41" i="18"/>
  <c r="FJ8" i="18"/>
  <c r="FJ29" i="18"/>
  <c r="FJ31" i="18"/>
  <c r="FJ16" i="18"/>
  <c r="FJ7" i="18"/>
  <c r="FJ21" i="18"/>
  <c r="FJ24" i="18"/>
  <c r="FJ36" i="18"/>
  <c r="FJ22" i="18"/>
  <c r="FJ10" i="18"/>
  <c r="FJ33" i="18"/>
  <c r="FJ25" i="18"/>
  <c r="FJ38" i="18"/>
  <c r="FJ50" i="18"/>
  <c r="C168" i="1" a="1"/>
  <c r="E165" i="10" a="1"/>
  <c r="E165" i="10" s="1"/>
  <c r="H165" i="10" a="1"/>
  <c r="H165" i="10" s="1"/>
  <c r="E166" i="7" a="1"/>
  <c r="E166" i="7" s="1"/>
  <c r="H166" i="7" a="1"/>
  <c r="H166" i="7" s="1"/>
  <c r="C168" i="6" a="1"/>
  <c r="FK5" i="18" l="1" a="1"/>
  <c r="FK49" i="18" s="1"/>
  <c r="AB168" i="1"/>
  <c r="AL168" i="1"/>
  <c r="G168" i="1"/>
  <c r="AF168" i="1"/>
  <c r="AP168" i="1"/>
  <c r="O168" i="1"/>
  <c r="AN168" i="1"/>
  <c r="AE168" i="1"/>
  <c r="AD168" i="1"/>
  <c r="AJ168" i="1"/>
  <c r="AI168" i="1"/>
  <c r="I168" i="1"/>
  <c r="AH168" i="1"/>
  <c r="F168" i="1"/>
  <c r="U168" i="1"/>
  <c r="AC168" i="1"/>
  <c r="T168" i="1"/>
  <c r="W168" i="1"/>
  <c r="AW168" i="1"/>
  <c r="AR168" i="1"/>
  <c r="K168" i="1"/>
  <c r="AM168" i="1"/>
  <c r="AV168" i="1"/>
  <c r="S168" i="1"/>
  <c r="AU168" i="1"/>
  <c r="R168" i="1"/>
  <c r="AS168" i="1"/>
  <c r="AA168" i="1"/>
  <c r="AT168" i="1"/>
  <c r="M168" i="1"/>
  <c r="AK168" i="1"/>
  <c r="AQ168" i="1"/>
  <c r="J168" i="1"/>
  <c r="AY168" i="1"/>
  <c r="AX168" i="1"/>
  <c r="AO168" i="1"/>
  <c r="D168" i="1"/>
  <c r="L168" i="1"/>
  <c r="V168" i="1"/>
  <c r="Y168" i="1"/>
  <c r="P168" i="1"/>
  <c r="Z168" i="1"/>
  <c r="AG168" i="1"/>
  <c r="H168" i="1"/>
  <c r="Q168" i="1"/>
  <c r="AZ168" i="1"/>
  <c r="E168" i="1"/>
  <c r="C168" i="1"/>
  <c r="N168" i="1"/>
  <c r="X168" i="1"/>
  <c r="D168" i="6"/>
  <c r="T168" i="6"/>
  <c r="AJ168" i="6"/>
  <c r="AZ168" i="6"/>
  <c r="S168" i="6"/>
  <c r="AI168" i="6"/>
  <c r="AY168" i="6"/>
  <c r="N168" i="6"/>
  <c r="AD168" i="6"/>
  <c r="AT168" i="6"/>
  <c r="M168" i="6"/>
  <c r="AC168" i="6"/>
  <c r="AS168" i="6"/>
  <c r="P168" i="6"/>
  <c r="AN168" i="6"/>
  <c r="K168" i="6"/>
  <c r="AE168" i="6"/>
  <c r="C168" i="6"/>
  <c r="V168" i="6"/>
  <c r="AP168" i="6"/>
  <c r="Q168" i="6"/>
  <c r="AK168" i="6"/>
  <c r="H168" i="6"/>
  <c r="AB168" i="6"/>
  <c r="AV168" i="6"/>
  <c r="W168" i="6"/>
  <c r="AQ168" i="6"/>
  <c r="J168" i="6"/>
  <c r="AH168" i="6"/>
  <c r="E168" i="6"/>
  <c r="Y168" i="6"/>
  <c r="AW168" i="6"/>
  <c r="X168" i="6"/>
  <c r="AR168" i="6"/>
  <c r="O168" i="6"/>
  <c r="AM168" i="6"/>
  <c r="F168" i="6"/>
  <c r="Z168" i="6"/>
  <c r="AX168" i="6"/>
  <c r="U168" i="6"/>
  <c r="AO168" i="6"/>
  <c r="AA168" i="6"/>
  <c r="I168" i="6"/>
  <c r="L168" i="6"/>
  <c r="AU168" i="6"/>
  <c r="AG168" i="6"/>
  <c r="AF168" i="6"/>
  <c r="R168" i="6"/>
  <c r="G168" i="6"/>
  <c r="AL168" i="6"/>
  <c r="FK7" i="18" l="1"/>
  <c r="FK42" i="18"/>
  <c r="FK36" i="18"/>
  <c r="FK14" i="18"/>
  <c r="FK50" i="18"/>
  <c r="FK53" i="18"/>
  <c r="FK54" i="18"/>
  <c r="FK12" i="18"/>
  <c r="FK5" i="18"/>
  <c r="FK43" i="18"/>
  <c r="FK51" i="18"/>
  <c r="FK25" i="18"/>
  <c r="FK29" i="18"/>
  <c r="FK15" i="18"/>
  <c r="FK23" i="18"/>
  <c r="FK20" i="18"/>
  <c r="FK8" i="18"/>
  <c r="FK17" i="18"/>
  <c r="FK39" i="18"/>
  <c r="FK48" i="18"/>
  <c r="FK38" i="18"/>
  <c r="FK47" i="18"/>
  <c r="FK32" i="18"/>
  <c r="FK41" i="18"/>
  <c r="FK45" i="18"/>
  <c r="FK9" i="18"/>
  <c r="FK13" i="18"/>
  <c r="FK40" i="18"/>
  <c r="FK11" i="18"/>
  <c r="FK21" i="18"/>
  <c r="FK24" i="18"/>
  <c r="FK34" i="18"/>
  <c r="FK6" i="18"/>
  <c r="FK19" i="18"/>
  <c r="FK46" i="18"/>
  <c r="FK18" i="18"/>
  <c r="FK27" i="18"/>
  <c r="FK30" i="18"/>
  <c r="FK16" i="18"/>
  <c r="FK10" i="18"/>
  <c r="FK31" i="18"/>
  <c r="FK37" i="18"/>
  <c r="FK52" i="18"/>
  <c r="FK44" i="18"/>
  <c r="FK28" i="18"/>
  <c r="FK26" i="18"/>
  <c r="FK33" i="18"/>
  <c r="FK22" i="18"/>
  <c r="FK35" i="18"/>
  <c r="E166" i="10" a="1"/>
  <c r="E166" i="10" s="1"/>
  <c r="H166" i="10" a="1"/>
  <c r="H166" i="10" s="1"/>
  <c r="C169" i="1" a="1"/>
  <c r="C169" i="6" a="1"/>
  <c r="E167" i="7" a="1"/>
  <c r="E167" i="7" s="1"/>
  <c r="H167" i="7" a="1"/>
  <c r="H167" i="7" s="1"/>
  <c r="FL5" i="18" l="1" a="1"/>
  <c r="R169" i="1"/>
  <c r="AF169" i="1"/>
  <c r="AQ169" i="1"/>
  <c r="F169" i="1"/>
  <c r="T169" i="1"/>
  <c r="S169" i="1"/>
  <c r="AU169" i="1"/>
  <c r="AS169" i="1"/>
  <c r="AP169" i="1"/>
  <c r="AO169" i="1"/>
  <c r="N169" i="1"/>
  <c r="AN169" i="1"/>
  <c r="AW169" i="1"/>
  <c r="H169" i="1"/>
  <c r="AX169" i="1"/>
  <c r="G169" i="1"/>
  <c r="AZ169" i="1"/>
  <c r="L169" i="1"/>
  <c r="E169" i="1"/>
  <c r="AI169" i="1"/>
  <c r="W169" i="1"/>
  <c r="AH169" i="1"/>
  <c r="AV169" i="1"/>
  <c r="Y169" i="1"/>
  <c r="V169" i="1"/>
  <c r="AJ169" i="1"/>
  <c r="AY169" i="1"/>
  <c r="AD169" i="1"/>
  <c r="Q169" i="1"/>
  <c r="X169" i="1"/>
  <c r="AB169" i="1"/>
  <c r="I169" i="1"/>
  <c r="U169" i="1"/>
  <c r="AL169" i="1"/>
  <c r="AG169" i="1"/>
  <c r="AE169" i="1"/>
  <c r="AK169" i="1"/>
  <c r="AT169" i="1"/>
  <c r="Z169" i="1"/>
  <c r="C169" i="1"/>
  <c r="P169" i="1"/>
  <c r="K169" i="1"/>
  <c r="AM169" i="1"/>
  <c r="D169" i="1"/>
  <c r="AC169" i="1"/>
  <c r="O169" i="1"/>
  <c r="AR169" i="1"/>
  <c r="J169" i="1"/>
  <c r="AA169" i="1"/>
  <c r="M169" i="1"/>
  <c r="F169" i="6"/>
  <c r="V169" i="6"/>
  <c r="AL169" i="6"/>
  <c r="E169" i="6"/>
  <c r="U169" i="6"/>
  <c r="AK169" i="6"/>
  <c r="D169" i="6"/>
  <c r="T169" i="6"/>
  <c r="AJ169" i="6"/>
  <c r="AZ169" i="6"/>
  <c r="S169" i="6"/>
  <c r="AI169" i="6"/>
  <c r="AY169" i="6"/>
  <c r="J169" i="6"/>
  <c r="AD169" i="6"/>
  <c r="AX169" i="6"/>
  <c r="Y169" i="6"/>
  <c r="AS169" i="6"/>
  <c r="P169" i="6"/>
  <c r="AN169" i="6"/>
  <c r="K169" i="6"/>
  <c r="AE169" i="6"/>
  <c r="R169" i="6"/>
  <c r="AP169" i="6"/>
  <c r="M169" i="6"/>
  <c r="AG169" i="6"/>
  <c r="H169" i="6"/>
  <c r="AB169" i="6"/>
  <c r="AV169" i="6"/>
  <c r="W169" i="6"/>
  <c r="AQ169" i="6"/>
  <c r="N169" i="6"/>
  <c r="AH169" i="6"/>
  <c r="I169" i="6"/>
  <c r="AC169" i="6"/>
  <c r="AW169" i="6"/>
  <c r="X169" i="6"/>
  <c r="AR169" i="6"/>
  <c r="O169" i="6"/>
  <c r="AM169" i="6"/>
  <c r="Z169" i="6"/>
  <c r="L169" i="6"/>
  <c r="AU169" i="6"/>
  <c r="AT169" i="6"/>
  <c r="AF169" i="6"/>
  <c r="Q169" i="6"/>
  <c r="G169" i="6"/>
  <c r="AA169" i="6"/>
  <c r="C169" i="6"/>
  <c r="AO169" i="6"/>
  <c r="FL39" i="18" l="1"/>
  <c r="FL16" i="18"/>
  <c r="FL27" i="18"/>
  <c r="FL9" i="18"/>
  <c r="FL22" i="18"/>
  <c r="FL35" i="18"/>
  <c r="FL25" i="18"/>
  <c r="FL19" i="18"/>
  <c r="FL37" i="18"/>
  <c r="FL26" i="18"/>
  <c r="FL23" i="18"/>
  <c r="FL20" i="18"/>
  <c r="FL28" i="18"/>
  <c r="FL51" i="18"/>
  <c r="FL42" i="18"/>
  <c r="FL43" i="18"/>
  <c r="FL33" i="18"/>
  <c r="FL15" i="18"/>
  <c r="FL46" i="18"/>
  <c r="FL17" i="18"/>
  <c r="FL32" i="18"/>
  <c r="FL45" i="18"/>
  <c r="FL30" i="18"/>
  <c r="FL53" i="18"/>
  <c r="FL40" i="18"/>
  <c r="FL34" i="18"/>
  <c r="FL13" i="18"/>
  <c r="FL24" i="18"/>
  <c r="FL52" i="18"/>
  <c r="FL6" i="18"/>
  <c r="FL44" i="18"/>
  <c r="FL50" i="18"/>
  <c r="FL21" i="18"/>
  <c r="FL49" i="18"/>
  <c r="FL12" i="18"/>
  <c r="FL18" i="18"/>
  <c r="FL5" i="18"/>
  <c r="FL10" i="18"/>
  <c r="FL38" i="18"/>
  <c r="FL14" i="18"/>
  <c r="FL48" i="18"/>
  <c r="FL8" i="18"/>
  <c r="FL31" i="18"/>
  <c r="FL11" i="18"/>
  <c r="FL29" i="18"/>
  <c r="FL47" i="18"/>
  <c r="FL54" i="18"/>
  <c r="FL41" i="18"/>
  <c r="FL7" i="18"/>
  <c r="FL36" i="18"/>
  <c r="C170" i="1" a="1"/>
  <c r="E167" i="10" a="1"/>
  <c r="E167" i="10" s="1"/>
  <c r="H167" i="10" a="1"/>
  <c r="H167" i="10" s="1"/>
  <c r="E168" i="7" a="1"/>
  <c r="E168" i="7" s="1"/>
  <c r="H168" i="7" a="1"/>
  <c r="H168" i="7" s="1"/>
  <c r="C170" i="6" a="1"/>
  <c r="FM5" i="18" l="1" a="1"/>
  <c r="F170" i="1"/>
  <c r="AG170" i="1"/>
  <c r="AJ170" i="1"/>
  <c r="J170" i="1"/>
  <c r="AM170" i="1"/>
  <c r="AO170" i="1"/>
  <c r="AH170" i="1"/>
  <c r="AC170" i="1"/>
  <c r="AR170" i="1"/>
  <c r="T170" i="1"/>
  <c r="AW170" i="1"/>
  <c r="X170" i="1"/>
  <c r="H170" i="1"/>
  <c r="AL170" i="1"/>
  <c r="AI170" i="1"/>
  <c r="AP170" i="1"/>
  <c r="AN170" i="1"/>
  <c r="N170" i="1"/>
  <c r="AU170" i="1"/>
  <c r="AD170" i="1"/>
  <c r="V170" i="1"/>
  <c r="E170" i="1"/>
  <c r="I170" i="1"/>
  <c r="Z170" i="1"/>
  <c r="M170" i="1"/>
  <c r="Q170" i="1"/>
  <c r="AB170" i="1"/>
  <c r="D170" i="1"/>
  <c r="AQ170" i="1"/>
  <c r="W170" i="1"/>
  <c r="AZ170" i="1"/>
  <c r="AX170" i="1"/>
  <c r="AF170" i="1"/>
  <c r="AK170" i="1"/>
  <c r="AA170" i="1"/>
  <c r="Y170" i="1"/>
  <c r="AV170" i="1"/>
  <c r="L170" i="1"/>
  <c r="G170" i="1"/>
  <c r="K170" i="1"/>
  <c r="P170" i="1"/>
  <c r="O170" i="1"/>
  <c r="S170" i="1"/>
  <c r="C170" i="1"/>
  <c r="AE170" i="1"/>
  <c r="AT170" i="1"/>
  <c r="AS170" i="1"/>
  <c r="R170" i="1"/>
  <c r="U170" i="1"/>
  <c r="AY170" i="1"/>
  <c r="M170" i="6"/>
  <c r="AC170" i="6"/>
  <c r="AS170" i="6"/>
  <c r="L170" i="6"/>
  <c r="AB170" i="6"/>
  <c r="AR170" i="6"/>
  <c r="K170" i="6"/>
  <c r="AA170" i="6"/>
  <c r="AQ170" i="6"/>
  <c r="F170" i="6"/>
  <c r="V170" i="6"/>
  <c r="AL170" i="6"/>
  <c r="E170" i="6"/>
  <c r="Y170" i="6"/>
  <c r="AW170" i="6"/>
  <c r="T170" i="6"/>
  <c r="AN170" i="6"/>
  <c r="O170" i="6"/>
  <c r="AI170" i="6"/>
  <c r="C170" i="6"/>
  <c r="Z170" i="6"/>
  <c r="AT170" i="6"/>
  <c r="Q170" i="6"/>
  <c r="AK170" i="6"/>
  <c r="H170" i="6"/>
  <c r="AF170" i="6"/>
  <c r="AZ170" i="6"/>
  <c r="W170" i="6"/>
  <c r="AU170" i="6"/>
  <c r="N170" i="6"/>
  <c r="AH170" i="6"/>
  <c r="I170" i="6"/>
  <c r="AG170" i="6"/>
  <c r="D170" i="6"/>
  <c r="X170" i="6"/>
  <c r="AV170" i="6"/>
  <c r="S170" i="6"/>
  <c r="AM170" i="6"/>
  <c r="J170" i="6"/>
  <c r="AD170" i="6"/>
  <c r="AX170" i="6"/>
  <c r="P170" i="6"/>
  <c r="AY170" i="6"/>
  <c r="AJ170" i="6"/>
  <c r="R170" i="6"/>
  <c r="U170" i="6"/>
  <c r="G170" i="6"/>
  <c r="AP170" i="6"/>
  <c r="AO170" i="6"/>
  <c r="AE170" i="6"/>
  <c r="FM32" i="18" l="1"/>
  <c r="FM38" i="18"/>
  <c r="FM17" i="18"/>
  <c r="FM35" i="18"/>
  <c r="FM24" i="18"/>
  <c r="FM23" i="18"/>
  <c r="FM13" i="18"/>
  <c r="FM40" i="18"/>
  <c r="FM44" i="18"/>
  <c r="FM18" i="18"/>
  <c r="FM29" i="18"/>
  <c r="FM22" i="18"/>
  <c r="FM36" i="18"/>
  <c r="FM20" i="18"/>
  <c r="FM16" i="18"/>
  <c r="FM48" i="18"/>
  <c r="FM7" i="18"/>
  <c r="FM6" i="18"/>
  <c r="FM47" i="18"/>
  <c r="FM37" i="18"/>
  <c r="FM25" i="18"/>
  <c r="FM14" i="18"/>
  <c r="FM21" i="18"/>
  <c r="FM27" i="18"/>
  <c r="FM50" i="18"/>
  <c r="FM53" i="18"/>
  <c r="FM54" i="18"/>
  <c r="FM5" i="18"/>
  <c r="FM26" i="18"/>
  <c r="FM28" i="18"/>
  <c r="FM52" i="18"/>
  <c r="FM34" i="18"/>
  <c r="FM15" i="18"/>
  <c r="FM49" i="18"/>
  <c r="FM33" i="18"/>
  <c r="FM9" i="18"/>
  <c r="FM43" i="18"/>
  <c r="FM39" i="18"/>
  <c r="FM46" i="18"/>
  <c r="FM30" i="18"/>
  <c r="FM10" i="18"/>
  <c r="FM8" i="18"/>
  <c r="FM45" i="18"/>
  <c r="FM11" i="18"/>
  <c r="FM42" i="18"/>
  <c r="FM51" i="18"/>
  <c r="FM12" i="18"/>
  <c r="FM31" i="18"/>
  <c r="FM41" i="18"/>
  <c r="FM19" i="18"/>
  <c r="E168" i="10" a="1"/>
  <c r="E168" i="10" s="1"/>
  <c r="H168" i="10" a="1"/>
  <c r="H168" i="10" s="1"/>
  <c r="C171" i="1" a="1"/>
  <c r="C171" i="6" a="1"/>
  <c r="E169" i="7" a="1"/>
  <c r="E169" i="7" s="1"/>
  <c r="H169" i="7" a="1"/>
  <c r="H169" i="7" s="1"/>
  <c r="FN5" i="18" l="1" a="1"/>
  <c r="AZ171" i="1"/>
  <c r="AK171" i="1"/>
  <c r="W171" i="1"/>
  <c r="AN171" i="1"/>
  <c r="U171" i="1"/>
  <c r="G171" i="1"/>
  <c r="AV171" i="1"/>
  <c r="R171" i="1"/>
  <c r="AU171" i="1"/>
  <c r="Z171" i="1"/>
  <c r="AM171" i="1"/>
  <c r="AY171" i="1"/>
  <c r="T171" i="1"/>
  <c r="AI171" i="1"/>
  <c r="AA171" i="1"/>
  <c r="AX171" i="1"/>
  <c r="K171" i="1"/>
  <c r="Q171" i="1"/>
  <c r="J171" i="1"/>
  <c r="AJ171" i="1"/>
  <c r="X171" i="1"/>
  <c r="AO171" i="1"/>
  <c r="E171" i="1"/>
  <c r="I171" i="1"/>
  <c r="D171" i="1"/>
  <c r="V171" i="1"/>
  <c r="N171" i="1"/>
  <c r="AS171" i="1"/>
  <c r="F171" i="1"/>
  <c r="AP171" i="1"/>
  <c r="AC171" i="1"/>
  <c r="AL171" i="1"/>
  <c r="AB171" i="1"/>
  <c r="AT171" i="1"/>
  <c r="M171" i="1"/>
  <c r="L171" i="1"/>
  <c r="AF171" i="1"/>
  <c r="AQ171" i="1"/>
  <c r="H171" i="1"/>
  <c r="S171" i="1"/>
  <c r="AE171" i="1"/>
  <c r="AH171" i="1"/>
  <c r="AG171" i="1"/>
  <c r="C171" i="1"/>
  <c r="AW171" i="1"/>
  <c r="P171" i="1"/>
  <c r="AR171" i="1"/>
  <c r="Y171" i="1"/>
  <c r="O171" i="1"/>
  <c r="AD171" i="1"/>
  <c r="S171" i="6"/>
  <c r="AI171" i="6"/>
  <c r="AY171" i="6"/>
  <c r="N171" i="6"/>
  <c r="AD171" i="6"/>
  <c r="AT171" i="6"/>
  <c r="M171" i="6"/>
  <c r="AC171" i="6"/>
  <c r="AS171" i="6"/>
  <c r="L171" i="6"/>
  <c r="AB171" i="6"/>
  <c r="AR171" i="6"/>
  <c r="W171" i="6"/>
  <c r="AQ171" i="6"/>
  <c r="J171" i="6"/>
  <c r="AH171" i="6"/>
  <c r="E171" i="6"/>
  <c r="Y171" i="6"/>
  <c r="AW171" i="6"/>
  <c r="T171" i="6"/>
  <c r="AN171" i="6"/>
  <c r="K171" i="6"/>
  <c r="AE171" i="6"/>
  <c r="C171" i="6"/>
  <c r="V171" i="6"/>
  <c r="AP171" i="6"/>
  <c r="Q171" i="6"/>
  <c r="AK171" i="6"/>
  <c r="H171" i="6"/>
  <c r="AF171" i="6"/>
  <c r="AZ171" i="6"/>
  <c r="G171" i="6"/>
  <c r="AA171" i="6"/>
  <c r="AU171" i="6"/>
  <c r="R171" i="6"/>
  <c r="AL171" i="6"/>
  <c r="I171" i="6"/>
  <c r="AG171" i="6"/>
  <c r="D171" i="6"/>
  <c r="X171" i="6"/>
  <c r="AV171" i="6"/>
  <c r="O171" i="6"/>
  <c r="AX171" i="6"/>
  <c r="AJ171" i="6"/>
  <c r="AM171" i="6"/>
  <c r="U171" i="6"/>
  <c r="F171" i="6"/>
  <c r="AO171" i="6"/>
  <c r="Z171" i="6"/>
  <c r="P171" i="6"/>
  <c r="FN52" i="18" l="1"/>
  <c r="FN15" i="18"/>
  <c r="FN41" i="18"/>
  <c r="FN22" i="18"/>
  <c r="FN31" i="18"/>
  <c r="FN24" i="18"/>
  <c r="FN7" i="18"/>
  <c r="FN12" i="18"/>
  <c r="FN43" i="18"/>
  <c r="FN25" i="18"/>
  <c r="FN48" i="18"/>
  <c r="FN27" i="18"/>
  <c r="FN40" i="18"/>
  <c r="FN39" i="18"/>
  <c r="FN50" i="18"/>
  <c r="FN33" i="18"/>
  <c r="FN53" i="18"/>
  <c r="FN45" i="18"/>
  <c r="FN42" i="18"/>
  <c r="FN30" i="18"/>
  <c r="FN10" i="18"/>
  <c r="FN28" i="18"/>
  <c r="FN6" i="18"/>
  <c r="FN35" i="18"/>
  <c r="FN13" i="18"/>
  <c r="FN16" i="18"/>
  <c r="FN38" i="18"/>
  <c r="FN51" i="18"/>
  <c r="FN29" i="18"/>
  <c r="FN5" i="18"/>
  <c r="FN11" i="18"/>
  <c r="FN19" i="18"/>
  <c r="FN18" i="18"/>
  <c r="FN46" i="18"/>
  <c r="FN14" i="18"/>
  <c r="FN49" i="18"/>
  <c r="FN37" i="18"/>
  <c r="FN26" i="18"/>
  <c r="FN47" i="18"/>
  <c r="FN8" i="18"/>
  <c r="FN21" i="18"/>
  <c r="FN36" i="18"/>
  <c r="FN9" i="18"/>
  <c r="FN32" i="18"/>
  <c r="FN20" i="18"/>
  <c r="FN23" i="18"/>
  <c r="FN17" i="18"/>
  <c r="FN44" i="18"/>
  <c r="FN54" i="18"/>
  <c r="FN34" i="18"/>
  <c r="H169" i="10" a="1"/>
  <c r="H169" i="10" s="1"/>
  <c r="E169" i="10" a="1"/>
  <c r="E169" i="10" s="1"/>
  <c r="C172" i="1" a="1"/>
  <c r="H170" i="7" a="1"/>
  <c r="H170" i="7" s="1"/>
  <c r="E170" i="7" a="1"/>
  <c r="E170" i="7" s="1"/>
  <c r="C172" i="6" a="1"/>
  <c r="FO5" i="18" l="1" a="1"/>
  <c r="FO21" i="18" s="1"/>
  <c r="V172" i="1"/>
  <c r="AV172" i="1"/>
  <c r="AI172" i="1"/>
  <c r="J172" i="1"/>
  <c r="AF172" i="1"/>
  <c r="S172" i="1"/>
  <c r="C172" i="1"/>
  <c r="H172" i="1"/>
  <c r="AT172" i="1"/>
  <c r="Q172" i="1"/>
  <c r="R172" i="1"/>
  <c r="I172" i="1"/>
  <c r="W172" i="1"/>
  <c r="AO172" i="1"/>
  <c r="AP172" i="1"/>
  <c r="Y172" i="1"/>
  <c r="U172" i="1"/>
  <c r="AE172" i="1"/>
  <c r="AC172" i="1"/>
  <c r="O172" i="1"/>
  <c r="AM172" i="1"/>
  <c r="AL172" i="1"/>
  <c r="T172" i="1"/>
  <c r="G172" i="1"/>
  <c r="Z172" i="1"/>
  <c r="D172" i="1"/>
  <c r="AN172" i="1"/>
  <c r="AH172" i="1"/>
  <c r="AY172" i="1"/>
  <c r="AK172" i="1"/>
  <c r="P172" i="1"/>
  <c r="AQ172" i="1"/>
  <c r="AS172" i="1"/>
  <c r="E172" i="1"/>
  <c r="AB172" i="1"/>
  <c r="L172" i="1"/>
  <c r="AR172" i="1"/>
  <c r="AZ172" i="1"/>
  <c r="AX172" i="1"/>
  <c r="AG172" i="1"/>
  <c r="AD172" i="1"/>
  <c r="F172" i="1"/>
  <c r="AA172" i="1"/>
  <c r="M172" i="1"/>
  <c r="AW172" i="1"/>
  <c r="K172" i="1"/>
  <c r="AU172" i="1"/>
  <c r="N172" i="1"/>
  <c r="X172" i="1"/>
  <c r="AJ172" i="1"/>
  <c r="C172" i="6"/>
  <c r="R172" i="6"/>
  <c r="AH172" i="6"/>
  <c r="AX172" i="6"/>
  <c r="Q172" i="6"/>
  <c r="AG172" i="6"/>
  <c r="AW172" i="6"/>
  <c r="P172" i="6"/>
  <c r="AF172" i="6"/>
  <c r="AV172" i="6"/>
  <c r="O172" i="6"/>
  <c r="AE172" i="6"/>
  <c r="AU172" i="6"/>
  <c r="J172" i="6"/>
  <c r="AD172" i="6"/>
  <c r="E172" i="6"/>
  <c r="Y172" i="6"/>
  <c r="AS172" i="6"/>
  <c r="T172" i="6"/>
  <c r="AN172" i="6"/>
  <c r="K172" i="6"/>
  <c r="AI172" i="6"/>
  <c r="V172" i="6"/>
  <c r="AP172" i="6"/>
  <c r="M172" i="6"/>
  <c r="AK172" i="6"/>
  <c r="H172" i="6"/>
  <c r="AB172" i="6"/>
  <c r="AZ172" i="6"/>
  <c r="W172" i="6"/>
  <c r="AQ172" i="6"/>
  <c r="N172" i="6"/>
  <c r="AL172" i="6"/>
  <c r="I172" i="6"/>
  <c r="AC172" i="6"/>
  <c r="D172" i="6"/>
  <c r="X172" i="6"/>
  <c r="AR172" i="6"/>
  <c r="S172" i="6"/>
  <c r="AM172" i="6"/>
  <c r="AT172" i="6"/>
  <c r="AJ172" i="6"/>
  <c r="U172" i="6"/>
  <c r="G172" i="6"/>
  <c r="F172" i="6"/>
  <c r="AO172" i="6"/>
  <c r="AA172" i="6"/>
  <c r="AY172" i="6"/>
  <c r="Z172" i="6"/>
  <c r="L172" i="6"/>
  <c r="FO24" i="18" l="1"/>
  <c r="FO44" i="18"/>
  <c r="FO41" i="18"/>
  <c r="FO39" i="18"/>
  <c r="FO36" i="18"/>
  <c r="FO54" i="18"/>
  <c r="FO23" i="18"/>
  <c r="FO13" i="18"/>
  <c r="FO7" i="18"/>
  <c r="FO33" i="18"/>
  <c r="FO31" i="18"/>
  <c r="FO19" i="18"/>
  <c r="FO9" i="18"/>
  <c r="FO8" i="18"/>
  <c r="FO43" i="18"/>
  <c r="FO14" i="18"/>
  <c r="FO50" i="18"/>
  <c r="FO42" i="18"/>
  <c r="FO26" i="18"/>
  <c r="FO45" i="18"/>
  <c r="FO47" i="18"/>
  <c r="FO17" i="18"/>
  <c r="FO15" i="18"/>
  <c r="FO46" i="18"/>
  <c r="FO30" i="18"/>
  <c r="FO32" i="18"/>
  <c r="FO18" i="18"/>
  <c r="FO10" i="18"/>
  <c r="FO28" i="18"/>
  <c r="FO48" i="18"/>
  <c r="FO6" i="18"/>
  <c r="FO51" i="18"/>
  <c r="FO25" i="18"/>
  <c r="FO38" i="18"/>
  <c r="FO22" i="18"/>
  <c r="FO27" i="18"/>
  <c r="FO40" i="18"/>
  <c r="FO16" i="18"/>
  <c r="FO34" i="18"/>
  <c r="FO37" i="18"/>
  <c r="FO35" i="18"/>
  <c r="FO52" i="18"/>
  <c r="FO12" i="18"/>
  <c r="FO29" i="18"/>
  <c r="FO5" i="18"/>
  <c r="FO11" i="18"/>
  <c r="FO20" i="18"/>
  <c r="FO53" i="18"/>
  <c r="FO49" i="18"/>
  <c r="H170" i="10" a="1"/>
  <c r="H170" i="10" s="1"/>
  <c r="E170" i="10" a="1"/>
  <c r="E170" i="10" s="1"/>
  <c r="C173" i="1" a="1"/>
  <c r="C173" i="6" a="1"/>
  <c r="H171" i="7" a="1"/>
  <c r="H171" i="7" s="1"/>
  <c r="E171" i="7" a="1"/>
  <c r="E171" i="7" s="1"/>
  <c r="FP5" i="18" l="1" a="1"/>
  <c r="FP54" i="18" s="1"/>
  <c r="J173" i="1"/>
  <c r="AT173" i="1"/>
  <c r="AA173" i="1"/>
  <c r="AN173" i="1"/>
  <c r="AD173" i="1"/>
  <c r="K173" i="1"/>
  <c r="Z173" i="1"/>
  <c r="AQ173" i="1"/>
  <c r="AI173" i="1"/>
  <c r="N173" i="1"/>
  <c r="V173" i="1"/>
  <c r="AU173" i="1"/>
  <c r="S173" i="1"/>
  <c r="W173" i="1"/>
  <c r="U173" i="1"/>
  <c r="T173" i="1"/>
  <c r="AH173" i="1"/>
  <c r="AK173" i="1"/>
  <c r="AZ173" i="1"/>
  <c r="AR173" i="1"/>
  <c r="E173" i="1"/>
  <c r="P173" i="1"/>
  <c r="F173" i="1"/>
  <c r="I173" i="1"/>
  <c r="AF173" i="1"/>
  <c r="AW173" i="1"/>
  <c r="AO173" i="1"/>
  <c r="D173" i="1"/>
  <c r="AE173" i="1"/>
  <c r="M173" i="1"/>
  <c r="AV173" i="1"/>
  <c r="O173" i="1"/>
  <c r="AX173" i="1"/>
  <c r="AG173" i="1"/>
  <c r="L173" i="1"/>
  <c r="AS173" i="1"/>
  <c r="AC173" i="1"/>
  <c r="AY173" i="1"/>
  <c r="H173" i="1"/>
  <c r="R173" i="1"/>
  <c r="G173" i="1"/>
  <c r="Q173" i="1"/>
  <c r="C173" i="1"/>
  <c r="Y173" i="1"/>
  <c r="X173" i="1"/>
  <c r="AM173" i="1"/>
  <c r="AP173" i="1"/>
  <c r="AL173" i="1"/>
  <c r="AJ173" i="1"/>
  <c r="AB173" i="1"/>
  <c r="H173" i="6"/>
  <c r="X173" i="6"/>
  <c r="AN173" i="6"/>
  <c r="G173" i="6"/>
  <c r="W173" i="6"/>
  <c r="AM173" i="6"/>
  <c r="C173" i="6"/>
  <c r="R173" i="6"/>
  <c r="AH173" i="6"/>
  <c r="AX173" i="6"/>
  <c r="Q173" i="6"/>
  <c r="AG173" i="6"/>
  <c r="AW173" i="6"/>
  <c r="D173" i="6"/>
  <c r="AB173" i="6"/>
  <c r="AV173" i="6"/>
  <c r="S173" i="6"/>
  <c r="AQ173" i="6"/>
  <c r="J173" i="6"/>
  <c r="AD173" i="6"/>
  <c r="E173" i="6"/>
  <c r="Y173" i="6"/>
  <c r="AS173" i="6"/>
  <c r="P173" i="6"/>
  <c r="AJ173" i="6"/>
  <c r="K173" i="6"/>
  <c r="AE173" i="6"/>
  <c r="AY173" i="6"/>
  <c r="V173" i="6"/>
  <c r="AP173" i="6"/>
  <c r="M173" i="6"/>
  <c r="AK173" i="6"/>
  <c r="L173" i="6"/>
  <c r="AF173" i="6"/>
  <c r="AZ173" i="6"/>
  <c r="AA173" i="6"/>
  <c r="AU173" i="6"/>
  <c r="N173" i="6"/>
  <c r="AL173" i="6"/>
  <c r="I173" i="6"/>
  <c r="AC173" i="6"/>
  <c r="AI173" i="6"/>
  <c r="U173" i="6"/>
  <c r="T173" i="6"/>
  <c r="F173" i="6"/>
  <c r="AO173" i="6"/>
  <c r="AR173" i="6"/>
  <c r="Z173" i="6"/>
  <c r="O173" i="6"/>
  <c r="AT173" i="6"/>
  <c r="FP12" i="18" l="1"/>
  <c r="FP49" i="18"/>
  <c r="FP28" i="18"/>
  <c r="FP50" i="18"/>
  <c r="FP53" i="18"/>
  <c r="FP20" i="18"/>
  <c r="FP34" i="18"/>
  <c r="FP51" i="18"/>
  <c r="FP22" i="18"/>
  <c r="FP37" i="18"/>
  <c r="FP23" i="18"/>
  <c r="FP29" i="18"/>
  <c r="FP48" i="18"/>
  <c r="FP43" i="18"/>
  <c r="FP33" i="18"/>
  <c r="FP38" i="18"/>
  <c r="FP40" i="18"/>
  <c r="FP36" i="18"/>
  <c r="FP25" i="18"/>
  <c r="FP11" i="18"/>
  <c r="FP16" i="18"/>
  <c r="FP52" i="18"/>
  <c r="FP7" i="18"/>
  <c r="FP19" i="18"/>
  <c r="FP42" i="18"/>
  <c r="FP39" i="18"/>
  <c r="FP17" i="18"/>
  <c r="FP15" i="18"/>
  <c r="FP24" i="18"/>
  <c r="FP21" i="18"/>
  <c r="FP30" i="18"/>
  <c r="FP18" i="18"/>
  <c r="FP31" i="18"/>
  <c r="FP5" i="18"/>
  <c r="FP9" i="18"/>
  <c r="FP35" i="18"/>
  <c r="FP10" i="18"/>
  <c r="FP14" i="18"/>
  <c r="FP27" i="18"/>
  <c r="FP13" i="18"/>
  <c r="FP41" i="18"/>
  <c r="FP26" i="18"/>
  <c r="FP45" i="18"/>
  <c r="FP32" i="18"/>
  <c r="FP44" i="18"/>
  <c r="FP47" i="18"/>
  <c r="FP8" i="18"/>
  <c r="FP6" i="18"/>
  <c r="FP46" i="18"/>
  <c r="C174" i="1" a="1"/>
  <c r="H171" i="10" a="1"/>
  <c r="H171" i="10" s="1"/>
  <c r="E171" i="10" a="1"/>
  <c r="E171" i="10" s="1"/>
  <c r="E172" i="7" a="1"/>
  <c r="E172" i="7" s="1"/>
  <c r="H172" i="7" a="1"/>
  <c r="H172" i="7" s="1"/>
  <c r="C174" i="6" a="1"/>
  <c r="FQ5" i="18" l="1" a="1"/>
  <c r="L174" i="1"/>
  <c r="AA174" i="1"/>
  <c r="AL174" i="1"/>
  <c r="P174" i="1"/>
  <c r="AE174" i="1"/>
  <c r="AP174" i="1"/>
  <c r="W174" i="1"/>
  <c r="AK174" i="1"/>
  <c r="N174" i="1"/>
  <c r="AD174" i="1"/>
  <c r="AX174" i="1"/>
  <c r="R174" i="1"/>
  <c r="AB174" i="1"/>
  <c r="AQ174" i="1"/>
  <c r="Q174" i="1"/>
  <c r="AF174" i="1"/>
  <c r="AU174" i="1"/>
  <c r="Y174" i="1"/>
  <c r="T174" i="1"/>
  <c r="AT174" i="1"/>
  <c r="I174" i="1"/>
  <c r="U174" i="1"/>
  <c r="AR174" i="1"/>
  <c r="AG174" i="1"/>
  <c r="J174" i="1"/>
  <c r="AH174" i="1"/>
  <c r="D174" i="1"/>
  <c r="AJ174" i="1"/>
  <c r="AW174" i="1"/>
  <c r="AN174" i="1"/>
  <c r="S174" i="1"/>
  <c r="AY174" i="1"/>
  <c r="M174" i="1"/>
  <c r="C174" i="1"/>
  <c r="AO174" i="1"/>
  <c r="AC174" i="1"/>
  <c r="F174" i="1"/>
  <c r="AV174" i="1"/>
  <c r="H174" i="1"/>
  <c r="AZ174" i="1"/>
  <c r="X174" i="1"/>
  <c r="G174" i="1"/>
  <c r="V174" i="1"/>
  <c r="Z174" i="1"/>
  <c r="E174" i="1"/>
  <c r="AM174" i="1"/>
  <c r="AS174" i="1"/>
  <c r="K174" i="1"/>
  <c r="O174" i="1"/>
  <c r="AI174" i="1"/>
  <c r="O174" i="6"/>
  <c r="AE174" i="6"/>
  <c r="AU174" i="6"/>
  <c r="J174" i="6"/>
  <c r="Z174" i="6"/>
  <c r="AP174" i="6"/>
  <c r="I174" i="6"/>
  <c r="Y174" i="6"/>
  <c r="AO174" i="6"/>
  <c r="H174" i="6"/>
  <c r="X174" i="6"/>
  <c r="AN174" i="6"/>
  <c r="W174" i="6"/>
  <c r="AQ174" i="6"/>
  <c r="N174" i="6"/>
  <c r="AH174" i="6"/>
  <c r="E174" i="6"/>
  <c r="AC174" i="6"/>
  <c r="AW174" i="6"/>
  <c r="T174" i="6"/>
  <c r="AR174" i="6"/>
  <c r="K174" i="6"/>
  <c r="AI174" i="6"/>
  <c r="C174" i="6"/>
  <c r="V174" i="6"/>
  <c r="AT174" i="6"/>
  <c r="Q174" i="6"/>
  <c r="AK174" i="6"/>
  <c r="L174" i="6"/>
  <c r="AF174" i="6"/>
  <c r="AZ174" i="6"/>
  <c r="G174" i="6"/>
  <c r="AA174" i="6"/>
  <c r="AY174" i="6"/>
  <c r="R174" i="6"/>
  <c r="AL174" i="6"/>
  <c r="M174" i="6"/>
  <c r="AG174" i="6"/>
  <c r="D174" i="6"/>
  <c r="AB174" i="6"/>
  <c r="AV174" i="6"/>
  <c r="AM174" i="6"/>
  <c r="U174" i="6"/>
  <c r="F174" i="6"/>
  <c r="AS174" i="6"/>
  <c r="AD174" i="6"/>
  <c r="P174" i="6"/>
  <c r="AX174" i="6"/>
  <c r="AJ174" i="6"/>
  <c r="S174" i="6"/>
  <c r="FQ29" i="18" l="1"/>
  <c r="FQ25" i="18"/>
  <c r="FQ28" i="18"/>
  <c r="FQ48" i="18"/>
  <c r="FQ33" i="18"/>
  <c r="FQ47" i="18"/>
  <c r="FQ8" i="18"/>
  <c r="FQ30" i="18"/>
  <c r="FQ39" i="18"/>
  <c r="FQ23" i="18"/>
  <c r="FQ9" i="18"/>
  <c r="FQ49" i="18"/>
  <c r="FQ35" i="18"/>
  <c r="FQ34" i="18"/>
  <c r="FQ43" i="18"/>
  <c r="FQ17" i="18"/>
  <c r="FQ12" i="18"/>
  <c r="FQ14" i="18"/>
  <c r="FQ51" i="18"/>
  <c r="FQ54" i="18"/>
  <c r="FQ42" i="18"/>
  <c r="FQ24" i="18"/>
  <c r="FQ13" i="18"/>
  <c r="FQ32" i="18"/>
  <c r="FQ26" i="18"/>
  <c r="FQ10" i="18"/>
  <c r="FQ44" i="18"/>
  <c r="FQ19" i="18"/>
  <c r="FQ52" i="18"/>
  <c r="FQ46" i="18"/>
  <c r="FQ41" i="18"/>
  <c r="FQ16" i="18"/>
  <c r="FQ7" i="18"/>
  <c r="FQ21" i="18"/>
  <c r="FQ6" i="18"/>
  <c r="FQ31" i="18"/>
  <c r="FQ40" i="18"/>
  <c r="FQ22" i="18"/>
  <c r="FQ50" i="18"/>
  <c r="FQ53" i="18"/>
  <c r="FQ20" i="18"/>
  <c r="FQ45" i="18"/>
  <c r="FQ36" i="18"/>
  <c r="FQ27" i="18"/>
  <c r="FQ18" i="18"/>
  <c r="FQ11" i="18"/>
  <c r="FQ37" i="18"/>
  <c r="FQ38" i="18"/>
  <c r="FQ15" i="18"/>
  <c r="FQ5" i="18"/>
  <c r="H172" i="10" a="1"/>
  <c r="H172" i="10" s="1"/>
  <c r="E172" i="10" a="1"/>
  <c r="E172" i="10" s="1"/>
  <c r="C175" i="1" a="1"/>
  <c r="C175" i="6" a="1"/>
  <c r="E173" i="7" a="1"/>
  <c r="E173" i="7" s="1"/>
  <c r="H173" i="7" a="1"/>
  <c r="H173" i="7" s="1"/>
  <c r="FR5" i="18" l="1" a="1"/>
  <c r="W175" i="1"/>
  <c r="AH175" i="1"/>
  <c r="AW175" i="1"/>
  <c r="K175" i="1"/>
  <c r="V175" i="1"/>
  <c r="AK175" i="1"/>
  <c r="AZ175" i="1"/>
  <c r="M175" i="1"/>
  <c r="J175" i="1"/>
  <c r="AN175" i="1"/>
  <c r="AI175" i="1"/>
  <c r="I175" i="1"/>
  <c r="AR175" i="1"/>
  <c r="Q175" i="1"/>
  <c r="AQ175" i="1"/>
  <c r="T175" i="1"/>
  <c r="AB175" i="1"/>
  <c r="Z175" i="1"/>
  <c r="N175" i="1"/>
  <c r="G175" i="1"/>
  <c r="AG175" i="1"/>
  <c r="U175" i="1"/>
  <c r="AD175" i="1"/>
  <c r="H175" i="1"/>
  <c r="AU175" i="1"/>
  <c r="AM175" i="1"/>
  <c r="AX175" i="1"/>
  <c r="P175" i="1"/>
  <c r="AA175" i="1"/>
  <c r="AL175" i="1"/>
  <c r="D175" i="1"/>
  <c r="S175" i="1"/>
  <c r="AS175" i="1"/>
  <c r="AP175" i="1"/>
  <c r="O175" i="1"/>
  <c r="AT175" i="1"/>
  <c r="X175" i="1"/>
  <c r="C175" i="1"/>
  <c r="AF175" i="1"/>
  <c r="E175" i="1"/>
  <c r="AY175" i="1"/>
  <c r="Y175" i="1"/>
  <c r="L175" i="1"/>
  <c r="R175" i="1"/>
  <c r="AV175" i="1"/>
  <c r="F175" i="1"/>
  <c r="AJ175" i="1"/>
  <c r="AE175" i="1"/>
  <c r="AO175" i="1"/>
  <c r="AC175" i="1"/>
  <c r="Q175" i="6"/>
  <c r="AG175" i="6"/>
  <c r="AW175" i="6"/>
  <c r="P175" i="6"/>
  <c r="AF175" i="6"/>
  <c r="AV175" i="6"/>
  <c r="O175" i="6"/>
  <c r="AE175" i="6"/>
  <c r="AU175" i="6"/>
  <c r="J175" i="6"/>
  <c r="Z175" i="6"/>
  <c r="AP175" i="6"/>
  <c r="M175" i="6"/>
  <c r="AK175" i="6"/>
  <c r="H175" i="6"/>
  <c r="AB175" i="6"/>
  <c r="AZ175" i="6"/>
  <c r="W175" i="6"/>
  <c r="AQ175" i="6"/>
  <c r="N175" i="6"/>
  <c r="AH175" i="6"/>
  <c r="U175" i="6"/>
  <c r="AO175" i="6"/>
  <c r="L175" i="6"/>
  <c r="AJ175" i="6"/>
  <c r="G175" i="6"/>
  <c r="AA175" i="6"/>
  <c r="AY175" i="6"/>
  <c r="R175" i="6"/>
  <c r="AL175" i="6"/>
  <c r="E175" i="6"/>
  <c r="Y175" i="6"/>
  <c r="AS175" i="6"/>
  <c r="T175" i="6"/>
  <c r="AN175" i="6"/>
  <c r="K175" i="6"/>
  <c r="AI175" i="6"/>
  <c r="C175" i="6"/>
  <c r="V175" i="6"/>
  <c r="AT175" i="6"/>
  <c r="X175" i="6"/>
  <c r="F175" i="6"/>
  <c r="I175" i="6"/>
  <c r="AR175" i="6"/>
  <c r="AD175" i="6"/>
  <c r="AC175" i="6"/>
  <c r="S175" i="6"/>
  <c r="AX175" i="6"/>
  <c r="D175" i="6"/>
  <c r="AM175" i="6"/>
  <c r="FR30" i="18" l="1"/>
  <c r="FR20" i="18"/>
  <c r="FR6" i="18"/>
  <c r="FR37" i="18"/>
  <c r="FR38" i="18"/>
  <c r="FR28" i="18"/>
  <c r="FR49" i="18"/>
  <c r="FR26" i="18"/>
  <c r="FR35" i="18"/>
  <c r="FR45" i="18"/>
  <c r="FR29" i="18"/>
  <c r="FR14" i="18"/>
  <c r="FR21" i="18"/>
  <c r="FR52" i="18"/>
  <c r="FR12" i="18"/>
  <c r="FR41" i="18"/>
  <c r="FR48" i="18"/>
  <c r="FR44" i="18"/>
  <c r="FR27" i="18"/>
  <c r="FR36" i="18"/>
  <c r="FR8" i="18"/>
  <c r="FR23" i="18"/>
  <c r="FR40" i="18"/>
  <c r="FR51" i="18"/>
  <c r="FR18" i="18"/>
  <c r="FR25" i="18"/>
  <c r="FR15" i="18"/>
  <c r="FR54" i="18"/>
  <c r="FR22" i="18"/>
  <c r="FR17" i="18"/>
  <c r="FR13" i="18"/>
  <c r="FR39" i="18"/>
  <c r="FR50" i="18"/>
  <c r="FR19" i="18"/>
  <c r="FR47" i="18"/>
  <c r="FR53" i="18"/>
  <c r="FR5" i="18"/>
  <c r="FR42" i="18"/>
  <c r="FR9" i="18"/>
  <c r="FR31" i="18"/>
  <c r="FR43" i="18"/>
  <c r="FR34" i="18"/>
  <c r="FR16" i="18"/>
  <c r="FR7" i="18"/>
  <c r="FR24" i="18"/>
  <c r="FR33" i="18"/>
  <c r="FR10" i="18"/>
  <c r="FR46" i="18"/>
  <c r="FR32" i="18"/>
  <c r="FR11" i="18"/>
  <c r="C176" i="1" a="1"/>
  <c r="H173" i="10" a="1"/>
  <c r="H173" i="10" s="1"/>
  <c r="E173" i="10" a="1"/>
  <c r="E173" i="10" s="1"/>
  <c r="H174" i="7" a="1"/>
  <c r="H174" i="7" s="1"/>
  <c r="E174" i="7" a="1"/>
  <c r="E174" i="7" s="1"/>
  <c r="C176" i="6" a="1"/>
  <c r="FS5" i="18" l="1" a="1"/>
  <c r="FS31" i="18" s="1"/>
  <c r="Y176" i="1"/>
  <c r="AN176" i="1"/>
  <c r="C176" i="1"/>
  <c r="M176" i="1"/>
  <c r="AB176" i="1"/>
  <c r="AQ176" i="1"/>
  <c r="E176" i="1"/>
  <c r="AI176" i="1"/>
  <c r="AW176" i="1"/>
  <c r="Z176" i="1"/>
  <c r="D176" i="1"/>
  <c r="AE176" i="1"/>
  <c r="U176" i="1"/>
  <c r="W176" i="1"/>
  <c r="AS176" i="1"/>
  <c r="V176" i="1"/>
  <c r="AT176" i="1"/>
  <c r="AV176" i="1"/>
  <c r="AJ176" i="1"/>
  <c r="I176" i="1"/>
  <c r="AM176" i="1"/>
  <c r="L176" i="1"/>
  <c r="AL176" i="1"/>
  <c r="Q176" i="1"/>
  <c r="J176" i="1"/>
  <c r="AY176" i="1"/>
  <c r="AO176" i="1"/>
  <c r="G176" i="1"/>
  <c r="R176" i="1"/>
  <c r="AC176" i="1"/>
  <c r="AR176" i="1"/>
  <c r="F176" i="1"/>
  <c r="AK176" i="1"/>
  <c r="N176" i="1"/>
  <c r="AF176" i="1"/>
  <c r="AG176" i="1"/>
  <c r="S176" i="1"/>
  <c r="AP176" i="1"/>
  <c r="H176" i="1"/>
  <c r="AH176" i="1"/>
  <c r="K176" i="1"/>
  <c r="T176" i="1"/>
  <c r="O176" i="1"/>
  <c r="AD176" i="1"/>
  <c r="X176" i="1"/>
  <c r="AX176" i="1"/>
  <c r="AA176" i="1"/>
  <c r="AZ176" i="1"/>
  <c r="AU176" i="1"/>
  <c r="P176" i="1"/>
  <c r="D176" i="6"/>
  <c r="T176" i="6"/>
  <c r="AJ176" i="6"/>
  <c r="AZ176" i="6"/>
  <c r="S176" i="6"/>
  <c r="AI176" i="6"/>
  <c r="AY176" i="6"/>
  <c r="N176" i="6"/>
  <c r="AD176" i="6"/>
  <c r="AT176" i="6"/>
  <c r="M176" i="6"/>
  <c r="AC176" i="6"/>
  <c r="AS176" i="6"/>
  <c r="H176" i="6"/>
  <c r="AB176" i="6"/>
  <c r="AV176" i="6"/>
  <c r="W176" i="6"/>
  <c r="AQ176" i="6"/>
  <c r="J176" i="6"/>
  <c r="AH176" i="6"/>
  <c r="E176" i="6"/>
  <c r="Y176" i="6"/>
  <c r="AW176" i="6"/>
  <c r="P176" i="6"/>
  <c r="AN176" i="6"/>
  <c r="K176" i="6"/>
  <c r="AE176" i="6"/>
  <c r="C176" i="6"/>
  <c r="V176" i="6"/>
  <c r="AP176" i="6"/>
  <c r="Q176" i="6"/>
  <c r="AK176" i="6"/>
  <c r="L176" i="6"/>
  <c r="AF176" i="6"/>
  <c r="G176" i="6"/>
  <c r="AA176" i="6"/>
  <c r="AU176" i="6"/>
  <c r="R176" i="6"/>
  <c r="AL176" i="6"/>
  <c r="I176" i="6"/>
  <c r="AG176" i="6"/>
  <c r="X176" i="6"/>
  <c r="F176" i="6"/>
  <c r="AO176" i="6"/>
  <c r="AR176" i="6"/>
  <c r="Z176" i="6"/>
  <c r="O176" i="6"/>
  <c r="AX176" i="6"/>
  <c r="AM176" i="6"/>
  <c r="U176" i="6"/>
  <c r="FS21" i="18" l="1"/>
  <c r="FS26" i="18"/>
  <c r="FS43" i="18"/>
  <c r="FS23" i="18"/>
  <c r="FS37" i="18"/>
  <c r="FS16" i="18"/>
  <c r="FS50" i="18"/>
  <c r="FS25" i="18"/>
  <c r="FS27" i="18"/>
  <c r="FS15" i="18"/>
  <c r="FS6" i="18"/>
  <c r="FS7" i="18"/>
  <c r="FS20" i="18"/>
  <c r="FS49" i="18"/>
  <c r="FS9" i="18"/>
  <c r="FS48" i="18"/>
  <c r="FS39" i="18"/>
  <c r="FS22" i="18"/>
  <c r="FS12" i="18"/>
  <c r="FS40" i="18"/>
  <c r="FS33" i="18"/>
  <c r="FS14" i="18"/>
  <c r="FS35" i="18"/>
  <c r="FS51" i="18"/>
  <c r="FS53" i="18"/>
  <c r="FS18" i="18"/>
  <c r="FS38" i="18"/>
  <c r="FS8" i="18"/>
  <c r="FS41" i="18"/>
  <c r="FS34" i="18"/>
  <c r="FS44" i="18"/>
  <c r="FS47" i="18"/>
  <c r="FS11" i="18"/>
  <c r="FS13" i="18"/>
  <c r="FS10" i="18"/>
  <c r="FS32" i="18"/>
  <c r="FS46" i="18"/>
  <c r="FS17" i="18"/>
  <c r="FS29" i="18"/>
  <c r="FS5" i="18"/>
  <c r="FS30" i="18"/>
  <c r="FS45" i="18"/>
  <c r="FS19" i="18"/>
  <c r="FS28" i="18"/>
  <c r="FS24" i="18"/>
  <c r="FS54" i="18"/>
  <c r="FS52" i="18"/>
  <c r="FS42" i="18"/>
  <c r="FS36" i="18"/>
  <c r="E174" i="10" a="1"/>
  <c r="E174" i="10" s="1"/>
  <c r="C177" i="1" a="1"/>
  <c r="H174" i="10" a="1"/>
  <c r="H174" i="10" s="1"/>
  <c r="C177" i="6" a="1"/>
  <c r="E175" i="7" a="1"/>
  <c r="E175" i="7" s="1"/>
  <c r="H175" i="7" a="1"/>
  <c r="H175" i="7" s="1"/>
  <c r="FT5" i="18" l="1" a="1"/>
  <c r="FT32" i="18" s="1"/>
  <c r="W177" i="1"/>
  <c r="AH177" i="1"/>
  <c r="AW177" i="1"/>
  <c r="K177" i="1"/>
  <c r="V177" i="1"/>
  <c r="AK177" i="1"/>
  <c r="AZ177" i="1"/>
  <c r="AC177" i="1"/>
  <c r="AU177" i="1"/>
  <c r="X177" i="1"/>
  <c r="S177" i="1"/>
  <c r="AP177" i="1"/>
  <c r="M177" i="1"/>
  <c r="AM177" i="1"/>
  <c r="P177" i="1"/>
  <c r="AA177" i="1"/>
  <c r="D177" i="1"/>
  <c r="L177" i="1"/>
  <c r="J177" i="1"/>
  <c r="H177" i="1"/>
  <c r="C177" i="1"/>
  <c r="Q177" i="1"/>
  <c r="AF177" i="1"/>
  <c r="AQ177" i="1"/>
  <c r="E177" i="1"/>
  <c r="T177" i="1"/>
  <c r="N177" i="1"/>
  <c r="AR177" i="1"/>
  <c r="I177" i="1"/>
  <c r="Y177" i="1"/>
  <c r="AS177" i="1"/>
  <c r="AB177" i="1"/>
  <c r="G177" i="1"/>
  <c r="R177" i="1"/>
  <c r="AG177" i="1"/>
  <c r="AV177" i="1"/>
  <c r="F177" i="1"/>
  <c r="U177" i="1"/>
  <c r="AJ177" i="1"/>
  <c r="AT177" i="1"/>
  <c r="O177" i="1"/>
  <c r="AO177" i="1"/>
  <c r="AN177" i="1"/>
  <c r="AE177" i="1"/>
  <c r="AY177" i="1"/>
  <c r="AX177" i="1"/>
  <c r="AL177" i="1"/>
  <c r="AI177" i="1"/>
  <c r="Z177" i="1"/>
  <c r="AD177" i="1"/>
  <c r="F177" i="6"/>
  <c r="V177" i="6"/>
  <c r="AL177" i="6"/>
  <c r="E177" i="6"/>
  <c r="U177" i="6"/>
  <c r="AK177" i="6"/>
  <c r="D177" i="6"/>
  <c r="T177" i="6"/>
  <c r="AJ177" i="6"/>
  <c r="AZ177" i="6"/>
  <c r="S177" i="6"/>
  <c r="AI177" i="6"/>
  <c r="AY177" i="6"/>
  <c r="R177" i="6"/>
  <c r="AP177" i="6"/>
  <c r="M177" i="6"/>
  <c r="AG177" i="6"/>
  <c r="H177" i="6"/>
  <c r="AB177" i="6"/>
  <c r="AV177" i="6"/>
  <c r="W177" i="6"/>
  <c r="AQ177" i="6"/>
  <c r="L177" i="6"/>
  <c r="AU177" i="6"/>
  <c r="J177" i="6"/>
  <c r="AD177" i="6"/>
  <c r="AX177" i="6"/>
  <c r="Y177" i="6"/>
  <c r="AS177" i="6"/>
  <c r="P177" i="6"/>
  <c r="AN177" i="6"/>
  <c r="K177" i="6"/>
  <c r="AE177" i="6"/>
  <c r="C177" i="6"/>
  <c r="Z177" i="6"/>
  <c r="AT177" i="6"/>
  <c r="Q177" i="6"/>
  <c r="AO177" i="6"/>
  <c r="AF177" i="6"/>
  <c r="G177" i="6"/>
  <c r="AA177" i="6"/>
  <c r="I177" i="6"/>
  <c r="AR177" i="6"/>
  <c r="AC177" i="6"/>
  <c r="O177" i="6"/>
  <c r="N177" i="6"/>
  <c r="AW177" i="6"/>
  <c r="AM177" i="6"/>
  <c r="X177" i="6"/>
  <c r="AH177" i="6"/>
  <c r="FT49" i="18" l="1"/>
  <c r="FT25" i="18"/>
  <c r="FT17" i="18"/>
  <c r="FT18" i="18"/>
  <c r="FT36" i="18"/>
  <c r="FT19" i="18"/>
  <c r="FT24" i="18"/>
  <c r="FT23" i="18"/>
  <c r="FT26" i="18"/>
  <c r="FT53" i="18"/>
  <c r="FT44" i="18"/>
  <c r="FT30" i="18"/>
  <c r="FT9" i="18"/>
  <c r="FT22" i="18"/>
  <c r="FT27" i="18"/>
  <c r="FT11" i="18"/>
  <c r="FT47" i="18"/>
  <c r="FT15" i="18"/>
  <c r="FT5" i="18"/>
  <c r="FT42" i="18"/>
  <c r="FT37" i="18"/>
  <c r="FT7" i="18"/>
  <c r="FT34" i="18"/>
  <c r="FT40" i="18"/>
  <c r="FT33" i="18"/>
  <c r="FT12" i="18"/>
  <c r="FT16" i="18"/>
  <c r="FT38" i="18"/>
  <c r="FT54" i="18"/>
  <c r="FT10" i="18"/>
  <c r="FT14" i="18"/>
  <c r="FT45" i="18"/>
  <c r="FT29" i="18"/>
  <c r="FT39" i="18"/>
  <c r="FT35" i="18"/>
  <c r="FT8" i="18"/>
  <c r="FT43" i="18"/>
  <c r="FT50" i="18"/>
  <c r="FT51" i="18"/>
  <c r="FT21" i="18"/>
  <c r="FT46" i="18"/>
  <c r="FT52" i="18"/>
  <c r="FT20" i="18"/>
  <c r="FT28" i="18"/>
  <c r="FT6" i="18"/>
  <c r="FT31" i="18"/>
  <c r="FT48" i="18"/>
  <c r="FT41" i="18"/>
  <c r="FT13" i="18"/>
  <c r="H175" i="10" a="1"/>
  <c r="H175" i="10" s="1"/>
  <c r="E175" i="10" a="1"/>
  <c r="E175" i="10" s="1"/>
  <c r="C178" i="1" a="1"/>
  <c r="H176" i="7" a="1"/>
  <c r="H176" i="7" s="1"/>
  <c r="E176" i="7" a="1"/>
  <c r="E176" i="7" s="1"/>
  <c r="C178" i="6" a="1"/>
  <c r="FU5" i="18" l="1" a="1"/>
  <c r="FU54" i="18" s="1"/>
  <c r="L178" i="1"/>
  <c r="AA178" i="1"/>
  <c r="AL178" i="1"/>
  <c r="AF178" i="1"/>
  <c r="N178" i="1"/>
  <c r="P178" i="1"/>
  <c r="AY178" i="1"/>
  <c r="D178" i="1"/>
  <c r="Y178" i="1"/>
  <c r="AT178" i="1"/>
  <c r="J178" i="1"/>
  <c r="AW178" i="1"/>
  <c r="M178" i="1"/>
  <c r="AB178" i="1"/>
  <c r="AQ178" i="1"/>
  <c r="Q178" i="1"/>
  <c r="AZ178" i="1"/>
  <c r="AH178" i="1"/>
  <c r="AJ178" i="1"/>
  <c r="R178" i="1"/>
  <c r="AV178" i="1"/>
  <c r="T178" i="1"/>
  <c r="AG178" i="1"/>
  <c r="AX178" i="1"/>
  <c r="AN178" i="1"/>
  <c r="AC178" i="1"/>
  <c r="AR178" i="1"/>
  <c r="F178" i="1"/>
  <c r="AK178" i="1"/>
  <c r="W178" i="1"/>
  <c r="U178" i="1"/>
  <c r="G178" i="1"/>
  <c r="AP178" i="1"/>
  <c r="AM178" i="1"/>
  <c r="O178" i="1"/>
  <c r="X178" i="1"/>
  <c r="E178" i="1"/>
  <c r="AI178" i="1"/>
  <c r="AS178" i="1"/>
  <c r="K178" i="1"/>
  <c r="V178" i="1"/>
  <c r="H178" i="1"/>
  <c r="AU178" i="1"/>
  <c r="AO178" i="1"/>
  <c r="AE178" i="1"/>
  <c r="I178" i="1"/>
  <c r="AD178" i="1"/>
  <c r="C178" i="1"/>
  <c r="S178" i="1"/>
  <c r="Z178" i="1"/>
  <c r="M178" i="6"/>
  <c r="AC178" i="6"/>
  <c r="AS178" i="6"/>
  <c r="L178" i="6"/>
  <c r="AB178" i="6"/>
  <c r="AR178" i="6"/>
  <c r="K178" i="6"/>
  <c r="AA178" i="6"/>
  <c r="AQ178" i="6"/>
  <c r="F178" i="6"/>
  <c r="V178" i="6"/>
  <c r="AL178" i="6"/>
  <c r="Q178" i="6"/>
  <c r="AK178" i="6"/>
  <c r="H178" i="6"/>
  <c r="AF178" i="6"/>
  <c r="AZ178" i="6"/>
  <c r="W178" i="6"/>
  <c r="AU178" i="6"/>
  <c r="N178" i="6"/>
  <c r="AH178" i="6"/>
  <c r="U178" i="6"/>
  <c r="P178" i="6"/>
  <c r="AJ178" i="6"/>
  <c r="AE178" i="6"/>
  <c r="R178" i="6"/>
  <c r="AO178" i="6"/>
  <c r="G178" i="6"/>
  <c r="AY178" i="6"/>
  <c r="AP178" i="6"/>
  <c r="Y178" i="6"/>
  <c r="E178" i="6"/>
  <c r="AW178" i="6"/>
  <c r="T178" i="6"/>
  <c r="AN178" i="6"/>
  <c r="O178" i="6"/>
  <c r="AI178" i="6"/>
  <c r="C178" i="6"/>
  <c r="Z178" i="6"/>
  <c r="AT178" i="6"/>
  <c r="I178" i="6"/>
  <c r="AV178" i="6"/>
  <c r="AD178" i="6"/>
  <c r="AG178" i="6"/>
  <c r="S178" i="6"/>
  <c r="AX178" i="6"/>
  <c r="D178" i="6"/>
  <c r="AM178" i="6"/>
  <c r="X178" i="6"/>
  <c r="J178" i="6"/>
  <c r="FU16" i="18" l="1"/>
  <c r="FU11" i="18"/>
  <c r="FU28" i="18"/>
  <c r="FU9" i="18"/>
  <c r="FU35" i="18"/>
  <c r="FU33" i="18"/>
  <c r="FU5" i="18"/>
  <c r="FU49" i="18"/>
  <c r="FU8" i="18"/>
  <c r="FU52" i="18"/>
  <c r="FU31" i="18"/>
  <c r="FU40" i="18"/>
  <c r="FU22" i="18"/>
  <c r="FU23" i="18"/>
  <c r="FU50" i="18"/>
  <c r="FU24" i="18"/>
  <c r="FU20" i="18"/>
  <c r="FU39" i="18"/>
  <c r="FU10" i="18"/>
  <c r="FU26" i="18"/>
  <c r="FU43" i="18"/>
  <c r="FU53" i="18"/>
  <c r="FU30" i="18"/>
  <c r="FU36" i="18"/>
  <c r="FU42" i="18"/>
  <c r="FU27" i="18"/>
  <c r="FU32" i="18"/>
  <c r="FU19" i="18"/>
  <c r="FU44" i="18"/>
  <c r="FU21" i="18"/>
  <c r="FU37" i="18"/>
  <c r="FU17" i="18"/>
  <c r="FU34" i="18"/>
  <c r="FU45" i="18"/>
  <c r="FU12" i="18"/>
  <c r="FU7" i="18"/>
  <c r="FU48" i="18"/>
  <c r="FU25" i="18"/>
  <c r="FU38" i="18"/>
  <c r="FU51" i="18"/>
  <c r="FU46" i="18"/>
  <c r="FU6" i="18"/>
  <c r="FU41" i="18"/>
  <c r="FU13" i="18"/>
  <c r="FU14" i="18"/>
  <c r="FU47" i="18"/>
  <c r="FU18" i="18"/>
  <c r="FU15" i="18"/>
  <c r="FU29" i="18"/>
  <c r="E176" i="10" a="1"/>
  <c r="E176" i="10" s="1"/>
  <c r="C179" i="1" a="1"/>
  <c r="H176" i="10" a="1"/>
  <c r="H176" i="10" s="1"/>
  <c r="C179" i="6" a="1"/>
  <c r="H177" i="7" a="1"/>
  <c r="H177" i="7" s="1"/>
  <c r="E177" i="7" a="1"/>
  <c r="E177" i="7" s="1"/>
  <c r="FV5" i="18" l="1" a="1"/>
  <c r="FV54" i="18" s="1"/>
  <c r="C179" i="1"/>
  <c r="Q179" i="1"/>
  <c r="AF179" i="1"/>
  <c r="J179" i="1"/>
  <c r="AS179" i="1"/>
  <c r="AU179" i="1"/>
  <c r="AC179" i="1"/>
  <c r="O179" i="1"/>
  <c r="AJ179" i="1"/>
  <c r="H179" i="1"/>
  <c r="U179" i="1"/>
  <c r="K179" i="1"/>
  <c r="G179" i="1"/>
  <c r="R179" i="1"/>
  <c r="AG179" i="1"/>
  <c r="AV179" i="1"/>
  <c r="AD179" i="1"/>
  <c r="T179" i="1"/>
  <c r="N179" i="1"/>
  <c r="D179" i="1"/>
  <c r="F179" i="1"/>
  <c r="AE179" i="1"/>
  <c r="AZ179" i="1"/>
  <c r="L179" i="1"/>
  <c r="AB179" i="1"/>
  <c r="W179" i="1"/>
  <c r="AH179" i="1"/>
  <c r="AW179" i="1"/>
  <c r="S179" i="1"/>
  <c r="E179" i="1"/>
  <c r="AN179" i="1"/>
  <c r="AL179" i="1"/>
  <c r="X179" i="1"/>
  <c r="AT179" i="1"/>
  <c r="V179" i="1"/>
  <c r="AP179" i="1"/>
  <c r="AY179" i="1"/>
  <c r="AM179" i="1"/>
  <c r="P179" i="1"/>
  <c r="AQ179" i="1"/>
  <c r="Y179" i="1"/>
  <c r="I179" i="1"/>
  <c r="AO179" i="1"/>
  <c r="M179" i="1"/>
  <c r="Z179" i="1"/>
  <c r="AK179" i="1"/>
  <c r="AI179" i="1"/>
  <c r="AX179" i="1"/>
  <c r="AA179" i="1"/>
  <c r="AR179" i="1"/>
  <c r="S179" i="6"/>
  <c r="AI179" i="6"/>
  <c r="AY179" i="6"/>
  <c r="N179" i="6"/>
  <c r="AD179" i="6"/>
  <c r="AT179" i="6"/>
  <c r="M179" i="6"/>
  <c r="AC179" i="6"/>
  <c r="AS179" i="6"/>
  <c r="L179" i="6"/>
  <c r="AB179" i="6"/>
  <c r="AR179" i="6"/>
  <c r="K179" i="6"/>
  <c r="AE179" i="6"/>
  <c r="C179" i="6"/>
  <c r="V179" i="6"/>
  <c r="AP179" i="6"/>
  <c r="Q179" i="6"/>
  <c r="AK179" i="6"/>
  <c r="H179" i="6"/>
  <c r="AF179" i="6"/>
  <c r="AZ179" i="6"/>
  <c r="O179" i="6"/>
  <c r="AM179" i="6"/>
  <c r="F179" i="6"/>
  <c r="Z179" i="6"/>
  <c r="AX179" i="6"/>
  <c r="U179" i="6"/>
  <c r="AO179" i="6"/>
  <c r="P179" i="6"/>
  <c r="AJ179" i="6"/>
  <c r="W179" i="6"/>
  <c r="AQ179" i="6"/>
  <c r="J179" i="6"/>
  <c r="AH179" i="6"/>
  <c r="E179" i="6"/>
  <c r="Y179" i="6"/>
  <c r="AW179" i="6"/>
  <c r="T179" i="6"/>
  <c r="AN179" i="6"/>
  <c r="AU179" i="6"/>
  <c r="AG179" i="6"/>
  <c r="R179" i="6"/>
  <c r="D179" i="6"/>
  <c r="G179" i="6"/>
  <c r="AL179" i="6"/>
  <c r="X179" i="6"/>
  <c r="AA179" i="6"/>
  <c r="I179" i="6"/>
  <c r="AV179" i="6"/>
  <c r="FV7" i="18" l="1"/>
  <c r="FV45" i="18"/>
  <c r="FV12" i="18"/>
  <c r="FV44" i="18"/>
  <c r="FV41" i="18"/>
  <c r="FV8" i="18"/>
  <c r="FV21" i="18"/>
  <c r="FV19" i="18"/>
  <c r="FV48" i="18"/>
  <c r="FV47" i="18"/>
  <c r="FV10" i="18"/>
  <c r="FV14" i="18"/>
  <c r="FV32" i="18"/>
  <c r="FV11" i="18"/>
  <c r="FV50" i="18"/>
  <c r="FV33" i="18"/>
  <c r="FV15" i="18"/>
  <c r="FV20" i="18"/>
  <c r="FV13" i="18"/>
  <c r="FV34" i="18"/>
  <c r="FV46" i="18"/>
  <c r="FV6" i="18"/>
  <c r="FV22" i="18"/>
  <c r="FV52" i="18"/>
  <c r="FV5" i="18"/>
  <c r="FV40" i="18"/>
  <c r="FV28" i="18"/>
  <c r="FV23" i="18"/>
  <c r="FV16" i="18"/>
  <c r="FV39" i="18"/>
  <c r="FV25" i="18"/>
  <c r="FV42" i="18"/>
  <c r="FV36" i="18"/>
  <c r="FV18" i="18"/>
  <c r="FV9" i="18"/>
  <c r="FV26" i="18"/>
  <c r="FV35" i="18"/>
  <c r="FV51" i="18"/>
  <c r="FV53" i="18"/>
  <c r="FV17" i="18"/>
  <c r="FV31" i="18"/>
  <c r="FV43" i="18"/>
  <c r="FV49" i="18"/>
  <c r="FV27" i="18"/>
  <c r="FV37" i="18"/>
  <c r="FV30" i="18"/>
  <c r="FV24" i="18"/>
  <c r="FV38" i="18"/>
  <c r="FV29" i="18"/>
  <c r="C180" i="1" a="1"/>
  <c r="E177" i="10" a="1"/>
  <c r="E177" i="10" s="1"/>
  <c r="H177" i="10" a="1"/>
  <c r="H177" i="10" s="1"/>
  <c r="H178" i="7" a="1"/>
  <c r="H178" i="7" s="1"/>
  <c r="E178" i="7" a="1"/>
  <c r="E178" i="7" s="1"/>
  <c r="C180" i="6" a="1"/>
  <c r="FW5" i="18" l="1" a="1"/>
  <c r="AC180" i="1"/>
  <c r="AR180" i="1"/>
  <c r="F180" i="1"/>
  <c r="AO180" i="1"/>
  <c r="AE180" i="1"/>
  <c r="E180" i="1"/>
  <c r="AN180" i="1"/>
  <c r="Z180" i="1"/>
  <c r="AZ180" i="1"/>
  <c r="X180" i="1"/>
  <c r="AK180" i="1"/>
  <c r="I180" i="1"/>
  <c r="AM180" i="1"/>
  <c r="L180" i="1"/>
  <c r="AL180" i="1"/>
  <c r="AJ180" i="1"/>
  <c r="AW180" i="1"/>
  <c r="Q180" i="1"/>
  <c r="J180" i="1"/>
  <c r="D180" i="1"/>
  <c r="T180" i="1"/>
  <c r="N180" i="1"/>
  <c r="AS180" i="1"/>
  <c r="K180" i="1"/>
  <c r="V180" i="1"/>
  <c r="P180" i="1"/>
  <c r="AY180" i="1"/>
  <c r="Y180" i="1"/>
  <c r="O180" i="1"/>
  <c r="AT180" i="1"/>
  <c r="AU180" i="1"/>
  <c r="S180" i="1"/>
  <c r="AF180" i="1"/>
  <c r="AD180" i="1"/>
  <c r="AA180" i="1"/>
  <c r="R180" i="1"/>
  <c r="AI180" i="1"/>
  <c r="AH180" i="1"/>
  <c r="W180" i="1"/>
  <c r="C180" i="1"/>
  <c r="AV180" i="1"/>
  <c r="M180" i="1"/>
  <c r="AB180" i="1"/>
  <c r="AQ180" i="1"/>
  <c r="U180" i="1"/>
  <c r="G180" i="1"/>
  <c r="AP180" i="1"/>
  <c r="H180" i="1"/>
  <c r="AG180" i="1"/>
  <c r="AX180" i="1"/>
  <c r="C180" i="6"/>
  <c r="R180" i="6"/>
  <c r="AH180" i="6"/>
  <c r="AX180" i="6"/>
  <c r="Q180" i="6"/>
  <c r="AG180" i="6"/>
  <c r="AW180" i="6"/>
  <c r="P180" i="6"/>
  <c r="AF180" i="6"/>
  <c r="AV180" i="6"/>
  <c r="O180" i="6"/>
  <c r="AE180" i="6"/>
  <c r="AU180" i="6"/>
  <c r="V180" i="6"/>
  <c r="AP180" i="6"/>
  <c r="M180" i="6"/>
  <c r="AK180" i="6"/>
  <c r="H180" i="6"/>
  <c r="AB180" i="6"/>
  <c r="AZ180" i="6"/>
  <c r="W180" i="6"/>
  <c r="AQ180" i="6"/>
  <c r="F180" i="6"/>
  <c r="Z180" i="6"/>
  <c r="AT180" i="6"/>
  <c r="U180" i="6"/>
  <c r="AO180" i="6"/>
  <c r="L180" i="6"/>
  <c r="AJ180" i="6"/>
  <c r="G180" i="6"/>
  <c r="AA180" i="6"/>
  <c r="AY180" i="6"/>
  <c r="J180" i="6"/>
  <c r="AD180" i="6"/>
  <c r="E180" i="6"/>
  <c r="Y180" i="6"/>
  <c r="AS180" i="6"/>
  <c r="T180" i="6"/>
  <c r="AN180" i="6"/>
  <c r="K180" i="6"/>
  <c r="AI180" i="6"/>
  <c r="AC180" i="6"/>
  <c r="S180" i="6"/>
  <c r="N180" i="6"/>
  <c r="D180" i="6"/>
  <c r="AM180" i="6"/>
  <c r="AL180" i="6"/>
  <c r="X180" i="6"/>
  <c r="AR180" i="6"/>
  <c r="I180" i="6"/>
  <c r="FW51" i="18" l="1"/>
  <c r="FW29" i="18"/>
  <c r="FW14" i="18"/>
  <c r="FW31" i="18"/>
  <c r="FW35" i="18"/>
  <c r="FW19" i="18"/>
  <c r="FW7" i="18"/>
  <c r="FW44" i="18"/>
  <c r="FW42" i="18"/>
  <c r="FW34" i="18"/>
  <c r="FW16" i="18"/>
  <c r="FW23" i="18"/>
  <c r="FW39" i="18"/>
  <c r="FW43" i="18"/>
  <c r="FW45" i="18"/>
  <c r="FW40" i="18"/>
  <c r="FW36" i="18"/>
  <c r="FW54" i="18"/>
  <c r="FW8" i="18"/>
  <c r="FW22" i="18"/>
  <c r="FW41" i="18"/>
  <c r="FW38" i="18"/>
  <c r="FW30" i="18"/>
  <c r="FW27" i="18"/>
  <c r="FW25" i="18"/>
  <c r="FW46" i="18"/>
  <c r="FW10" i="18"/>
  <c r="FW12" i="18"/>
  <c r="FW28" i="18"/>
  <c r="FW20" i="18"/>
  <c r="FW17" i="18"/>
  <c r="FW47" i="18"/>
  <c r="FW49" i="18"/>
  <c r="FW37" i="18"/>
  <c r="FW13" i="18"/>
  <c r="FW52" i="18"/>
  <c r="FW18" i="18"/>
  <c r="FW15" i="18"/>
  <c r="FW48" i="18"/>
  <c r="FW9" i="18"/>
  <c r="FW26" i="18"/>
  <c r="FW6" i="18"/>
  <c r="FW24" i="18"/>
  <c r="FW53" i="18"/>
  <c r="FW32" i="18"/>
  <c r="FW50" i="18"/>
  <c r="FW21" i="18"/>
  <c r="FW5" i="18"/>
  <c r="FW11" i="18"/>
  <c r="FW33" i="18"/>
  <c r="E178" i="10" a="1"/>
  <c r="E178" i="10" s="1"/>
  <c r="H178" i="10" a="1"/>
  <c r="H178" i="10" s="1"/>
  <c r="C181" i="1" a="1"/>
  <c r="C181" i="6" a="1"/>
  <c r="E179" i="7" a="1"/>
  <c r="E179" i="7" s="1"/>
  <c r="H179" i="7" a="1"/>
  <c r="H179" i="7" s="1"/>
  <c r="FX5" i="18" l="1" a="1"/>
  <c r="FX7" i="18" s="1"/>
  <c r="C181" i="1"/>
  <c r="Q181" i="1"/>
  <c r="AF181" i="1"/>
  <c r="N181" i="1"/>
  <c r="D181" i="1"/>
  <c r="AE181" i="1"/>
  <c r="M181" i="1"/>
  <c r="AZ181" i="1"/>
  <c r="AS181" i="1"/>
  <c r="U181" i="1"/>
  <c r="Y181" i="1"/>
  <c r="O181" i="1"/>
  <c r="AG181" i="1"/>
  <c r="AL181" i="1"/>
  <c r="AY181" i="1"/>
  <c r="S181" i="1"/>
  <c r="L181" i="1"/>
  <c r="AJ181" i="1"/>
  <c r="W181" i="1"/>
  <c r="AW181" i="1"/>
  <c r="I181" i="1"/>
  <c r="H181" i="1"/>
  <c r="AI181" i="1"/>
  <c r="AT181" i="1"/>
  <c r="AU181" i="1"/>
  <c r="AP181" i="1"/>
  <c r="Z181" i="1"/>
  <c r="G181" i="1"/>
  <c r="R181" i="1"/>
  <c r="AV181" i="1"/>
  <c r="X181" i="1"/>
  <c r="AK181" i="1"/>
  <c r="AN181" i="1"/>
  <c r="T181" i="1"/>
  <c r="AH181" i="1"/>
  <c r="AA181" i="1"/>
  <c r="AR181" i="1"/>
  <c r="V181" i="1"/>
  <c r="J181" i="1"/>
  <c r="AQ181" i="1"/>
  <c r="F181" i="1"/>
  <c r="AM181" i="1"/>
  <c r="P181" i="1"/>
  <c r="AC181" i="1"/>
  <c r="K181" i="1"/>
  <c r="AB181" i="1"/>
  <c r="E181" i="1"/>
  <c r="AO181" i="1"/>
  <c r="AX181" i="1"/>
  <c r="AD181" i="1"/>
  <c r="H181" i="6"/>
  <c r="X181" i="6"/>
  <c r="AN181" i="6"/>
  <c r="G181" i="6"/>
  <c r="W181" i="6"/>
  <c r="AM181" i="6"/>
  <c r="C181" i="6"/>
  <c r="R181" i="6"/>
  <c r="AH181" i="6"/>
  <c r="AX181" i="6"/>
  <c r="Q181" i="6"/>
  <c r="AG181" i="6"/>
  <c r="AW181" i="6"/>
  <c r="P181" i="6"/>
  <c r="AJ181" i="6"/>
  <c r="K181" i="6"/>
  <c r="AE181" i="6"/>
  <c r="AY181" i="6"/>
  <c r="V181" i="6"/>
  <c r="AP181" i="6"/>
  <c r="M181" i="6"/>
  <c r="AK181" i="6"/>
  <c r="T181" i="6"/>
  <c r="F181" i="6"/>
  <c r="AT181" i="6"/>
  <c r="AO181" i="6"/>
  <c r="AR181" i="6"/>
  <c r="O181" i="6"/>
  <c r="AI181" i="6"/>
  <c r="Z181" i="6"/>
  <c r="U181" i="6"/>
  <c r="AV181" i="6"/>
  <c r="D181" i="6"/>
  <c r="AB181" i="6"/>
  <c r="S181" i="6"/>
  <c r="AQ181" i="6"/>
  <c r="J181" i="6"/>
  <c r="AD181" i="6"/>
  <c r="E181" i="6"/>
  <c r="Y181" i="6"/>
  <c r="AS181" i="6"/>
  <c r="AF181" i="6"/>
  <c r="N181" i="6"/>
  <c r="AZ181" i="6"/>
  <c r="AL181" i="6"/>
  <c r="AA181" i="6"/>
  <c r="I181" i="6"/>
  <c r="L181" i="6"/>
  <c r="AU181" i="6"/>
  <c r="AC181" i="6"/>
  <c r="FX27" i="18" l="1"/>
  <c r="FX48" i="18"/>
  <c r="FX42" i="18"/>
  <c r="FX39" i="18"/>
  <c r="FX31" i="18"/>
  <c r="FX35" i="18"/>
  <c r="FX51" i="18"/>
  <c r="FX44" i="18"/>
  <c r="FX5" i="18"/>
  <c r="FX19" i="18"/>
  <c r="FX37" i="18"/>
  <c r="FX28" i="18"/>
  <c r="FX17" i="18"/>
  <c r="FX47" i="18"/>
  <c r="FX50" i="18"/>
  <c r="FX45" i="18"/>
  <c r="FX16" i="18"/>
  <c r="FX11" i="18"/>
  <c r="FX29" i="18"/>
  <c r="FX18" i="18"/>
  <c r="FX8" i="18"/>
  <c r="FX52" i="18"/>
  <c r="FX22" i="18"/>
  <c r="FX9" i="18"/>
  <c r="FX10" i="18"/>
  <c r="FX24" i="18"/>
  <c r="FX12" i="18"/>
  <c r="FX32" i="18"/>
  <c r="FX49" i="18"/>
  <c r="FX54" i="18"/>
  <c r="FX14" i="18"/>
  <c r="FX20" i="18"/>
  <c r="FX15" i="18"/>
  <c r="FX30" i="18"/>
  <c r="FX34" i="18"/>
  <c r="FX26" i="18"/>
  <c r="FX41" i="18"/>
  <c r="FX13" i="18"/>
  <c r="FX38" i="18"/>
  <c r="FX53" i="18"/>
  <c r="FX21" i="18"/>
  <c r="FX33" i="18"/>
  <c r="FX6" i="18"/>
  <c r="FX23" i="18"/>
  <c r="FX40" i="18"/>
  <c r="FX36" i="18"/>
  <c r="FX43" i="18"/>
  <c r="FX46" i="18"/>
  <c r="FX25" i="18"/>
  <c r="C182" i="1" a="1"/>
  <c r="H179" i="10" a="1"/>
  <c r="H179" i="10" s="1"/>
  <c r="E179" i="10" a="1"/>
  <c r="E179" i="10" s="1"/>
  <c r="E180" i="7" a="1"/>
  <c r="E180" i="7" s="1"/>
  <c r="H180" i="7" a="1"/>
  <c r="H180" i="7" s="1"/>
  <c r="C182" i="6" a="1"/>
  <c r="FY5" i="18" l="1" a="1"/>
  <c r="L182" i="1"/>
  <c r="AA182" i="1"/>
  <c r="AL182" i="1"/>
  <c r="T182" i="1"/>
  <c r="C182" i="1"/>
  <c r="AG182" i="1"/>
  <c r="S182" i="1"/>
  <c r="AX182" i="1"/>
  <c r="AY182" i="1"/>
  <c r="W182" i="1"/>
  <c r="AE182" i="1"/>
  <c r="H182" i="1"/>
  <c r="AB182" i="1"/>
  <c r="AQ182" i="1"/>
  <c r="E182" i="1"/>
  <c r="AN182" i="1"/>
  <c r="Z182" i="1"/>
  <c r="AM182" i="1"/>
  <c r="U182" i="1"/>
  <c r="AP182" i="1"/>
  <c r="R182" i="1"/>
  <c r="AZ182" i="1"/>
  <c r="AR182" i="1"/>
  <c r="O182" i="1"/>
  <c r="X182" i="1"/>
  <c r="P182" i="1"/>
  <c r="AO182" i="1"/>
  <c r="AU182" i="1"/>
  <c r="I182" i="1"/>
  <c r="G182" i="1"/>
  <c r="AH182" i="1"/>
  <c r="M182" i="1"/>
  <c r="D182" i="1"/>
  <c r="N182" i="1"/>
  <c r="AC182" i="1"/>
  <c r="F182" i="1"/>
  <c r="Y182" i="1"/>
  <c r="AT182" i="1"/>
  <c r="J182" i="1"/>
  <c r="AK182" i="1"/>
  <c r="Q182" i="1"/>
  <c r="AW182" i="1"/>
  <c r="AV182" i="1"/>
  <c r="AF182" i="1"/>
  <c r="AS182" i="1"/>
  <c r="K182" i="1"/>
  <c r="V182" i="1"/>
  <c r="AI182" i="1"/>
  <c r="AD182" i="1"/>
  <c r="AJ182" i="1"/>
  <c r="O182" i="6"/>
  <c r="AE182" i="6"/>
  <c r="AU182" i="6"/>
  <c r="J182" i="6"/>
  <c r="Z182" i="6"/>
  <c r="AP182" i="6"/>
  <c r="I182" i="6"/>
  <c r="Y182" i="6"/>
  <c r="AO182" i="6"/>
  <c r="H182" i="6"/>
  <c r="X182" i="6"/>
  <c r="AN182" i="6"/>
  <c r="K182" i="6"/>
  <c r="AI182" i="6"/>
  <c r="C182" i="6"/>
  <c r="V182" i="6"/>
  <c r="AT182" i="6"/>
  <c r="Q182" i="6"/>
  <c r="AK182" i="6"/>
  <c r="L182" i="6"/>
  <c r="AF182" i="6"/>
  <c r="AZ182" i="6"/>
  <c r="S182" i="6"/>
  <c r="AM182" i="6"/>
  <c r="F182" i="6"/>
  <c r="AD182" i="6"/>
  <c r="AX182" i="6"/>
  <c r="U182" i="6"/>
  <c r="AS182" i="6"/>
  <c r="P182" i="6"/>
  <c r="AJ182" i="6"/>
  <c r="W182" i="6"/>
  <c r="N182" i="6"/>
  <c r="E182" i="6"/>
  <c r="AC182" i="6"/>
  <c r="T182" i="6"/>
  <c r="AR182" i="6"/>
  <c r="AQ182" i="6"/>
  <c r="AH182" i="6"/>
  <c r="AW182" i="6"/>
  <c r="G182" i="6"/>
  <c r="AL182" i="6"/>
  <c r="AB182" i="6"/>
  <c r="AA182" i="6"/>
  <c r="M182" i="6"/>
  <c r="AV182" i="6"/>
  <c r="AY182" i="6"/>
  <c r="R182" i="6"/>
  <c r="AG182" i="6"/>
  <c r="D182" i="6"/>
  <c r="FY54" i="18" l="1"/>
  <c r="FY23" i="18"/>
  <c r="FY19" i="18"/>
  <c r="FY39" i="18"/>
  <c r="FY20" i="18"/>
  <c r="FY50" i="18"/>
  <c r="FY25" i="18"/>
  <c r="FY7" i="18"/>
  <c r="FY16" i="18"/>
  <c r="FY45" i="18"/>
  <c r="FY6" i="18"/>
  <c r="FY35" i="18"/>
  <c r="FY36" i="18"/>
  <c r="FY31" i="18"/>
  <c r="FY14" i="18"/>
  <c r="FY11" i="18"/>
  <c r="FY21" i="18"/>
  <c r="FY12" i="18"/>
  <c r="FY52" i="18"/>
  <c r="FY22" i="18"/>
  <c r="FY48" i="18"/>
  <c r="FY42" i="18"/>
  <c r="FY38" i="18"/>
  <c r="FY8" i="18"/>
  <c r="FY27" i="18"/>
  <c r="FY30" i="18"/>
  <c r="FY51" i="18"/>
  <c r="FY13" i="18"/>
  <c r="FY47" i="18"/>
  <c r="FY37" i="18"/>
  <c r="FY34" i="18"/>
  <c r="FY18" i="18"/>
  <c r="FY53" i="18"/>
  <c r="FY32" i="18"/>
  <c r="FY10" i="18"/>
  <c r="FY46" i="18"/>
  <c r="FY33" i="18"/>
  <c r="FY40" i="18"/>
  <c r="FY44" i="18"/>
  <c r="FY15" i="18"/>
  <c r="FY17" i="18"/>
  <c r="FY28" i="18"/>
  <c r="FY49" i="18"/>
  <c r="FY24" i="18"/>
  <c r="FY9" i="18"/>
  <c r="FY29" i="18"/>
  <c r="FY26" i="18"/>
  <c r="FY5" i="18"/>
  <c r="FY41" i="18"/>
  <c r="FY43" i="18"/>
  <c r="H180" i="10" a="1"/>
  <c r="H180" i="10" s="1"/>
  <c r="E180" i="10" a="1"/>
  <c r="E180" i="10" s="1"/>
  <c r="C183" i="1" a="1"/>
  <c r="C183" i="6" a="1"/>
  <c r="E181" i="7" a="1"/>
  <c r="E181" i="7" s="1"/>
  <c r="H181" i="7" a="1"/>
  <c r="H181" i="7" s="1"/>
  <c r="FZ5" i="18" l="1" a="1"/>
  <c r="FZ20" i="18" s="1"/>
  <c r="C183" i="1"/>
  <c r="Q183" i="1"/>
  <c r="AF183" i="1"/>
  <c r="AY183" i="1"/>
  <c r="AK183" i="1"/>
  <c r="O183" i="1"/>
  <c r="AT183" i="1"/>
  <c r="AJ183" i="1"/>
  <c r="D183" i="1"/>
  <c r="Y183" i="1"/>
  <c r="AC183" i="1"/>
  <c r="S183" i="1"/>
  <c r="R183" i="1"/>
  <c r="V183" i="1"/>
  <c r="AI183" i="1"/>
  <c r="AA183" i="1"/>
  <c r="T183" i="1"/>
  <c r="AN183" i="1"/>
  <c r="W183" i="1"/>
  <c r="AW183" i="1"/>
  <c r="AP183" i="1"/>
  <c r="F183" i="1"/>
  <c r="N183" i="1"/>
  <c r="AU183" i="1"/>
  <c r="J183" i="1"/>
  <c r="AM183" i="1"/>
  <c r="P183" i="1"/>
  <c r="M183" i="1"/>
  <c r="AZ183" i="1"/>
  <c r="L183" i="1"/>
  <c r="AL183" i="1"/>
  <c r="G183" i="1"/>
  <c r="AG183" i="1"/>
  <c r="AV183" i="1"/>
  <c r="H183" i="1"/>
  <c r="U183" i="1"/>
  <c r="AR183" i="1"/>
  <c r="X183" i="1"/>
  <c r="AH183" i="1"/>
  <c r="K183" i="1"/>
  <c r="AB183" i="1"/>
  <c r="AO183" i="1"/>
  <c r="AQ183" i="1"/>
  <c r="E183" i="1"/>
  <c r="AE183" i="1"/>
  <c r="I183" i="1"/>
  <c r="AD183" i="1"/>
  <c r="AS183" i="1"/>
  <c r="AX183" i="1"/>
  <c r="Z183" i="1"/>
  <c r="Q183" i="6"/>
  <c r="AG183" i="6"/>
  <c r="AW183" i="6"/>
  <c r="P183" i="6"/>
  <c r="AF183" i="6"/>
  <c r="AV183" i="6"/>
  <c r="O183" i="6"/>
  <c r="AE183" i="6"/>
  <c r="AU183" i="6"/>
  <c r="J183" i="6"/>
  <c r="Z183" i="6"/>
  <c r="AP183" i="6"/>
  <c r="E183" i="6"/>
  <c r="Y183" i="6"/>
  <c r="AS183" i="6"/>
  <c r="T183" i="6"/>
  <c r="AN183" i="6"/>
  <c r="K183" i="6"/>
  <c r="AI183" i="6"/>
  <c r="C183" i="6"/>
  <c r="V183" i="6"/>
  <c r="AT183" i="6"/>
  <c r="I183" i="6"/>
  <c r="AC183" i="6"/>
  <c r="D183" i="6"/>
  <c r="X183" i="6"/>
  <c r="AR183" i="6"/>
  <c r="S183" i="6"/>
  <c r="AM183" i="6"/>
  <c r="F183" i="6"/>
  <c r="AD183" i="6"/>
  <c r="AX183" i="6"/>
  <c r="M183" i="6"/>
  <c r="AK183" i="6"/>
  <c r="H183" i="6"/>
  <c r="AB183" i="6"/>
  <c r="AZ183" i="6"/>
  <c r="W183" i="6"/>
  <c r="AQ183" i="6"/>
  <c r="N183" i="6"/>
  <c r="AH183" i="6"/>
  <c r="AO183" i="6"/>
  <c r="AA183" i="6"/>
  <c r="L183" i="6"/>
  <c r="AY183" i="6"/>
  <c r="R183" i="6"/>
  <c r="U183" i="6"/>
  <c r="AL183" i="6"/>
  <c r="AJ183" i="6"/>
  <c r="G183" i="6"/>
  <c r="FZ33" i="18" l="1"/>
  <c r="FZ14" i="18"/>
  <c r="FZ26" i="18"/>
  <c r="FZ29" i="18"/>
  <c r="FZ41" i="18"/>
  <c r="FZ19" i="18"/>
  <c r="FZ40" i="18"/>
  <c r="FZ24" i="18"/>
  <c r="FZ11" i="18"/>
  <c r="FZ7" i="18"/>
  <c r="FZ6" i="18"/>
  <c r="FZ37" i="18"/>
  <c r="FZ21" i="18"/>
  <c r="FZ30" i="18"/>
  <c r="FZ36" i="18"/>
  <c r="FZ43" i="18"/>
  <c r="FZ10" i="18"/>
  <c r="FZ54" i="18"/>
  <c r="FZ25" i="18"/>
  <c r="FZ31" i="18"/>
  <c r="FZ51" i="18"/>
  <c r="FZ48" i="18"/>
  <c r="FZ15" i="18"/>
  <c r="FZ42" i="18"/>
  <c r="FZ52" i="18"/>
  <c r="FZ28" i="18"/>
  <c r="FZ12" i="18"/>
  <c r="FZ46" i="18"/>
  <c r="FZ5" i="18"/>
  <c r="FZ23" i="18"/>
  <c r="FZ35" i="18"/>
  <c r="FZ34" i="18"/>
  <c r="FZ39" i="18"/>
  <c r="FZ16" i="18"/>
  <c r="FZ45" i="18"/>
  <c r="FZ17" i="18"/>
  <c r="FZ50" i="18"/>
  <c r="FZ18" i="18"/>
  <c r="FZ49" i="18"/>
  <c r="FZ9" i="18"/>
  <c r="FZ44" i="18"/>
  <c r="FZ47" i="18"/>
  <c r="FZ32" i="18"/>
  <c r="FZ38" i="18"/>
  <c r="FZ53" i="18"/>
  <c r="FZ8" i="18"/>
  <c r="FZ13" i="18"/>
  <c r="FZ22" i="18"/>
  <c r="FZ27" i="18"/>
  <c r="C184" i="1" a="1"/>
  <c r="H181" i="10" a="1"/>
  <c r="H181" i="10" s="1"/>
  <c r="E181" i="10" a="1"/>
  <c r="E181" i="10" s="1"/>
  <c r="H182" i="7" a="1"/>
  <c r="H182" i="7" s="1"/>
  <c r="E182" i="7" a="1"/>
  <c r="E182" i="7" s="1"/>
  <c r="C184" i="6" a="1"/>
  <c r="GA5" i="18" l="1" a="1"/>
  <c r="AC184" i="1"/>
  <c r="AR184" i="1"/>
  <c r="F184" i="1"/>
  <c r="AG184" i="1"/>
  <c r="S184" i="1"/>
  <c r="AX184" i="1"/>
  <c r="AF184" i="1"/>
  <c r="N184" i="1"/>
  <c r="O184" i="1"/>
  <c r="AJ184" i="1"/>
  <c r="AW184" i="1"/>
  <c r="U184" i="1"/>
  <c r="AY184" i="1"/>
  <c r="L184" i="1"/>
  <c r="X184" i="1"/>
  <c r="AK184" i="1"/>
  <c r="Y184" i="1"/>
  <c r="R184" i="1"/>
  <c r="P184" i="1"/>
  <c r="AS184" i="1"/>
  <c r="K184" i="1"/>
  <c r="V184" i="1"/>
  <c r="D184" i="1"/>
  <c r="AM184" i="1"/>
  <c r="Q184" i="1"/>
  <c r="AZ184" i="1"/>
  <c r="AH184" i="1"/>
  <c r="C184" i="1"/>
  <c r="AE184" i="1"/>
  <c r="AN184" i="1"/>
  <c r="AP184" i="1"/>
  <c r="AA184" i="1"/>
  <c r="AL184" i="1"/>
  <c r="J184" i="1"/>
  <c r="W184" i="1"/>
  <c r="AT184" i="1"/>
  <c r="AI184" i="1"/>
  <c r="M184" i="1"/>
  <c r="AB184" i="1"/>
  <c r="AQ184" i="1"/>
  <c r="I184" i="1"/>
  <c r="AV184" i="1"/>
  <c r="AD184" i="1"/>
  <c r="H184" i="1"/>
  <c r="AU184" i="1"/>
  <c r="T184" i="1"/>
  <c r="AO184" i="1"/>
  <c r="E184" i="1"/>
  <c r="Z184" i="1"/>
  <c r="G184" i="1"/>
  <c r="D184" i="6"/>
  <c r="T184" i="6"/>
  <c r="AJ184" i="6"/>
  <c r="AZ184" i="6"/>
  <c r="S184" i="6"/>
  <c r="AI184" i="6"/>
  <c r="AY184" i="6"/>
  <c r="N184" i="6"/>
  <c r="AD184" i="6"/>
  <c r="AT184" i="6"/>
  <c r="M184" i="6"/>
  <c r="AC184" i="6"/>
  <c r="AS184" i="6"/>
  <c r="P184" i="6"/>
  <c r="AN184" i="6"/>
  <c r="K184" i="6"/>
  <c r="AE184" i="6"/>
  <c r="C184" i="6"/>
  <c r="V184" i="6"/>
  <c r="AP184" i="6"/>
  <c r="Q184" i="6"/>
  <c r="AK184" i="6"/>
  <c r="X184" i="6"/>
  <c r="AR184" i="6"/>
  <c r="O184" i="6"/>
  <c r="AM184" i="6"/>
  <c r="F184" i="6"/>
  <c r="Z184" i="6"/>
  <c r="U184" i="6"/>
  <c r="AO184" i="6"/>
  <c r="AX184" i="6"/>
  <c r="H184" i="6"/>
  <c r="AB184" i="6"/>
  <c r="AV184" i="6"/>
  <c r="W184" i="6"/>
  <c r="AQ184" i="6"/>
  <c r="J184" i="6"/>
  <c r="AH184" i="6"/>
  <c r="E184" i="6"/>
  <c r="Y184" i="6"/>
  <c r="AW184" i="6"/>
  <c r="AA184" i="6"/>
  <c r="I184" i="6"/>
  <c r="L184" i="6"/>
  <c r="AU184" i="6"/>
  <c r="AG184" i="6"/>
  <c r="R184" i="6"/>
  <c r="AL184" i="6"/>
  <c r="AF184" i="6"/>
  <c r="G184" i="6"/>
  <c r="GA19" i="18" l="1"/>
  <c r="GA12" i="18"/>
  <c r="GA16" i="18"/>
  <c r="GA47" i="18"/>
  <c r="GA35" i="18"/>
  <c r="GA6" i="18"/>
  <c r="GA14" i="18"/>
  <c r="GA18" i="18"/>
  <c r="GA26" i="18"/>
  <c r="GA11" i="18"/>
  <c r="GA7" i="18"/>
  <c r="GA37" i="18"/>
  <c r="GA21" i="18"/>
  <c r="GA34" i="18"/>
  <c r="GA8" i="18"/>
  <c r="GA32" i="18"/>
  <c r="GA30" i="18"/>
  <c r="GA39" i="18"/>
  <c r="GA17" i="18"/>
  <c r="GA44" i="18"/>
  <c r="GA51" i="18"/>
  <c r="GA46" i="18"/>
  <c r="GA20" i="18"/>
  <c r="GA50" i="18"/>
  <c r="GA40" i="18"/>
  <c r="GA23" i="18"/>
  <c r="GA38" i="18"/>
  <c r="GA10" i="18"/>
  <c r="GA52" i="18"/>
  <c r="GA13" i="18"/>
  <c r="GA28" i="18"/>
  <c r="GA43" i="18"/>
  <c r="GA42" i="18"/>
  <c r="GA24" i="18"/>
  <c r="GA36" i="18"/>
  <c r="GA53" i="18"/>
  <c r="GA54" i="18"/>
  <c r="GA48" i="18"/>
  <c r="GA25" i="18"/>
  <c r="GA5" i="18"/>
  <c r="GA31" i="18"/>
  <c r="GA22" i="18"/>
  <c r="GA29" i="18"/>
  <c r="GA45" i="18"/>
  <c r="GA15" i="18"/>
  <c r="GA49" i="18"/>
  <c r="GA41" i="18"/>
  <c r="GA27" i="18"/>
  <c r="GA33" i="18"/>
  <c r="GA9" i="18"/>
  <c r="E182" i="10" a="1"/>
  <c r="E182" i="10" s="1"/>
  <c r="H182" i="10" a="1"/>
  <c r="H182" i="10" s="1"/>
  <c r="C185" i="1" a="1"/>
  <c r="C185" i="6" a="1"/>
  <c r="E183" i="7" a="1"/>
  <c r="E183" i="7" s="1"/>
  <c r="H183" i="7" a="1"/>
  <c r="H183" i="7" s="1"/>
  <c r="GB5" i="18" l="1" a="1"/>
  <c r="W185" i="1"/>
  <c r="AH185" i="1"/>
  <c r="AW185" i="1"/>
  <c r="O185" i="1"/>
  <c r="AT185" i="1"/>
  <c r="AJ185" i="1"/>
  <c r="AD185" i="1"/>
  <c r="T185" i="1"/>
  <c r="M185" i="1"/>
  <c r="AL185" i="1"/>
  <c r="AY185" i="1"/>
  <c r="I185" i="1"/>
  <c r="N185" i="1"/>
  <c r="AM185" i="1"/>
  <c r="AX185" i="1"/>
  <c r="P185" i="1"/>
  <c r="AI185" i="1"/>
  <c r="U185" i="1"/>
  <c r="S185" i="1"/>
  <c r="E185" i="1"/>
  <c r="AN185" i="1"/>
  <c r="H185" i="1"/>
  <c r="AC185" i="1"/>
  <c r="AP185" i="1"/>
  <c r="D185" i="1"/>
  <c r="Q185" i="1"/>
  <c r="AF185" i="1"/>
  <c r="F185" i="1"/>
  <c r="AO185" i="1"/>
  <c r="AQ185" i="1"/>
  <c r="Y185" i="1"/>
  <c r="AE185" i="1"/>
  <c r="AZ185" i="1"/>
  <c r="AK185" i="1"/>
  <c r="AA185" i="1"/>
  <c r="G185" i="1"/>
  <c r="AG185" i="1"/>
  <c r="Z185" i="1"/>
  <c r="J185" i="1"/>
  <c r="AU185" i="1"/>
  <c r="K185" i="1"/>
  <c r="AR185" i="1"/>
  <c r="C185" i="1"/>
  <c r="X185" i="1"/>
  <c r="R185" i="1"/>
  <c r="AV185" i="1"/>
  <c r="L185" i="1"/>
  <c r="AS185" i="1"/>
  <c r="V185" i="1"/>
  <c r="AB185" i="1"/>
  <c r="F185" i="6"/>
  <c r="V185" i="6"/>
  <c r="AL185" i="6"/>
  <c r="E185" i="6"/>
  <c r="U185" i="6"/>
  <c r="AK185" i="6"/>
  <c r="D185" i="6"/>
  <c r="T185" i="6"/>
  <c r="AJ185" i="6"/>
  <c r="AZ185" i="6"/>
  <c r="S185" i="6"/>
  <c r="AI185" i="6"/>
  <c r="AY185" i="6"/>
  <c r="J185" i="6"/>
  <c r="AD185" i="6"/>
  <c r="AX185" i="6"/>
  <c r="Y185" i="6"/>
  <c r="AS185" i="6"/>
  <c r="P185" i="6"/>
  <c r="AN185" i="6"/>
  <c r="K185" i="6"/>
  <c r="AE185" i="6"/>
  <c r="I185" i="6"/>
  <c r="AW185" i="6"/>
  <c r="AR185" i="6"/>
  <c r="AM185" i="6"/>
  <c r="N185" i="6"/>
  <c r="AH185" i="6"/>
  <c r="AC185" i="6"/>
  <c r="X185" i="6"/>
  <c r="O185" i="6"/>
  <c r="R185" i="6"/>
  <c r="AP185" i="6"/>
  <c r="M185" i="6"/>
  <c r="AG185" i="6"/>
  <c r="H185" i="6"/>
  <c r="AB185" i="6"/>
  <c r="AV185" i="6"/>
  <c r="W185" i="6"/>
  <c r="AQ185" i="6"/>
  <c r="Z185" i="6"/>
  <c r="L185" i="6"/>
  <c r="AU185" i="6"/>
  <c r="AT185" i="6"/>
  <c r="AF185" i="6"/>
  <c r="Q185" i="6"/>
  <c r="AO185" i="6"/>
  <c r="G185" i="6"/>
  <c r="C185" i="6"/>
  <c r="AA185" i="6"/>
  <c r="GB6" i="18" l="1"/>
  <c r="GB16" i="18"/>
  <c r="GB38" i="18"/>
  <c r="GB33" i="18"/>
  <c r="GB12" i="18"/>
  <c r="GB9" i="18"/>
  <c r="GB30" i="18"/>
  <c r="GB29" i="18"/>
  <c r="GB48" i="18"/>
  <c r="GB31" i="18"/>
  <c r="GB44" i="18"/>
  <c r="GB42" i="18"/>
  <c r="GB49" i="18"/>
  <c r="GB50" i="18"/>
  <c r="GB21" i="18"/>
  <c r="GB35" i="18"/>
  <c r="GB36" i="18"/>
  <c r="GB39" i="18"/>
  <c r="GB40" i="18"/>
  <c r="GB10" i="18"/>
  <c r="GB34" i="18"/>
  <c r="GB47" i="18"/>
  <c r="GB53" i="18"/>
  <c r="GB18" i="18"/>
  <c r="GB13" i="18"/>
  <c r="GB23" i="18"/>
  <c r="GB5" i="18"/>
  <c r="GB28" i="18"/>
  <c r="GB15" i="18"/>
  <c r="GB25" i="18"/>
  <c r="GB54" i="18"/>
  <c r="GB8" i="18"/>
  <c r="GB11" i="18"/>
  <c r="GB7" i="18"/>
  <c r="GB19" i="18"/>
  <c r="GB20" i="18"/>
  <c r="GB52" i="18"/>
  <c r="GB26" i="18"/>
  <c r="GB46" i="18"/>
  <c r="GB45" i="18"/>
  <c r="GB22" i="18"/>
  <c r="GB14" i="18"/>
  <c r="GB32" i="18"/>
  <c r="GB43" i="18"/>
  <c r="GB51" i="18"/>
  <c r="GB24" i="18"/>
  <c r="GB17" i="18"/>
  <c r="GB37" i="18"/>
  <c r="GB27" i="18"/>
  <c r="GB41" i="18"/>
  <c r="H183" i="10" a="1"/>
  <c r="H183" i="10" s="1"/>
  <c r="E183" i="10" a="1"/>
  <c r="E183" i="10" s="1"/>
  <c r="C186" i="1" a="1"/>
  <c r="E184" i="7" a="1"/>
  <c r="E184" i="7" s="1"/>
  <c r="H184" i="7" a="1"/>
  <c r="H184" i="7" s="1"/>
  <c r="C186" i="6" a="1"/>
  <c r="GC5" i="18" l="1" a="1"/>
  <c r="AC186" i="1"/>
  <c r="AR186" i="1"/>
  <c r="F186" i="1"/>
  <c r="AK186" i="1"/>
  <c r="W186" i="1"/>
  <c r="U186" i="1"/>
  <c r="G186" i="1"/>
  <c r="AP186" i="1"/>
  <c r="J186" i="1"/>
  <c r="AN186" i="1"/>
  <c r="D186" i="1"/>
  <c r="Y186" i="1"/>
  <c r="C186" i="1"/>
  <c r="L186" i="1"/>
  <c r="AL186" i="1"/>
  <c r="N186" i="1"/>
  <c r="AY186" i="1"/>
  <c r="E186" i="1"/>
  <c r="AM186" i="1"/>
  <c r="R186" i="1"/>
  <c r="AD186" i="1"/>
  <c r="AS186" i="1"/>
  <c r="K186" i="1"/>
  <c r="V186" i="1"/>
  <c r="H186" i="1"/>
  <c r="AU186" i="1"/>
  <c r="AO186" i="1"/>
  <c r="AE186" i="1"/>
  <c r="AG186" i="1"/>
  <c r="AX186" i="1"/>
  <c r="AI186" i="1"/>
  <c r="AV186" i="1"/>
  <c r="AT186" i="1"/>
  <c r="AA186" i="1"/>
  <c r="AF186" i="1"/>
  <c r="P186" i="1"/>
  <c r="X186" i="1"/>
  <c r="Z186" i="1"/>
  <c r="T186" i="1"/>
  <c r="AJ186" i="1"/>
  <c r="I186" i="1"/>
  <c r="M186" i="1"/>
  <c r="AB186" i="1"/>
  <c r="AQ186" i="1"/>
  <c r="Q186" i="1"/>
  <c r="AZ186" i="1"/>
  <c r="AH186" i="1"/>
  <c r="S186" i="1"/>
  <c r="AW186" i="1"/>
  <c r="O186" i="1"/>
  <c r="M186" i="6"/>
  <c r="AC186" i="6"/>
  <c r="AS186" i="6"/>
  <c r="L186" i="6"/>
  <c r="AB186" i="6"/>
  <c r="AR186" i="6"/>
  <c r="K186" i="6"/>
  <c r="AA186" i="6"/>
  <c r="AQ186" i="6"/>
  <c r="F186" i="6"/>
  <c r="V186" i="6"/>
  <c r="AL186" i="6"/>
  <c r="E186" i="6"/>
  <c r="Y186" i="6"/>
  <c r="AW186" i="6"/>
  <c r="T186" i="6"/>
  <c r="AN186" i="6"/>
  <c r="O186" i="6"/>
  <c r="AI186" i="6"/>
  <c r="C186" i="6"/>
  <c r="Z186" i="6"/>
  <c r="AT186" i="6"/>
  <c r="I186" i="6"/>
  <c r="D186" i="6"/>
  <c r="X186" i="6"/>
  <c r="S186" i="6"/>
  <c r="J186" i="6"/>
  <c r="AX186" i="6"/>
  <c r="AG186" i="6"/>
  <c r="AV186" i="6"/>
  <c r="AM186" i="6"/>
  <c r="AD186" i="6"/>
  <c r="H186" i="6"/>
  <c r="AZ186" i="6"/>
  <c r="AU186" i="6"/>
  <c r="N186" i="6"/>
  <c r="Q186" i="6"/>
  <c r="AK186" i="6"/>
  <c r="AF186" i="6"/>
  <c r="W186" i="6"/>
  <c r="AH186" i="6"/>
  <c r="P186" i="6"/>
  <c r="AY186" i="6"/>
  <c r="AJ186" i="6"/>
  <c r="R186" i="6"/>
  <c r="U186" i="6"/>
  <c r="AP186" i="6"/>
  <c r="AO186" i="6"/>
  <c r="G186" i="6"/>
  <c r="AE186" i="6"/>
  <c r="GC27" i="18" l="1"/>
  <c r="GC33" i="18"/>
  <c r="GC37" i="18"/>
  <c r="GC36" i="18"/>
  <c r="GC11" i="18"/>
  <c r="GC44" i="18"/>
  <c r="GC45" i="18"/>
  <c r="GC48" i="18"/>
  <c r="GC31" i="18"/>
  <c r="GC47" i="18"/>
  <c r="GC26" i="18"/>
  <c r="GC41" i="18"/>
  <c r="GC49" i="18"/>
  <c r="GC12" i="18"/>
  <c r="GC35" i="18"/>
  <c r="GC22" i="18"/>
  <c r="GC42" i="18"/>
  <c r="GC30" i="18"/>
  <c r="GC38" i="18"/>
  <c r="GC43" i="18"/>
  <c r="GC5" i="18"/>
  <c r="GC6" i="18"/>
  <c r="GC23" i="18"/>
  <c r="GC32" i="18"/>
  <c r="GC20" i="18"/>
  <c r="GC39" i="18"/>
  <c r="GC51" i="18"/>
  <c r="GC17" i="18"/>
  <c r="GC9" i="18"/>
  <c r="GC53" i="18"/>
  <c r="GC50" i="18"/>
  <c r="GC25" i="18"/>
  <c r="GC28" i="18"/>
  <c r="GC21" i="18"/>
  <c r="GC18" i="18"/>
  <c r="GC7" i="18"/>
  <c r="GC40" i="18"/>
  <c r="GC14" i="18"/>
  <c r="GC10" i="18"/>
  <c r="GC24" i="18"/>
  <c r="GC16" i="18"/>
  <c r="GC52" i="18"/>
  <c r="GC54" i="18"/>
  <c r="GC34" i="18"/>
  <c r="GC13" i="18"/>
  <c r="GC29" i="18"/>
  <c r="GC19" i="18"/>
  <c r="GC46" i="18"/>
  <c r="GC15" i="18"/>
  <c r="GC8" i="18"/>
  <c r="E184" i="10" a="1"/>
  <c r="E184" i="10" s="1"/>
  <c r="H184" i="10" a="1"/>
  <c r="H184" i="10" s="1"/>
  <c r="C187" i="1" a="1"/>
  <c r="C187" i="6" a="1"/>
  <c r="H185" i="7" a="1"/>
  <c r="H185" i="7" s="1"/>
  <c r="E185" i="7" a="1"/>
  <c r="E185" i="7" s="1"/>
  <c r="GD5" i="18" l="1" a="1"/>
  <c r="C187" i="1"/>
  <c r="Q187" i="1"/>
  <c r="AF187" i="1"/>
  <c r="J187" i="1"/>
  <c r="AS187" i="1"/>
  <c r="AU187" i="1"/>
  <c r="AC187" i="1"/>
  <c r="AI187" i="1"/>
  <c r="K187" i="1"/>
  <c r="AB187" i="1"/>
  <c r="AO187" i="1"/>
  <c r="AE187" i="1"/>
  <c r="G187" i="1"/>
  <c r="R187" i="1"/>
  <c r="AG187" i="1"/>
  <c r="AV187" i="1"/>
  <c r="AD187" i="1"/>
  <c r="T187" i="1"/>
  <c r="N187" i="1"/>
  <c r="D187" i="1"/>
  <c r="Z187" i="1"/>
  <c r="AY187" i="1"/>
  <c r="O187" i="1"/>
  <c r="AJ187" i="1"/>
  <c r="AZ187" i="1"/>
  <c r="W187" i="1"/>
  <c r="AW187" i="1"/>
  <c r="S187" i="1"/>
  <c r="E187" i="1"/>
  <c r="AN187" i="1"/>
  <c r="AL187" i="1"/>
  <c r="X187" i="1"/>
  <c r="U187" i="1"/>
  <c r="AP187" i="1"/>
  <c r="M187" i="1"/>
  <c r="V187" i="1"/>
  <c r="P187" i="1"/>
  <c r="AR187" i="1"/>
  <c r="AT187" i="1"/>
  <c r="AH187" i="1"/>
  <c r="F187" i="1"/>
  <c r="AM187" i="1"/>
  <c r="AQ187" i="1"/>
  <c r="AA187" i="1"/>
  <c r="L187" i="1"/>
  <c r="H187" i="1"/>
  <c r="AX187" i="1"/>
  <c r="Y187" i="1"/>
  <c r="I187" i="1"/>
  <c r="AK187" i="1"/>
  <c r="S187" i="6"/>
  <c r="AI187" i="6"/>
  <c r="AY187" i="6"/>
  <c r="N187" i="6"/>
  <c r="AD187" i="6"/>
  <c r="AT187" i="6"/>
  <c r="M187" i="6"/>
  <c r="AC187" i="6"/>
  <c r="AS187" i="6"/>
  <c r="L187" i="6"/>
  <c r="AB187" i="6"/>
  <c r="AR187" i="6"/>
  <c r="W187" i="6"/>
  <c r="AQ187" i="6"/>
  <c r="J187" i="6"/>
  <c r="AH187" i="6"/>
  <c r="E187" i="6"/>
  <c r="Y187" i="6"/>
  <c r="AW187" i="6"/>
  <c r="T187" i="6"/>
  <c r="AN187" i="6"/>
  <c r="AA187" i="6"/>
  <c r="R187" i="6"/>
  <c r="I187" i="6"/>
  <c r="D187" i="6"/>
  <c r="AV187" i="6"/>
  <c r="G187" i="6"/>
  <c r="AU187" i="6"/>
  <c r="AL187" i="6"/>
  <c r="AG187" i="6"/>
  <c r="X187" i="6"/>
  <c r="AE187" i="6"/>
  <c r="V187" i="6"/>
  <c r="Q187" i="6"/>
  <c r="AK187" i="6"/>
  <c r="AF187" i="6"/>
  <c r="AZ187" i="6"/>
  <c r="K187" i="6"/>
  <c r="C187" i="6"/>
  <c r="AP187" i="6"/>
  <c r="H187" i="6"/>
  <c r="O187" i="6"/>
  <c r="AX187" i="6"/>
  <c r="AJ187" i="6"/>
  <c r="AM187" i="6"/>
  <c r="U187" i="6"/>
  <c r="AO187" i="6"/>
  <c r="P187" i="6"/>
  <c r="F187" i="6"/>
  <c r="Z187" i="6"/>
  <c r="GD38" i="18" l="1"/>
  <c r="GD11" i="18"/>
  <c r="GD47" i="18"/>
  <c r="GD8" i="18"/>
  <c r="GD9" i="18"/>
  <c r="GD45" i="18"/>
  <c r="GD50" i="18"/>
  <c r="GD10" i="18"/>
  <c r="GD51" i="18"/>
  <c r="GD41" i="18"/>
  <c r="GD31" i="18"/>
  <c r="GD5" i="18"/>
  <c r="GD6" i="18"/>
  <c r="GD25" i="18"/>
  <c r="GD36" i="18"/>
  <c r="GD7" i="18"/>
  <c r="GD13" i="18"/>
  <c r="GD17" i="18"/>
  <c r="GD48" i="18"/>
  <c r="GD49" i="18"/>
  <c r="GD18" i="18"/>
  <c r="GD54" i="18"/>
  <c r="GD14" i="18"/>
  <c r="GD22" i="18"/>
  <c r="GD34" i="18"/>
  <c r="GD33" i="18"/>
  <c r="GD23" i="18"/>
  <c r="GD28" i="18"/>
  <c r="GD44" i="18"/>
  <c r="GD53" i="18"/>
  <c r="GD24" i="18"/>
  <c r="GD29" i="18"/>
  <c r="GD30" i="18"/>
  <c r="GD20" i="18"/>
  <c r="GD39" i="18"/>
  <c r="GD21" i="18"/>
  <c r="GD43" i="18"/>
  <c r="GD46" i="18"/>
  <c r="GD37" i="18"/>
  <c r="GD27" i="18"/>
  <c r="GD15" i="18"/>
  <c r="GD12" i="18"/>
  <c r="GD16" i="18"/>
  <c r="GD42" i="18"/>
  <c r="GD35" i="18"/>
  <c r="GD26" i="18"/>
  <c r="GD32" i="18"/>
  <c r="GD19" i="18"/>
  <c r="GD40" i="18"/>
  <c r="GD52" i="18"/>
  <c r="C188" i="1" a="1"/>
  <c r="H185" i="10" a="1"/>
  <c r="H185" i="10" s="1"/>
  <c r="E185" i="10" a="1"/>
  <c r="E185" i="10" s="1"/>
  <c r="H186" i="7" a="1"/>
  <c r="H186" i="7" s="1"/>
  <c r="E186" i="7" a="1"/>
  <c r="E186" i="7" s="1"/>
  <c r="C188" i="6" a="1"/>
  <c r="GE5" i="18" l="1" a="1"/>
  <c r="AC188" i="1"/>
  <c r="AR188" i="1"/>
  <c r="F188" i="1"/>
  <c r="AO188" i="1"/>
  <c r="AE188" i="1"/>
  <c r="E188" i="1"/>
  <c r="AN188" i="1"/>
  <c r="Z188" i="1"/>
  <c r="W188" i="1"/>
  <c r="AV188" i="1"/>
  <c r="H188" i="1"/>
  <c r="AG188" i="1"/>
  <c r="J188" i="1"/>
  <c r="Y188" i="1"/>
  <c r="AM188" i="1"/>
  <c r="AX188" i="1"/>
  <c r="L188" i="1"/>
  <c r="AL188" i="1"/>
  <c r="R188" i="1"/>
  <c r="AI188" i="1"/>
  <c r="I188" i="1"/>
  <c r="AU188" i="1"/>
  <c r="D188" i="1"/>
  <c r="AS188" i="1"/>
  <c r="K188" i="1"/>
  <c r="V188" i="1"/>
  <c r="P188" i="1"/>
  <c r="AY188" i="1"/>
  <c r="O188" i="1"/>
  <c r="AT188" i="1"/>
  <c r="N188" i="1"/>
  <c r="AZ188" i="1"/>
  <c r="AA188" i="1"/>
  <c r="AJ188" i="1"/>
  <c r="AW188" i="1"/>
  <c r="AK188" i="1"/>
  <c r="AD188" i="1"/>
  <c r="X188" i="1"/>
  <c r="Q188" i="1"/>
  <c r="M188" i="1"/>
  <c r="AB188" i="1"/>
  <c r="AQ188" i="1"/>
  <c r="U188" i="1"/>
  <c r="G188" i="1"/>
  <c r="AP188" i="1"/>
  <c r="T188" i="1"/>
  <c r="C188" i="1"/>
  <c r="AF188" i="1"/>
  <c r="AH188" i="1"/>
  <c r="S188" i="1"/>
  <c r="C188" i="6"/>
  <c r="R188" i="6"/>
  <c r="AH188" i="6"/>
  <c r="AX188" i="6"/>
  <c r="Q188" i="6"/>
  <c r="AG188" i="6"/>
  <c r="AW188" i="6"/>
  <c r="P188" i="6"/>
  <c r="AF188" i="6"/>
  <c r="AV188" i="6"/>
  <c r="O188" i="6"/>
  <c r="AE188" i="6"/>
  <c r="AU188" i="6"/>
  <c r="J188" i="6"/>
  <c r="AD188" i="6"/>
  <c r="E188" i="6"/>
  <c r="Y188" i="6"/>
  <c r="AS188" i="6"/>
  <c r="T188" i="6"/>
  <c r="AN188" i="6"/>
  <c r="K188" i="6"/>
  <c r="AI188" i="6"/>
  <c r="N188" i="6"/>
  <c r="AL188" i="6"/>
  <c r="I188" i="6"/>
  <c r="AC188" i="6"/>
  <c r="X188" i="6"/>
  <c r="AR188" i="6"/>
  <c r="S188" i="6"/>
  <c r="D188" i="6"/>
  <c r="AM188" i="6"/>
  <c r="V188" i="6"/>
  <c r="AP188" i="6"/>
  <c r="AK188" i="6"/>
  <c r="H188" i="6"/>
  <c r="AB188" i="6"/>
  <c r="W188" i="6"/>
  <c r="AQ188" i="6"/>
  <c r="M188" i="6"/>
  <c r="AZ188" i="6"/>
  <c r="AT188" i="6"/>
  <c r="AJ188" i="6"/>
  <c r="U188" i="6"/>
  <c r="AA188" i="6"/>
  <c r="AO188" i="6"/>
  <c r="AY188" i="6"/>
  <c r="F188" i="6"/>
  <c r="L188" i="6"/>
  <c r="Z188" i="6"/>
  <c r="G188" i="6"/>
  <c r="GE16" i="18" l="1"/>
  <c r="GE6" i="18"/>
  <c r="GE19" i="18"/>
  <c r="GE28" i="18"/>
  <c r="GE48" i="18"/>
  <c r="GE41" i="18"/>
  <c r="GE23" i="18"/>
  <c r="GE15" i="18"/>
  <c r="GE20" i="18"/>
  <c r="GE39" i="18"/>
  <c r="GE11" i="18"/>
  <c r="GE13" i="18"/>
  <c r="GE10" i="18"/>
  <c r="GE7" i="18"/>
  <c r="GE31" i="18"/>
  <c r="GE30" i="18"/>
  <c r="GE37" i="18"/>
  <c r="GE33" i="18"/>
  <c r="GE44" i="18"/>
  <c r="GE35" i="18"/>
  <c r="GE45" i="18"/>
  <c r="GE5" i="18"/>
  <c r="GE50" i="18"/>
  <c r="GE40" i="18"/>
  <c r="GE34" i="18"/>
  <c r="GE8" i="18"/>
  <c r="GE54" i="18"/>
  <c r="GE52" i="18"/>
  <c r="GE36" i="18"/>
  <c r="GE43" i="18"/>
  <c r="GE32" i="18"/>
  <c r="GE38" i="18"/>
  <c r="GE51" i="18"/>
  <c r="GE17" i="18"/>
  <c r="GE18" i="18"/>
  <c r="GE21" i="18"/>
  <c r="GE46" i="18"/>
  <c r="GE14" i="18"/>
  <c r="GE24" i="18"/>
  <c r="GE12" i="18"/>
  <c r="GE25" i="18"/>
  <c r="GE9" i="18"/>
  <c r="GE53" i="18"/>
  <c r="GE22" i="18"/>
  <c r="GE27" i="18"/>
  <c r="GE47" i="18"/>
  <c r="GE49" i="18"/>
  <c r="GE26" i="18"/>
  <c r="GE29" i="18"/>
  <c r="GE42" i="18"/>
  <c r="H186" i="10" a="1"/>
  <c r="H186" i="10" s="1"/>
  <c r="E186" i="10" a="1"/>
  <c r="E186" i="10" s="1"/>
  <c r="C189" i="1" a="1"/>
  <c r="C189" i="6" a="1"/>
  <c r="H187" i="7" a="1"/>
  <c r="H187" i="7" s="1"/>
  <c r="E187" i="7" a="1"/>
  <c r="E187" i="7" s="1"/>
  <c r="GF5" i="18" l="1" a="1"/>
  <c r="C189" i="1"/>
  <c r="Q189" i="1"/>
  <c r="AF189" i="1"/>
  <c r="N189" i="1"/>
  <c r="D189" i="1"/>
  <c r="AE189" i="1"/>
  <c r="M189" i="1"/>
  <c r="AZ189" i="1"/>
  <c r="T189" i="1"/>
  <c r="AO189" i="1"/>
  <c r="E189" i="1"/>
  <c r="L189" i="1"/>
  <c r="R189" i="1"/>
  <c r="AG189" i="1"/>
  <c r="AV189" i="1"/>
  <c r="X189" i="1"/>
  <c r="AK189" i="1"/>
  <c r="O189" i="1"/>
  <c r="AS189" i="1"/>
  <c r="AH189" i="1"/>
  <c r="AA189" i="1"/>
  <c r="AR189" i="1"/>
  <c r="H189" i="1"/>
  <c r="F189" i="1"/>
  <c r="AN189" i="1"/>
  <c r="P189" i="1"/>
  <c r="AC189" i="1"/>
  <c r="AP189" i="1"/>
  <c r="AT189" i="1"/>
  <c r="U189" i="1"/>
  <c r="G189" i="1"/>
  <c r="AL189" i="1"/>
  <c r="AY189" i="1"/>
  <c r="AQ189" i="1"/>
  <c r="AJ189" i="1"/>
  <c r="AI189" i="1"/>
  <c r="W189" i="1"/>
  <c r="AW189" i="1"/>
  <c r="I189" i="1"/>
  <c r="V189" i="1"/>
  <c r="AD189" i="1"/>
  <c r="S189" i="1"/>
  <c r="Z189" i="1"/>
  <c r="AM189" i="1"/>
  <c r="AU189" i="1"/>
  <c r="K189" i="1"/>
  <c r="AB189" i="1"/>
  <c r="J189" i="1"/>
  <c r="AX189" i="1"/>
  <c r="Y189" i="1"/>
  <c r="H189" i="6"/>
  <c r="X189" i="6"/>
  <c r="AN189" i="6"/>
  <c r="G189" i="6"/>
  <c r="W189" i="6"/>
  <c r="AM189" i="6"/>
  <c r="C189" i="6"/>
  <c r="R189" i="6"/>
  <c r="AH189" i="6"/>
  <c r="AX189" i="6"/>
  <c r="Q189" i="6"/>
  <c r="AG189" i="6"/>
  <c r="AW189" i="6"/>
  <c r="D189" i="6"/>
  <c r="AB189" i="6"/>
  <c r="AV189" i="6"/>
  <c r="S189" i="6"/>
  <c r="AQ189" i="6"/>
  <c r="J189" i="6"/>
  <c r="AD189" i="6"/>
  <c r="E189" i="6"/>
  <c r="Y189" i="6"/>
  <c r="AS189" i="6"/>
  <c r="AF189" i="6"/>
  <c r="AU189" i="6"/>
  <c r="AL189" i="6"/>
  <c r="AC189" i="6"/>
  <c r="L189" i="6"/>
  <c r="AZ189" i="6"/>
  <c r="AA189" i="6"/>
  <c r="N189" i="6"/>
  <c r="I189" i="6"/>
  <c r="P189" i="6"/>
  <c r="AJ189" i="6"/>
  <c r="K189" i="6"/>
  <c r="AE189" i="6"/>
  <c r="AY189" i="6"/>
  <c r="V189" i="6"/>
  <c r="M189" i="6"/>
  <c r="AK189" i="6"/>
  <c r="AP189" i="6"/>
  <c r="AI189" i="6"/>
  <c r="U189" i="6"/>
  <c r="O189" i="6"/>
  <c r="AO189" i="6"/>
  <c r="F189" i="6"/>
  <c r="T189" i="6"/>
  <c r="Z189" i="6"/>
  <c r="AR189" i="6"/>
  <c r="AT189" i="6"/>
  <c r="GF5" i="18" l="1"/>
  <c r="GF52" i="18"/>
  <c r="GF15" i="18"/>
  <c r="GF49" i="18"/>
  <c r="GF29" i="18"/>
  <c r="GF24" i="18"/>
  <c r="GF37" i="18"/>
  <c r="GF7" i="18"/>
  <c r="GF17" i="18"/>
  <c r="GF43" i="18"/>
  <c r="GF10" i="18"/>
  <c r="GF33" i="18"/>
  <c r="GF40" i="18"/>
  <c r="GF23" i="18"/>
  <c r="GF18" i="18"/>
  <c r="GF39" i="18"/>
  <c r="GF45" i="18"/>
  <c r="GF16" i="18"/>
  <c r="GF8" i="18"/>
  <c r="GF50" i="18"/>
  <c r="GF44" i="18"/>
  <c r="GF42" i="18"/>
  <c r="GF22" i="18"/>
  <c r="GF38" i="18"/>
  <c r="GF35" i="18"/>
  <c r="GF31" i="18"/>
  <c r="GF9" i="18"/>
  <c r="GF53" i="18"/>
  <c r="GF14" i="18"/>
  <c r="GF51" i="18"/>
  <c r="GF13" i="18"/>
  <c r="GF48" i="18"/>
  <c r="GF21" i="18"/>
  <c r="GF34" i="18"/>
  <c r="GF54" i="18"/>
  <c r="GF11" i="18"/>
  <c r="GF12" i="18"/>
  <c r="GF19" i="18"/>
  <c r="GF20" i="18"/>
  <c r="GF6" i="18"/>
  <c r="GF41" i="18"/>
  <c r="GF47" i="18"/>
  <c r="GF28" i="18"/>
  <c r="GF26" i="18"/>
  <c r="GF30" i="18"/>
  <c r="GF25" i="18"/>
  <c r="GF32" i="18"/>
  <c r="GF46" i="18"/>
  <c r="GF27" i="18"/>
  <c r="GF36" i="18"/>
  <c r="C190" i="1" a="1"/>
  <c r="H187" i="10" a="1"/>
  <c r="H187" i="10" s="1"/>
  <c r="E187" i="10" a="1"/>
  <c r="E187" i="10" s="1"/>
  <c r="E188" i="7" a="1"/>
  <c r="E188" i="7" s="1"/>
  <c r="H188" i="7" a="1"/>
  <c r="H188" i="7" s="1"/>
  <c r="C190" i="6" a="1"/>
  <c r="GG5" i="18" l="1" a="1"/>
  <c r="L190" i="1"/>
  <c r="AA190" i="1"/>
  <c r="AL190" i="1"/>
  <c r="P190" i="1"/>
  <c r="AE190" i="1"/>
  <c r="AP190" i="1"/>
  <c r="G190" i="1"/>
  <c r="U190" i="1"/>
  <c r="AY190" i="1"/>
  <c r="AN190" i="1"/>
  <c r="AZ190" i="1"/>
  <c r="N190" i="1"/>
  <c r="AD190" i="1"/>
  <c r="E190" i="1"/>
  <c r="AR190" i="1"/>
  <c r="AG190" i="1"/>
  <c r="J190" i="1"/>
  <c r="R190" i="1"/>
  <c r="Y190" i="1"/>
  <c r="AI190" i="1"/>
  <c r="V190" i="1"/>
  <c r="O190" i="1"/>
  <c r="AX190" i="1"/>
  <c r="H190" i="1"/>
  <c r="M190" i="1"/>
  <c r="AB190" i="1"/>
  <c r="AQ190" i="1"/>
  <c r="Q190" i="1"/>
  <c r="AF190" i="1"/>
  <c r="AU190" i="1"/>
  <c r="I190" i="1"/>
  <c r="AM190" i="1"/>
  <c r="D190" i="1"/>
  <c r="W190" i="1"/>
  <c r="T190" i="1"/>
  <c r="AC190" i="1"/>
  <c r="F190" i="1"/>
  <c r="AV190" i="1"/>
  <c r="AO190" i="1"/>
  <c r="AJ190" i="1"/>
  <c r="C190" i="1"/>
  <c r="AT190" i="1"/>
  <c r="K190" i="1"/>
  <c r="AW190" i="1"/>
  <c r="Z190" i="1"/>
  <c r="S190" i="1"/>
  <c r="AH190" i="1"/>
  <c r="AS190" i="1"/>
  <c r="X190" i="1"/>
  <c r="AK190" i="1"/>
  <c r="O190" i="6"/>
  <c r="AE190" i="6"/>
  <c r="AU190" i="6"/>
  <c r="J190" i="6"/>
  <c r="Z190" i="6"/>
  <c r="AP190" i="6"/>
  <c r="I190" i="6"/>
  <c r="Y190" i="6"/>
  <c r="AO190" i="6"/>
  <c r="H190" i="6"/>
  <c r="X190" i="6"/>
  <c r="AN190" i="6"/>
  <c r="W190" i="6"/>
  <c r="AQ190" i="6"/>
  <c r="N190" i="6"/>
  <c r="AH190" i="6"/>
  <c r="E190" i="6"/>
  <c r="AC190" i="6"/>
  <c r="AW190" i="6"/>
  <c r="T190" i="6"/>
  <c r="AR190" i="6"/>
  <c r="AL190" i="6"/>
  <c r="AG190" i="6"/>
  <c r="AV190" i="6"/>
  <c r="G190" i="6"/>
  <c r="AA190" i="6"/>
  <c r="AY190" i="6"/>
  <c r="R190" i="6"/>
  <c r="M190" i="6"/>
  <c r="D190" i="6"/>
  <c r="AB190" i="6"/>
  <c r="K190" i="6"/>
  <c r="C190" i="6"/>
  <c r="V190" i="6"/>
  <c r="AT190" i="6"/>
  <c r="Q190" i="6"/>
  <c r="L190" i="6"/>
  <c r="AF190" i="6"/>
  <c r="AZ190" i="6"/>
  <c r="AI190" i="6"/>
  <c r="AK190" i="6"/>
  <c r="AM190" i="6"/>
  <c r="U190" i="6"/>
  <c r="AD190" i="6"/>
  <c r="AJ190" i="6"/>
  <c r="AX190" i="6"/>
  <c r="S190" i="6"/>
  <c r="AS190" i="6"/>
  <c r="F190" i="6"/>
  <c r="P190" i="6"/>
  <c r="GG18" i="18" l="1"/>
  <c r="GG9" i="18"/>
  <c r="GG52" i="18"/>
  <c r="GG30" i="18"/>
  <c r="GG5" i="18"/>
  <c r="GG26" i="18"/>
  <c r="GG32" i="18"/>
  <c r="GG33" i="18"/>
  <c r="GG34" i="18"/>
  <c r="GG48" i="18"/>
  <c r="GG17" i="18"/>
  <c r="GG53" i="18"/>
  <c r="GG51" i="18"/>
  <c r="GG14" i="18"/>
  <c r="GG35" i="18"/>
  <c r="GG54" i="18"/>
  <c r="GG47" i="18"/>
  <c r="GG42" i="18"/>
  <c r="GG37" i="18"/>
  <c r="GG39" i="18"/>
  <c r="GG23" i="18"/>
  <c r="GG10" i="18"/>
  <c r="GG6" i="18"/>
  <c r="GG44" i="18"/>
  <c r="GG28" i="18"/>
  <c r="GG29" i="18"/>
  <c r="GG21" i="18"/>
  <c r="GG45" i="18"/>
  <c r="GG7" i="18"/>
  <c r="GG41" i="18"/>
  <c r="GG22" i="18"/>
  <c r="GG49" i="18"/>
  <c r="GG38" i="18"/>
  <c r="GG20" i="18"/>
  <c r="GG50" i="18"/>
  <c r="GG27" i="18"/>
  <c r="GG25" i="18"/>
  <c r="GG16" i="18"/>
  <c r="GG8" i="18"/>
  <c r="GG36" i="18"/>
  <c r="GG11" i="18"/>
  <c r="GG43" i="18"/>
  <c r="GG31" i="18"/>
  <c r="GG46" i="18"/>
  <c r="GG12" i="18"/>
  <c r="GG40" i="18"/>
  <c r="GG24" i="18"/>
  <c r="GG13" i="18"/>
  <c r="GG15" i="18"/>
  <c r="GG19" i="18"/>
  <c r="E188" i="10" a="1"/>
  <c r="E188" i="10" s="1"/>
  <c r="H188" i="10" a="1"/>
  <c r="H188" i="10" s="1"/>
  <c r="C191" i="1" a="1"/>
  <c r="C191" i="6" a="1"/>
  <c r="H189" i="7" a="1"/>
  <c r="H189" i="7" s="1"/>
  <c r="E189" i="7" a="1"/>
  <c r="E189" i="7" s="1"/>
  <c r="GH5" i="18" l="1" a="1"/>
  <c r="C191" i="1"/>
  <c r="Q191" i="1"/>
  <c r="AF191" i="1"/>
  <c r="AQ191" i="1"/>
  <c r="E191" i="1"/>
  <c r="T191" i="1"/>
  <c r="N191" i="1"/>
  <c r="AR191" i="1"/>
  <c r="I191" i="1"/>
  <c r="AY191" i="1"/>
  <c r="AB191" i="1"/>
  <c r="Y191" i="1"/>
  <c r="AG191" i="1"/>
  <c r="AV191" i="1"/>
  <c r="F191" i="1"/>
  <c r="AJ191" i="1"/>
  <c r="AT191" i="1"/>
  <c r="AO191" i="1"/>
  <c r="J191" i="1"/>
  <c r="W191" i="1"/>
  <c r="AW191" i="1"/>
  <c r="V191" i="1"/>
  <c r="AZ191" i="1"/>
  <c r="X191" i="1"/>
  <c r="AN191" i="1"/>
  <c r="AA191" i="1"/>
  <c r="AI191" i="1"/>
  <c r="S191" i="1"/>
  <c r="G191" i="1"/>
  <c r="R191" i="1"/>
  <c r="U191" i="1"/>
  <c r="O191" i="1"/>
  <c r="AD191" i="1"/>
  <c r="AE191" i="1"/>
  <c r="AH191" i="1"/>
  <c r="K191" i="1"/>
  <c r="AK191" i="1"/>
  <c r="AC191" i="1"/>
  <c r="AU191" i="1"/>
  <c r="M191" i="1"/>
  <c r="H191" i="1"/>
  <c r="AL191" i="1"/>
  <c r="L191" i="1"/>
  <c r="AS191" i="1"/>
  <c r="AM191" i="1"/>
  <c r="AX191" i="1"/>
  <c r="P191" i="1"/>
  <c r="D191" i="1"/>
  <c r="Z191" i="1"/>
  <c r="AP191" i="1"/>
  <c r="Q191" i="6"/>
  <c r="AG191" i="6"/>
  <c r="AW191" i="6"/>
  <c r="P191" i="6"/>
  <c r="AF191" i="6"/>
  <c r="AV191" i="6"/>
  <c r="O191" i="6"/>
  <c r="AE191" i="6"/>
  <c r="AU191" i="6"/>
  <c r="J191" i="6"/>
  <c r="Z191" i="6"/>
  <c r="AP191" i="6"/>
  <c r="M191" i="6"/>
  <c r="AK191" i="6"/>
  <c r="H191" i="6"/>
  <c r="AB191" i="6"/>
  <c r="AZ191" i="6"/>
  <c r="W191" i="6"/>
  <c r="AQ191" i="6"/>
  <c r="N191" i="6"/>
  <c r="AH191" i="6"/>
  <c r="U191" i="6"/>
  <c r="AO191" i="6"/>
  <c r="L191" i="6"/>
  <c r="AJ191" i="6"/>
  <c r="G191" i="6"/>
  <c r="AA191" i="6"/>
  <c r="AY191" i="6"/>
  <c r="R191" i="6"/>
  <c r="AL191" i="6"/>
  <c r="Y191" i="6"/>
  <c r="AS191" i="6"/>
  <c r="AN191" i="6"/>
  <c r="K191" i="6"/>
  <c r="C191" i="6"/>
  <c r="V191" i="6"/>
  <c r="E191" i="6"/>
  <c r="T191" i="6"/>
  <c r="AI191" i="6"/>
  <c r="AT191" i="6"/>
  <c r="X191" i="6"/>
  <c r="F191" i="6"/>
  <c r="AR191" i="6"/>
  <c r="AX191" i="6"/>
  <c r="I191" i="6"/>
  <c r="S191" i="6"/>
  <c r="AC191" i="6"/>
  <c r="AM191" i="6"/>
  <c r="D191" i="6"/>
  <c r="AD191" i="6"/>
  <c r="GH48" i="18" l="1"/>
  <c r="GH9" i="18"/>
  <c r="GH33" i="18"/>
  <c r="GH35" i="18"/>
  <c r="GH44" i="18"/>
  <c r="GH19" i="18"/>
  <c r="GH7" i="18"/>
  <c r="GH13" i="18"/>
  <c r="GH47" i="18"/>
  <c r="GH15" i="18"/>
  <c r="GH52" i="18"/>
  <c r="GH49" i="18"/>
  <c r="GH10" i="18"/>
  <c r="GH22" i="18"/>
  <c r="GH36" i="18"/>
  <c r="GH16" i="18"/>
  <c r="GH26" i="18"/>
  <c r="GH30" i="18"/>
  <c r="GH14" i="18"/>
  <c r="GH27" i="18"/>
  <c r="GH17" i="18"/>
  <c r="GH42" i="18"/>
  <c r="GH11" i="18"/>
  <c r="GH51" i="18"/>
  <c r="GH28" i="18"/>
  <c r="GH21" i="18"/>
  <c r="GH32" i="18"/>
  <c r="GH53" i="18"/>
  <c r="GH8" i="18"/>
  <c r="GH34" i="18"/>
  <c r="GH39" i="18"/>
  <c r="GH41" i="18"/>
  <c r="GH24" i="18"/>
  <c r="GH37" i="18"/>
  <c r="GH12" i="18"/>
  <c r="GH18" i="18"/>
  <c r="GH6" i="18"/>
  <c r="GH31" i="18"/>
  <c r="GH40" i="18"/>
  <c r="GH46" i="18"/>
  <c r="GH25" i="18"/>
  <c r="GH38" i="18"/>
  <c r="GH29" i="18"/>
  <c r="GH43" i="18"/>
  <c r="GH23" i="18"/>
  <c r="GH45" i="18"/>
  <c r="GH54" i="18"/>
  <c r="GH5" i="18"/>
  <c r="GH50" i="18"/>
  <c r="GH20" i="18"/>
  <c r="C192" i="1" a="1"/>
  <c r="E189" i="10" a="1"/>
  <c r="E189" i="10" s="1"/>
  <c r="H189" i="10" a="1"/>
  <c r="H189" i="10" s="1"/>
  <c r="E190" i="7" a="1"/>
  <c r="E190" i="7" s="1"/>
  <c r="H190" i="7" a="1"/>
  <c r="H190" i="7" s="1"/>
  <c r="C192" i="6" a="1"/>
  <c r="GI5" i="18" l="1" a="1"/>
  <c r="GI14" i="18" s="1"/>
  <c r="L192" i="1"/>
  <c r="AA192" i="1"/>
  <c r="AL192" i="1"/>
  <c r="P192" i="1"/>
  <c r="AE192" i="1"/>
  <c r="AP192" i="1"/>
  <c r="W192" i="1"/>
  <c r="AK192" i="1"/>
  <c r="N192" i="1"/>
  <c r="X192" i="1"/>
  <c r="AX192" i="1"/>
  <c r="AD192" i="1"/>
  <c r="AT192" i="1"/>
  <c r="U192" i="1"/>
  <c r="AC192" i="1"/>
  <c r="F192" i="1"/>
  <c r="AV192" i="1"/>
  <c r="H192" i="1"/>
  <c r="AZ192" i="1"/>
  <c r="AM192" i="1"/>
  <c r="S192" i="1"/>
  <c r="K192" i="1"/>
  <c r="AW192" i="1"/>
  <c r="Z192" i="1"/>
  <c r="E192" i="1"/>
  <c r="R192" i="1"/>
  <c r="M192" i="1"/>
  <c r="AB192" i="1"/>
  <c r="AQ192" i="1"/>
  <c r="Q192" i="1"/>
  <c r="AF192" i="1"/>
  <c r="AU192" i="1"/>
  <c r="Y192" i="1"/>
  <c r="C192" i="1"/>
  <c r="T192" i="1"/>
  <c r="G192" i="1"/>
  <c r="AJ192" i="1"/>
  <c r="AR192" i="1"/>
  <c r="AG192" i="1"/>
  <c r="J192" i="1"/>
  <c r="AH192" i="1"/>
  <c r="I192" i="1"/>
  <c r="AY192" i="1"/>
  <c r="V192" i="1"/>
  <c r="AN192" i="1"/>
  <c r="AI192" i="1"/>
  <c r="D192" i="1"/>
  <c r="AS192" i="1"/>
  <c r="O192" i="1"/>
  <c r="AO192" i="1"/>
  <c r="D192" i="6"/>
  <c r="T192" i="6"/>
  <c r="AJ192" i="6"/>
  <c r="AZ192" i="6"/>
  <c r="S192" i="6"/>
  <c r="AI192" i="6"/>
  <c r="AY192" i="6"/>
  <c r="N192" i="6"/>
  <c r="AD192" i="6"/>
  <c r="AT192" i="6"/>
  <c r="M192" i="6"/>
  <c r="AC192" i="6"/>
  <c r="AS192" i="6"/>
  <c r="H192" i="6"/>
  <c r="AB192" i="6"/>
  <c r="AV192" i="6"/>
  <c r="W192" i="6"/>
  <c r="AQ192" i="6"/>
  <c r="J192" i="6"/>
  <c r="AH192" i="6"/>
  <c r="E192" i="6"/>
  <c r="Y192" i="6"/>
  <c r="AW192" i="6"/>
  <c r="L192" i="6"/>
  <c r="AF192" i="6"/>
  <c r="G192" i="6"/>
  <c r="AA192" i="6"/>
  <c r="AU192" i="6"/>
  <c r="R192" i="6"/>
  <c r="AL192" i="6"/>
  <c r="I192" i="6"/>
  <c r="AG192" i="6"/>
  <c r="V192" i="6"/>
  <c r="Q192" i="6"/>
  <c r="AK192" i="6"/>
  <c r="P192" i="6"/>
  <c r="AN192" i="6"/>
  <c r="K192" i="6"/>
  <c r="AE192" i="6"/>
  <c r="C192" i="6"/>
  <c r="AP192" i="6"/>
  <c r="X192" i="6"/>
  <c r="F192" i="6"/>
  <c r="AO192" i="6"/>
  <c r="AM192" i="6"/>
  <c r="Z192" i="6"/>
  <c r="AR192" i="6"/>
  <c r="AX192" i="6"/>
  <c r="O192" i="6"/>
  <c r="U192" i="6"/>
  <c r="GI32" i="18" l="1"/>
  <c r="GI20" i="18"/>
  <c r="GI50" i="18"/>
  <c r="GI53" i="18"/>
  <c r="GI25" i="18"/>
  <c r="GI10" i="18"/>
  <c r="GI26" i="18"/>
  <c r="GI45" i="18"/>
  <c r="GI33" i="18"/>
  <c r="GI28" i="18"/>
  <c r="GI36" i="18"/>
  <c r="GI51" i="18"/>
  <c r="GI29" i="18"/>
  <c r="GI34" i="18"/>
  <c r="GI19" i="18"/>
  <c r="GI54" i="18"/>
  <c r="GI11" i="18"/>
  <c r="GI6" i="18"/>
  <c r="GI24" i="18"/>
  <c r="GI31" i="18"/>
  <c r="GI22" i="18"/>
  <c r="GI52" i="18"/>
  <c r="GI35" i="18"/>
  <c r="GI7" i="18"/>
  <c r="GI9" i="18"/>
  <c r="GI27" i="18"/>
  <c r="GI43" i="18"/>
  <c r="GI16" i="18"/>
  <c r="GI18" i="18"/>
  <c r="GI5" i="18"/>
  <c r="GI23" i="18"/>
  <c r="GI37" i="18"/>
  <c r="GI38" i="18"/>
  <c r="GI46" i="18"/>
  <c r="GI49" i="18"/>
  <c r="GI41" i="18"/>
  <c r="GI8" i="18"/>
  <c r="GI44" i="18"/>
  <c r="GI40" i="18"/>
  <c r="GI42" i="18"/>
  <c r="GI13" i="18"/>
  <c r="GI39" i="18"/>
  <c r="GI12" i="18"/>
  <c r="GI21" i="18"/>
  <c r="GI30" i="18"/>
  <c r="GI15" i="18"/>
  <c r="GI48" i="18"/>
  <c r="GI17" i="18"/>
  <c r="GI47" i="18"/>
  <c r="E190" i="10" a="1"/>
  <c r="E190" i="10" s="1"/>
  <c r="H190" i="10" a="1"/>
  <c r="H190" i="10" s="1"/>
  <c r="C193" i="1" a="1"/>
  <c r="C193" i="6" a="1"/>
  <c r="H191" i="7" a="1"/>
  <c r="H191" i="7" s="1"/>
  <c r="E191" i="7" a="1"/>
  <c r="E191" i="7" s="1"/>
  <c r="GJ5" i="18" l="1" a="1"/>
  <c r="GJ19" i="18" s="1"/>
  <c r="AM193" i="1"/>
  <c r="AX193" i="1"/>
  <c r="P193" i="1"/>
  <c r="AA193" i="1"/>
  <c r="AL193" i="1"/>
  <c r="D193" i="1"/>
  <c r="S193" i="1"/>
  <c r="AS193" i="1"/>
  <c r="AP193" i="1"/>
  <c r="AI193" i="1"/>
  <c r="L193" i="1"/>
  <c r="AO193" i="1"/>
  <c r="R193" i="1"/>
  <c r="F193" i="1"/>
  <c r="AJ193" i="1"/>
  <c r="AE193" i="1"/>
  <c r="H193" i="1"/>
  <c r="X193" i="1"/>
  <c r="K193" i="1"/>
  <c r="AZ193" i="1"/>
  <c r="AC193" i="1"/>
  <c r="C193" i="1"/>
  <c r="Q193" i="1"/>
  <c r="AF193" i="1"/>
  <c r="AQ193" i="1"/>
  <c r="E193" i="1"/>
  <c r="T193" i="1"/>
  <c r="AY193" i="1"/>
  <c r="AB193" i="1"/>
  <c r="Y193" i="1"/>
  <c r="N193" i="1"/>
  <c r="AR193" i="1"/>
  <c r="AU193" i="1"/>
  <c r="G193" i="1"/>
  <c r="AG193" i="1"/>
  <c r="U193" i="1"/>
  <c r="AD193" i="1"/>
  <c r="AT193" i="1"/>
  <c r="AW193" i="1"/>
  <c r="M193" i="1"/>
  <c r="O193" i="1"/>
  <c r="AV193" i="1"/>
  <c r="I193" i="1"/>
  <c r="AN193" i="1"/>
  <c r="W193" i="1"/>
  <c r="AH193" i="1"/>
  <c r="V193" i="1"/>
  <c r="AK193" i="1"/>
  <c r="J193" i="1"/>
  <c r="Z193" i="1"/>
  <c r="F193" i="6"/>
  <c r="V193" i="6"/>
  <c r="AL193" i="6"/>
  <c r="E193" i="6"/>
  <c r="U193" i="6"/>
  <c r="AK193" i="6"/>
  <c r="D193" i="6"/>
  <c r="T193" i="6"/>
  <c r="AJ193" i="6"/>
  <c r="AZ193" i="6"/>
  <c r="S193" i="6"/>
  <c r="AI193" i="6"/>
  <c r="AY193" i="6"/>
  <c r="R193" i="6"/>
  <c r="AP193" i="6"/>
  <c r="M193" i="6"/>
  <c r="AG193" i="6"/>
  <c r="H193" i="6"/>
  <c r="AB193" i="6"/>
  <c r="AV193" i="6"/>
  <c r="W193" i="6"/>
  <c r="AQ193" i="6"/>
  <c r="C193" i="6"/>
  <c r="Z193" i="6"/>
  <c r="AT193" i="6"/>
  <c r="Q193" i="6"/>
  <c r="AO193" i="6"/>
  <c r="L193" i="6"/>
  <c r="AF193" i="6"/>
  <c r="G193" i="6"/>
  <c r="AA193" i="6"/>
  <c r="AU193" i="6"/>
  <c r="J193" i="6"/>
  <c r="AD193" i="6"/>
  <c r="Y193" i="6"/>
  <c r="AS193" i="6"/>
  <c r="P193" i="6"/>
  <c r="K193" i="6"/>
  <c r="AE193" i="6"/>
  <c r="AX193" i="6"/>
  <c r="AN193" i="6"/>
  <c r="I193" i="6"/>
  <c r="AR193" i="6"/>
  <c r="AW193" i="6"/>
  <c r="N193" i="6"/>
  <c r="X193" i="6"/>
  <c r="AH193" i="6"/>
  <c r="O193" i="6"/>
  <c r="AC193" i="6"/>
  <c r="AM193" i="6"/>
  <c r="GJ8" i="18" l="1"/>
  <c r="GJ25" i="18"/>
  <c r="GJ12" i="18"/>
  <c r="GJ24" i="18"/>
  <c r="GJ36" i="18"/>
  <c r="GJ33" i="18"/>
  <c r="GJ46" i="18"/>
  <c r="GJ40" i="18"/>
  <c r="GJ18" i="18"/>
  <c r="GJ23" i="18"/>
  <c r="GJ37" i="18"/>
  <c r="GJ22" i="18"/>
  <c r="GJ29" i="18"/>
  <c r="GJ50" i="18"/>
  <c r="GJ9" i="18"/>
  <c r="GJ43" i="18"/>
  <c r="GJ21" i="18"/>
  <c r="GJ48" i="18"/>
  <c r="GJ16" i="18"/>
  <c r="GJ6" i="18"/>
  <c r="GJ54" i="18"/>
  <c r="GJ26" i="18"/>
  <c r="GJ13" i="18"/>
  <c r="GJ35" i="18"/>
  <c r="GJ31" i="18"/>
  <c r="GJ52" i="18"/>
  <c r="GJ42" i="18"/>
  <c r="GJ51" i="18"/>
  <c r="GJ32" i="18"/>
  <c r="GJ28" i="18"/>
  <c r="GJ39" i="18"/>
  <c r="GJ7" i="18"/>
  <c r="GJ53" i="18"/>
  <c r="GJ5" i="18"/>
  <c r="GJ17" i="18"/>
  <c r="GJ27" i="18"/>
  <c r="GJ15" i="18"/>
  <c r="GJ20" i="18"/>
  <c r="GJ30" i="18"/>
  <c r="GJ11" i="18"/>
  <c r="GJ45" i="18"/>
  <c r="GJ10" i="18"/>
  <c r="GJ47" i="18"/>
  <c r="GJ44" i="18"/>
  <c r="GJ14" i="18"/>
  <c r="GJ49" i="18"/>
  <c r="GJ41" i="18"/>
  <c r="GJ38" i="18"/>
  <c r="GJ34" i="18"/>
  <c r="H191" i="10" a="1"/>
  <c r="H191" i="10" s="1"/>
  <c r="E191" i="10" a="1"/>
  <c r="E191" i="10" s="1"/>
  <c r="C194" i="1" a="1"/>
  <c r="H192" i="7" a="1"/>
  <c r="H192" i="7" s="1"/>
  <c r="E192" i="7" a="1"/>
  <c r="E192" i="7" s="1"/>
  <c r="C194" i="6" a="1"/>
  <c r="GK5" i="18" l="1" a="1"/>
  <c r="M194" i="1"/>
  <c r="AB194" i="1"/>
  <c r="AQ194" i="1"/>
  <c r="Q194" i="1"/>
  <c r="AF194" i="1"/>
  <c r="AU194" i="1"/>
  <c r="I194" i="1"/>
  <c r="AM194" i="1"/>
  <c r="D194" i="1"/>
  <c r="AD194" i="1"/>
  <c r="W194" i="1"/>
  <c r="AT194" i="1"/>
  <c r="AK194" i="1"/>
  <c r="AR194" i="1"/>
  <c r="F194" i="1"/>
  <c r="AG194" i="1"/>
  <c r="AV194" i="1"/>
  <c r="AO194" i="1"/>
  <c r="R194" i="1"/>
  <c r="AJ194" i="1"/>
  <c r="C194" i="1"/>
  <c r="N194" i="1"/>
  <c r="AX194" i="1"/>
  <c r="H194" i="1"/>
  <c r="L194" i="1"/>
  <c r="P194" i="1"/>
  <c r="AP194" i="1"/>
  <c r="AY194" i="1"/>
  <c r="AC194" i="1"/>
  <c r="J194" i="1"/>
  <c r="Y194" i="1"/>
  <c r="AZ194" i="1"/>
  <c r="X194" i="1"/>
  <c r="AH194" i="1"/>
  <c r="AA194" i="1"/>
  <c r="G194" i="1"/>
  <c r="AN194" i="1"/>
  <c r="AS194" i="1"/>
  <c r="K194" i="1"/>
  <c r="V194" i="1"/>
  <c r="AW194" i="1"/>
  <c r="O194" i="1"/>
  <c r="Z194" i="1"/>
  <c r="S194" i="1"/>
  <c r="E194" i="1"/>
  <c r="AE194" i="1"/>
  <c r="U194" i="1"/>
  <c r="AI194" i="1"/>
  <c r="AL194" i="1"/>
  <c r="T194" i="1"/>
  <c r="M194" i="6"/>
  <c r="AC194" i="6"/>
  <c r="AS194" i="6"/>
  <c r="L194" i="6"/>
  <c r="AB194" i="6"/>
  <c r="AR194" i="6"/>
  <c r="K194" i="6"/>
  <c r="AA194" i="6"/>
  <c r="AQ194" i="6"/>
  <c r="F194" i="6"/>
  <c r="V194" i="6"/>
  <c r="AL194" i="6"/>
  <c r="Q194" i="6"/>
  <c r="AK194" i="6"/>
  <c r="H194" i="6"/>
  <c r="AF194" i="6"/>
  <c r="AZ194" i="6"/>
  <c r="W194" i="6"/>
  <c r="AU194" i="6"/>
  <c r="N194" i="6"/>
  <c r="AH194" i="6"/>
  <c r="U194" i="6"/>
  <c r="AO194" i="6"/>
  <c r="P194" i="6"/>
  <c r="AJ194" i="6"/>
  <c r="G194" i="6"/>
  <c r="AE194" i="6"/>
  <c r="AY194" i="6"/>
  <c r="R194" i="6"/>
  <c r="AP194" i="6"/>
  <c r="E194" i="6"/>
  <c r="Y194" i="6"/>
  <c r="AW194" i="6"/>
  <c r="T194" i="6"/>
  <c r="AN194" i="6"/>
  <c r="O194" i="6"/>
  <c r="AI194" i="6"/>
  <c r="C194" i="6"/>
  <c r="Z194" i="6"/>
  <c r="AT194" i="6"/>
  <c r="I194" i="6"/>
  <c r="AV194" i="6"/>
  <c r="AD194" i="6"/>
  <c r="S194" i="6"/>
  <c r="AG194" i="6"/>
  <c r="AM194" i="6"/>
  <c r="D194" i="6"/>
  <c r="J194" i="6"/>
  <c r="X194" i="6"/>
  <c r="AX194" i="6"/>
  <c r="GK41" i="18" l="1"/>
  <c r="GK16" i="18"/>
  <c r="GK11" i="18"/>
  <c r="GK21" i="18"/>
  <c r="GK30" i="18"/>
  <c r="GK40" i="18"/>
  <c r="GK12" i="18"/>
  <c r="GK5" i="18"/>
  <c r="GK9" i="18"/>
  <c r="GK27" i="18"/>
  <c r="GK33" i="18"/>
  <c r="GK24" i="18"/>
  <c r="GK13" i="18"/>
  <c r="GK42" i="18"/>
  <c r="GK19" i="18"/>
  <c r="GK8" i="18"/>
  <c r="GK35" i="18"/>
  <c r="GK43" i="18"/>
  <c r="GK39" i="18"/>
  <c r="GK29" i="18"/>
  <c r="GK49" i="18"/>
  <c r="GK52" i="18"/>
  <c r="GK20" i="18"/>
  <c r="GK54" i="18"/>
  <c r="GK46" i="18"/>
  <c r="GK31" i="18"/>
  <c r="GK50" i="18"/>
  <c r="GK23" i="18"/>
  <c r="GK47" i="18"/>
  <c r="GK26" i="18"/>
  <c r="GK7" i="18"/>
  <c r="GK48" i="18"/>
  <c r="GK10" i="18"/>
  <c r="GK34" i="18"/>
  <c r="GK15" i="18"/>
  <c r="GK6" i="18"/>
  <c r="GK14" i="18"/>
  <c r="GK25" i="18"/>
  <c r="GK32" i="18"/>
  <c r="GK18" i="18"/>
  <c r="GK53" i="18"/>
  <c r="GK22" i="18"/>
  <c r="GK37" i="18"/>
  <c r="GK51" i="18"/>
  <c r="GK45" i="18"/>
  <c r="GK28" i="18"/>
  <c r="GK17" i="18"/>
  <c r="GK44" i="18"/>
  <c r="GK36" i="18"/>
  <c r="GK38" i="18"/>
  <c r="E192" i="10" a="1"/>
  <c r="E192" i="10" s="1"/>
  <c r="C195" i="1" a="1"/>
  <c r="H192" i="10" a="1"/>
  <c r="H192" i="10" s="1"/>
  <c r="C195" i="6" a="1"/>
  <c r="H193" i="7" a="1"/>
  <c r="H193" i="7" s="1"/>
  <c r="E193" i="7" a="1"/>
  <c r="E193" i="7" s="1"/>
  <c r="GL5" i="18" l="1" a="1"/>
  <c r="AM195" i="1"/>
  <c r="AX195" i="1"/>
  <c r="P195" i="1"/>
  <c r="AA195" i="1"/>
  <c r="AL195" i="1"/>
  <c r="D195" i="1"/>
  <c r="AI195" i="1"/>
  <c r="L195" i="1"/>
  <c r="Z195" i="1"/>
  <c r="S195" i="1"/>
  <c r="AS195" i="1"/>
  <c r="J195" i="1"/>
  <c r="AQ195" i="1"/>
  <c r="AR195" i="1"/>
  <c r="AY195" i="1"/>
  <c r="AN195" i="1"/>
  <c r="O195" i="1"/>
  <c r="AE195" i="1"/>
  <c r="AC195" i="1"/>
  <c r="H195" i="1"/>
  <c r="C195" i="1"/>
  <c r="Q195" i="1"/>
  <c r="AF195" i="1"/>
  <c r="E195" i="1"/>
  <c r="T195" i="1"/>
  <c r="N195" i="1"/>
  <c r="I195" i="1"/>
  <c r="AB195" i="1"/>
  <c r="AO195" i="1"/>
  <c r="AZ195" i="1"/>
  <c r="Y195" i="1"/>
  <c r="G195" i="1"/>
  <c r="R195" i="1"/>
  <c r="AG195" i="1"/>
  <c r="AV195" i="1"/>
  <c r="F195" i="1"/>
  <c r="U195" i="1"/>
  <c r="AJ195" i="1"/>
  <c r="AT195" i="1"/>
  <c r="AD195" i="1"/>
  <c r="AP195" i="1"/>
  <c r="W195" i="1"/>
  <c r="AH195" i="1"/>
  <c r="AW195" i="1"/>
  <c r="K195" i="1"/>
  <c r="V195" i="1"/>
  <c r="AK195" i="1"/>
  <c r="AU195" i="1"/>
  <c r="X195" i="1"/>
  <c r="M195" i="1"/>
  <c r="S195" i="6"/>
  <c r="AI195" i="6"/>
  <c r="AY195" i="6"/>
  <c r="N195" i="6"/>
  <c r="AD195" i="6"/>
  <c r="AT195" i="6"/>
  <c r="M195" i="6"/>
  <c r="AC195" i="6"/>
  <c r="AS195" i="6"/>
  <c r="L195" i="6"/>
  <c r="AB195" i="6"/>
  <c r="AR195" i="6"/>
  <c r="K195" i="6"/>
  <c r="AE195" i="6"/>
  <c r="C195" i="6"/>
  <c r="V195" i="6"/>
  <c r="AP195" i="6"/>
  <c r="Q195" i="6"/>
  <c r="AK195" i="6"/>
  <c r="H195" i="6"/>
  <c r="AF195" i="6"/>
  <c r="AZ195" i="6"/>
  <c r="O195" i="6"/>
  <c r="AM195" i="6"/>
  <c r="F195" i="6"/>
  <c r="Z195" i="6"/>
  <c r="AX195" i="6"/>
  <c r="U195" i="6"/>
  <c r="AO195" i="6"/>
  <c r="P195" i="6"/>
  <c r="AJ195" i="6"/>
  <c r="W195" i="6"/>
  <c r="AQ195" i="6"/>
  <c r="J195" i="6"/>
  <c r="AH195" i="6"/>
  <c r="E195" i="6"/>
  <c r="Y195" i="6"/>
  <c r="AW195" i="6"/>
  <c r="T195" i="6"/>
  <c r="AN195" i="6"/>
  <c r="AU195" i="6"/>
  <c r="G195" i="6"/>
  <c r="I195" i="6"/>
  <c r="AV195" i="6"/>
  <c r="AA195" i="6"/>
  <c r="AG195" i="6"/>
  <c r="R195" i="6"/>
  <c r="D195" i="6"/>
  <c r="AL195" i="6"/>
  <c r="X195" i="6"/>
  <c r="GL41" i="18" l="1"/>
  <c r="GL35" i="18"/>
  <c r="GL18" i="18"/>
  <c r="GL38" i="18"/>
  <c r="GL17" i="18"/>
  <c r="GL54" i="18"/>
  <c r="GL34" i="18"/>
  <c r="GL47" i="18"/>
  <c r="GL50" i="18"/>
  <c r="GL39" i="18"/>
  <c r="GL10" i="18"/>
  <c r="GL20" i="18"/>
  <c r="GL49" i="18"/>
  <c r="GL52" i="18"/>
  <c r="GL26" i="18"/>
  <c r="GL40" i="18"/>
  <c r="GL36" i="18"/>
  <c r="GL37" i="18"/>
  <c r="GL32" i="18"/>
  <c r="GL11" i="18"/>
  <c r="GL46" i="18"/>
  <c r="GL45" i="18"/>
  <c r="GL9" i="18"/>
  <c r="GL29" i="18"/>
  <c r="GL22" i="18"/>
  <c r="GL23" i="18"/>
  <c r="GL51" i="18"/>
  <c r="GL31" i="18"/>
  <c r="GL43" i="18"/>
  <c r="GL30" i="18"/>
  <c r="GL6" i="18"/>
  <c r="GL14" i="18"/>
  <c r="GL25" i="18"/>
  <c r="GL19" i="18"/>
  <c r="GL33" i="18"/>
  <c r="GL53" i="18"/>
  <c r="GL27" i="18"/>
  <c r="GL5" i="18"/>
  <c r="GL24" i="18"/>
  <c r="GL8" i="18"/>
  <c r="GL7" i="18"/>
  <c r="GL44" i="18"/>
  <c r="GL28" i="18"/>
  <c r="GL48" i="18"/>
  <c r="GL13" i="18"/>
  <c r="GL21" i="18"/>
  <c r="GL15" i="18"/>
  <c r="GL42" i="18"/>
  <c r="GL16" i="18"/>
  <c r="GL12" i="18"/>
  <c r="C196" i="1" a="1"/>
  <c r="H193" i="10" a="1"/>
  <c r="H193" i="10" s="1"/>
  <c r="E193" i="10" a="1"/>
  <c r="E193" i="10" s="1"/>
  <c r="H194" i="7" a="1"/>
  <c r="H194" i="7" s="1"/>
  <c r="E194" i="7" a="1"/>
  <c r="E194" i="7" s="1"/>
  <c r="C196" i="6" a="1"/>
  <c r="GM5" i="18" l="1" a="1"/>
  <c r="AO196" i="1"/>
  <c r="G196" i="1"/>
  <c r="R196" i="1"/>
  <c r="AC196" i="1"/>
  <c r="AR196" i="1"/>
  <c r="F196" i="1"/>
  <c r="D196" i="1"/>
  <c r="AD196" i="1"/>
  <c r="AE196" i="1"/>
  <c r="AK196" i="1"/>
  <c r="N196" i="1"/>
  <c r="AU196" i="1"/>
  <c r="AM196" i="1"/>
  <c r="S196" i="1"/>
  <c r="O196" i="1"/>
  <c r="AV196" i="1"/>
  <c r="H196" i="1"/>
  <c r="W196" i="1"/>
  <c r="AH196" i="1"/>
  <c r="AS196" i="1"/>
  <c r="K196" i="1"/>
  <c r="V196" i="1"/>
  <c r="AJ196" i="1"/>
  <c r="AG196" i="1"/>
  <c r="J196" i="1"/>
  <c r="T196" i="1"/>
  <c r="AT196" i="1"/>
  <c r="AW196" i="1"/>
  <c r="AX196" i="1"/>
  <c r="P196" i="1"/>
  <c r="AP196" i="1"/>
  <c r="Z196" i="1"/>
  <c r="E196" i="1"/>
  <c r="I196" i="1"/>
  <c r="X196" i="1"/>
  <c r="L196" i="1"/>
  <c r="AA196" i="1"/>
  <c r="AL196" i="1"/>
  <c r="AZ196" i="1"/>
  <c r="AF196" i="1"/>
  <c r="Y196" i="1"/>
  <c r="AN196" i="1"/>
  <c r="C196" i="1"/>
  <c r="M196" i="1"/>
  <c r="AB196" i="1"/>
  <c r="AQ196" i="1"/>
  <c r="U196" i="1"/>
  <c r="AY196" i="1"/>
  <c r="AI196" i="1"/>
  <c r="Q196" i="1"/>
  <c r="C196" i="6"/>
  <c r="R196" i="6"/>
  <c r="AH196" i="6"/>
  <c r="AX196" i="6"/>
  <c r="Q196" i="6"/>
  <c r="AG196" i="6"/>
  <c r="AW196" i="6"/>
  <c r="P196" i="6"/>
  <c r="AF196" i="6"/>
  <c r="AV196" i="6"/>
  <c r="O196" i="6"/>
  <c r="AE196" i="6"/>
  <c r="AU196" i="6"/>
  <c r="V196" i="6"/>
  <c r="AP196" i="6"/>
  <c r="M196" i="6"/>
  <c r="AK196" i="6"/>
  <c r="H196" i="6"/>
  <c r="AB196" i="6"/>
  <c r="AZ196" i="6"/>
  <c r="W196" i="6"/>
  <c r="AQ196" i="6"/>
  <c r="F196" i="6"/>
  <c r="Z196" i="6"/>
  <c r="AT196" i="6"/>
  <c r="U196" i="6"/>
  <c r="AO196" i="6"/>
  <c r="L196" i="6"/>
  <c r="AJ196" i="6"/>
  <c r="G196" i="6"/>
  <c r="AA196" i="6"/>
  <c r="AY196" i="6"/>
  <c r="J196" i="6"/>
  <c r="AD196" i="6"/>
  <c r="E196" i="6"/>
  <c r="Y196" i="6"/>
  <c r="AS196" i="6"/>
  <c r="T196" i="6"/>
  <c r="AN196" i="6"/>
  <c r="K196" i="6"/>
  <c r="AI196" i="6"/>
  <c r="I196" i="6"/>
  <c r="AR196" i="6"/>
  <c r="AC196" i="6"/>
  <c r="S196" i="6"/>
  <c r="N196" i="6"/>
  <c r="D196" i="6"/>
  <c r="AM196" i="6"/>
  <c r="AL196" i="6"/>
  <c r="X196" i="6"/>
  <c r="GM52" i="18" l="1"/>
  <c r="GM30" i="18"/>
  <c r="GM14" i="18"/>
  <c r="GM37" i="18"/>
  <c r="GM9" i="18"/>
  <c r="GM22" i="18"/>
  <c r="GM47" i="18"/>
  <c r="GM39" i="18"/>
  <c r="GM26" i="18"/>
  <c r="GM23" i="18"/>
  <c r="GM8" i="18"/>
  <c r="GM17" i="18"/>
  <c r="GM16" i="18"/>
  <c r="GM31" i="18"/>
  <c r="GM44" i="18"/>
  <c r="GM6" i="18"/>
  <c r="GM11" i="18"/>
  <c r="GM32" i="18"/>
  <c r="GM33" i="18"/>
  <c r="GM51" i="18"/>
  <c r="GM20" i="18"/>
  <c r="GM53" i="18"/>
  <c r="GM49" i="18"/>
  <c r="GM10" i="18"/>
  <c r="GM50" i="18"/>
  <c r="GM5" i="18"/>
  <c r="GM12" i="18"/>
  <c r="GM42" i="18"/>
  <c r="GM29" i="18"/>
  <c r="GM24" i="18"/>
  <c r="GM34" i="18"/>
  <c r="GM35" i="18"/>
  <c r="GM21" i="18"/>
  <c r="GM40" i="18"/>
  <c r="GM36" i="18"/>
  <c r="GM41" i="18"/>
  <c r="GM15" i="18"/>
  <c r="GM46" i="18"/>
  <c r="GM45" i="18"/>
  <c r="GM27" i="18"/>
  <c r="GM18" i="18"/>
  <c r="GM13" i="18"/>
  <c r="GM43" i="18"/>
  <c r="GM38" i="18"/>
  <c r="GM7" i="18"/>
  <c r="GM25" i="18"/>
  <c r="GM28" i="18"/>
  <c r="GM48" i="18"/>
  <c r="GM19" i="18"/>
  <c r="GM54" i="18"/>
  <c r="C197" i="1" a="1"/>
  <c r="H194" i="10" a="1"/>
  <c r="H194" i="10" s="1"/>
  <c r="E194" i="10" a="1"/>
  <c r="E194" i="10" s="1"/>
  <c r="C197" i="6" a="1"/>
  <c r="H195" i="7" a="1"/>
  <c r="H195" i="7" s="1"/>
  <c r="E195" i="7" a="1"/>
  <c r="E195" i="7" s="1"/>
  <c r="GN5" i="18" l="1" a="1"/>
  <c r="AM197" i="1"/>
  <c r="AX197" i="1"/>
  <c r="P197" i="1"/>
  <c r="AA197" i="1"/>
  <c r="AL197" i="1"/>
  <c r="D197" i="1"/>
  <c r="S197" i="1"/>
  <c r="AS197" i="1"/>
  <c r="AP197" i="1"/>
  <c r="AI197" i="1"/>
  <c r="L197" i="1"/>
  <c r="O197" i="1"/>
  <c r="AB197" i="1"/>
  <c r="AO197" i="1"/>
  <c r="F197" i="1"/>
  <c r="H197" i="1"/>
  <c r="AU197" i="1"/>
  <c r="M197" i="1"/>
  <c r="C197" i="1"/>
  <c r="Q197" i="1"/>
  <c r="AF197" i="1"/>
  <c r="AQ197" i="1"/>
  <c r="E197" i="1"/>
  <c r="T197" i="1"/>
  <c r="AY197" i="1"/>
  <c r="Y197" i="1"/>
  <c r="N197" i="1"/>
  <c r="AR197" i="1"/>
  <c r="U197" i="1"/>
  <c r="AT197" i="1"/>
  <c r="AZ197" i="1"/>
  <c r="G197" i="1"/>
  <c r="R197" i="1"/>
  <c r="AG197" i="1"/>
  <c r="AV197" i="1"/>
  <c r="AJ197" i="1"/>
  <c r="AD197" i="1"/>
  <c r="AE197" i="1"/>
  <c r="Z197" i="1"/>
  <c r="X197" i="1"/>
  <c r="W197" i="1"/>
  <c r="AH197" i="1"/>
  <c r="AW197" i="1"/>
  <c r="K197" i="1"/>
  <c r="V197" i="1"/>
  <c r="AK197" i="1"/>
  <c r="J197" i="1"/>
  <c r="AN197" i="1"/>
  <c r="AC197" i="1"/>
  <c r="I197" i="1"/>
  <c r="H197" i="6"/>
  <c r="X197" i="6"/>
  <c r="AN197" i="6"/>
  <c r="G197" i="6"/>
  <c r="W197" i="6"/>
  <c r="AM197" i="6"/>
  <c r="C197" i="6"/>
  <c r="R197" i="6"/>
  <c r="AH197" i="6"/>
  <c r="AX197" i="6"/>
  <c r="Q197" i="6"/>
  <c r="AG197" i="6"/>
  <c r="AW197" i="6"/>
  <c r="P197" i="6"/>
  <c r="AJ197" i="6"/>
  <c r="K197" i="6"/>
  <c r="AE197" i="6"/>
  <c r="AY197" i="6"/>
  <c r="V197" i="6"/>
  <c r="AP197" i="6"/>
  <c r="M197" i="6"/>
  <c r="AK197" i="6"/>
  <c r="AB197" i="6"/>
  <c r="T197" i="6"/>
  <c r="AR197" i="6"/>
  <c r="O197" i="6"/>
  <c r="AI197" i="6"/>
  <c r="F197" i="6"/>
  <c r="Z197" i="6"/>
  <c r="AT197" i="6"/>
  <c r="U197" i="6"/>
  <c r="AO197" i="6"/>
  <c r="D197" i="6"/>
  <c r="AV197" i="6"/>
  <c r="S197" i="6"/>
  <c r="AQ197" i="6"/>
  <c r="J197" i="6"/>
  <c r="AD197" i="6"/>
  <c r="E197" i="6"/>
  <c r="Y197" i="6"/>
  <c r="AS197" i="6"/>
  <c r="L197" i="6"/>
  <c r="AU197" i="6"/>
  <c r="AC197" i="6"/>
  <c r="AF197" i="6"/>
  <c r="N197" i="6"/>
  <c r="AZ197" i="6"/>
  <c r="AL197" i="6"/>
  <c r="AA197" i="6"/>
  <c r="I197" i="6"/>
  <c r="GN7" i="18" l="1"/>
  <c r="GN8" i="18"/>
  <c r="GN16" i="18"/>
  <c r="GN33" i="18"/>
  <c r="GN22" i="18"/>
  <c r="GN28" i="18"/>
  <c r="GN37" i="18"/>
  <c r="GN24" i="18"/>
  <c r="GN39" i="18"/>
  <c r="GN20" i="18"/>
  <c r="GN35" i="18"/>
  <c r="GN47" i="18"/>
  <c r="GN48" i="18"/>
  <c r="GN51" i="18"/>
  <c r="GN52" i="18"/>
  <c r="GN10" i="18"/>
  <c r="GN54" i="18"/>
  <c r="GN17" i="18"/>
  <c r="GN23" i="18"/>
  <c r="GN30" i="18"/>
  <c r="GN15" i="18"/>
  <c r="GN42" i="18"/>
  <c r="GN19" i="18"/>
  <c r="GN43" i="18"/>
  <c r="GN40" i="18"/>
  <c r="GN44" i="18"/>
  <c r="GN13" i="18"/>
  <c r="GN49" i="18"/>
  <c r="GN38" i="18"/>
  <c r="GN11" i="18"/>
  <c r="GN12" i="18"/>
  <c r="GN32" i="18"/>
  <c r="GN31" i="18"/>
  <c r="GN41" i="18"/>
  <c r="GN14" i="18"/>
  <c r="GN53" i="18"/>
  <c r="GN26" i="18"/>
  <c r="GN36" i="18"/>
  <c r="GN5" i="18"/>
  <c r="GN50" i="18"/>
  <c r="GN21" i="18"/>
  <c r="GN9" i="18"/>
  <c r="GN18" i="18"/>
  <c r="GN25" i="18"/>
  <c r="GN46" i="18"/>
  <c r="GN6" i="18"/>
  <c r="GN27" i="18"/>
  <c r="GN45" i="18"/>
  <c r="GN29" i="18"/>
  <c r="GN34" i="18"/>
  <c r="E195" i="10" a="1"/>
  <c r="E195" i="10" s="1"/>
  <c r="H195" i="10" a="1"/>
  <c r="H195" i="10" s="1"/>
  <c r="C198" i="1" a="1"/>
  <c r="H196" i="7" a="1"/>
  <c r="H196" i="7" s="1"/>
  <c r="E196" i="7" a="1"/>
  <c r="E196" i="7" s="1"/>
  <c r="C198" i="6" a="1"/>
  <c r="GO5" i="18" l="1" a="1"/>
  <c r="M198" i="1"/>
  <c r="AB198" i="1"/>
  <c r="AQ198" i="1"/>
  <c r="Q198" i="1"/>
  <c r="AF198" i="1"/>
  <c r="AU198" i="1"/>
  <c r="I198" i="1"/>
  <c r="AM198" i="1"/>
  <c r="D198" i="1"/>
  <c r="AD198" i="1"/>
  <c r="W198" i="1"/>
  <c r="N198" i="1"/>
  <c r="E198" i="1"/>
  <c r="J198" i="1"/>
  <c r="R198" i="1"/>
  <c r="Y198" i="1"/>
  <c r="T198" i="1"/>
  <c r="X198" i="1"/>
  <c r="S198" i="1"/>
  <c r="AH198" i="1"/>
  <c r="AL198" i="1"/>
  <c r="G198" i="1"/>
  <c r="AN198" i="1"/>
  <c r="AC198" i="1"/>
  <c r="AR198" i="1"/>
  <c r="F198" i="1"/>
  <c r="AG198" i="1"/>
  <c r="AV198" i="1"/>
  <c r="AO198" i="1"/>
  <c r="AJ198" i="1"/>
  <c r="C198" i="1"/>
  <c r="AI198" i="1"/>
  <c r="H198" i="1"/>
  <c r="AT198" i="1"/>
  <c r="AA198" i="1"/>
  <c r="AP198" i="1"/>
  <c r="AY198" i="1"/>
  <c r="AS198" i="1"/>
  <c r="K198" i="1"/>
  <c r="V198" i="1"/>
  <c r="AW198" i="1"/>
  <c r="O198" i="1"/>
  <c r="Z198" i="1"/>
  <c r="AX198" i="1"/>
  <c r="L198" i="1"/>
  <c r="AE198" i="1"/>
  <c r="U198" i="1"/>
  <c r="AK198" i="1"/>
  <c r="P198" i="1"/>
  <c r="AZ198" i="1"/>
  <c r="O198" i="6"/>
  <c r="AE198" i="6"/>
  <c r="AU198" i="6"/>
  <c r="J198" i="6"/>
  <c r="Z198" i="6"/>
  <c r="AP198" i="6"/>
  <c r="I198" i="6"/>
  <c r="Y198" i="6"/>
  <c r="AO198" i="6"/>
  <c r="H198" i="6"/>
  <c r="X198" i="6"/>
  <c r="AN198" i="6"/>
  <c r="K198" i="6"/>
  <c r="AI198" i="6"/>
  <c r="C198" i="6"/>
  <c r="V198" i="6"/>
  <c r="AT198" i="6"/>
  <c r="Q198" i="6"/>
  <c r="AK198" i="6"/>
  <c r="L198" i="6"/>
  <c r="AF198" i="6"/>
  <c r="AZ198" i="6"/>
  <c r="S198" i="6"/>
  <c r="F198" i="6"/>
  <c r="AX198" i="6"/>
  <c r="AS198" i="6"/>
  <c r="AJ198" i="6"/>
  <c r="AM198" i="6"/>
  <c r="AD198" i="6"/>
  <c r="U198" i="6"/>
  <c r="P198" i="6"/>
  <c r="W198" i="6"/>
  <c r="AQ198" i="6"/>
  <c r="N198" i="6"/>
  <c r="AH198" i="6"/>
  <c r="E198" i="6"/>
  <c r="AC198" i="6"/>
  <c r="AW198" i="6"/>
  <c r="T198" i="6"/>
  <c r="AR198" i="6"/>
  <c r="AY198" i="6"/>
  <c r="AG198" i="6"/>
  <c r="R198" i="6"/>
  <c r="D198" i="6"/>
  <c r="G198" i="6"/>
  <c r="AL198" i="6"/>
  <c r="AB198" i="6"/>
  <c r="AA198" i="6"/>
  <c r="M198" i="6"/>
  <c r="AV198" i="6"/>
  <c r="GO28" i="18" l="1"/>
  <c r="GO42" i="18"/>
  <c r="GO54" i="18"/>
  <c r="GO22" i="18"/>
  <c r="GO51" i="18"/>
  <c r="GO30" i="18"/>
  <c r="GO41" i="18"/>
  <c r="GO52" i="18"/>
  <c r="GO10" i="18"/>
  <c r="GO29" i="18"/>
  <c r="GO5" i="18"/>
  <c r="GO6" i="18"/>
  <c r="GO45" i="18"/>
  <c r="GO18" i="18"/>
  <c r="GO43" i="18"/>
  <c r="GO44" i="18"/>
  <c r="GO46" i="18"/>
  <c r="GO38" i="18"/>
  <c r="GO40" i="18"/>
  <c r="GO36" i="18"/>
  <c r="GO25" i="18"/>
  <c r="GO7" i="18"/>
  <c r="GO9" i="18"/>
  <c r="GO50" i="18"/>
  <c r="GO17" i="18"/>
  <c r="GO14" i="18"/>
  <c r="GO21" i="18"/>
  <c r="GO32" i="18"/>
  <c r="GO47" i="18"/>
  <c r="GO48" i="18"/>
  <c r="GO23" i="18"/>
  <c r="GO33" i="18"/>
  <c r="GO34" i="18"/>
  <c r="GO31" i="18"/>
  <c r="GO16" i="18"/>
  <c r="GO24" i="18"/>
  <c r="GO26" i="18"/>
  <c r="GO53" i="18"/>
  <c r="GO8" i="18"/>
  <c r="GO13" i="18"/>
  <c r="GO37" i="18"/>
  <c r="GO35" i="18"/>
  <c r="GO27" i="18"/>
  <c r="GO39" i="18"/>
  <c r="GO20" i="18"/>
  <c r="GO49" i="18"/>
  <c r="GO11" i="18"/>
  <c r="GO19" i="18"/>
  <c r="GO12" i="18"/>
  <c r="GO15" i="18"/>
  <c r="E196" i="10" a="1"/>
  <c r="E196" i="10" s="1"/>
  <c r="C199" i="1" a="1"/>
  <c r="H196" i="10" a="1"/>
  <c r="H196" i="10" s="1"/>
  <c r="C199" i="6" a="1"/>
  <c r="H197" i="7" a="1"/>
  <c r="H197" i="7" s="1"/>
  <c r="E197" i="7" a="1"/>
  <c r="E197" i="7" s="1"/>
  <c r="GP5" i="18" l="1" a="1"/>
  <c r="AM199" i="1"/>
  <c r="AX199" i="1"/>
  <c r="P199" i="1"/>
  <c r="AA199" i="1"/>
  <c r="AL199" i="1"/>
  <c r="D199" i="1"/>
  <c r="AI199" i="1"/>
  <c r="L199" i="1"/>
  <c r="Z199" i="1"/>
  <c r="S199" i="1"/>
  <c r="AS199" i="1"/>
  <c r="H199" i="1"/>
  <c r="AQ199" i="1"/>
  <c r="AR199" i="1"/>
  <c r="AY199" i="1"/>
  <c r="J199" i="1"/>
  <c r="AJ199" i="1"/>
  <c r="AO199" i="1"/>
  <c r="AN199" i="1"/>
  <c r="AK199" i="1"/>
  <c r="C199" i="1"/>
  <c r="Q199" i="1"/>
  <c r="AF199" i="1"/>
  <c r="E199" i="1"/>
  <c r="T199" i="1"/>
  <c r="N199" i="1"/>
  <c r="I199" i="1"/>
  <c r="AB199" i="1"/>
  <c r="U199" i="1"/>
  <c r="AD199" i="1"/>
  <c r="AZ199" i="1"/>
  <c r="AE199" i="1"/>
  <c r="G199" i="1"/>
  <c r="R199" i="1"/>
  <c r="AG199" i="1"/>
  <c r="AV199" i="1"/>
  <c r="F199" i="1"/>
  <c r="AT199" i="1"/>
  <c r="O199" i="1"/>
  <c r="Y199" i="1"/>
  <c r="AP199" i="1"/>
  <c r="W199" i="1"/>
  <c r="AH199" i="1"/>
  <c r="AW199" i="1"/>
  <c r="K199" i="1"/>
  <c r="V199" i="1"/>
  <c r="AC199" i="1"/>
  <c r="AU199" i="1"/>
  <c r="X199" i="1"/>
  <c r="M199" i="1"/>
  <c r="Q199" i="6"/>
  <c r="AG199" i="6"/>
  <c r="AW199" i="6"/>
  <c r="P199" i="6"/>
  <c r="AF199" i="6"/>
  <c r="AV199" i="6"/>
  <c r="O199" i="6"/>
  <c r="AE199" i="6"/>
  <c r="AU199" i="6"/>
  <c r="J199" i="6"/>
  <c r="Z199" i="6"/>
  <c r="AP199" i="6"/>
  <c r="E199" i="6"/>
  <c r="Y199" i="6"/>
  <c r="AS199" i="6"/>
  <c r="T199" i="6"/>
  <c r="AN199" i="6"/>
  <c r="K199" i="6"/>
  <c r="AI199" i="6"/>
  <c r="C199" i="6"/>
  <c r="V199" i="6"/>
  <c r="AT199" i="6"/>
  <c r="I199" i="6"/>
  <c r="AC199" i="6"/>
  <c r="X199" i="6"/>
  <c r="S199" i="6"/>
  <c r="AM199" i="6"/>
  <c r="AD199" i="6"/>
  <c r="M199" i="6"/>
  <c r="AK199" i="6"/>
  <c r="H199" i="6"/>
  <c r="AB199" i="6"/>
  <c r="AZ199" i="6"/>
  <c r="W199" i="6"/>
  <c r="AQ199" i="6"/>
  <c r="N199" i="6"/>
  <c r="AH199" i="6"/>
  <c r="D199" i="6"/>
  <c r="AR199" i="6"/>
  <c r="F199" i="6"/>
  <c r="AX199" i="6"/>
  <c r="U199" i="6"/>
  <c r="G199" i="6"/>
  <c r="AL199" i="6"/>
  <c r="AO199" i="6"/>
  <c r="AA199" i="6"/>
  <c r="AJ199" i="6"/>
  <c r="L199" i="6"/>
  <c r="AY199" i="6"/>
  <c r="R199" i="6"/>
  <c r="GP49" i="18" l="1"/>
  <c r="GP23" i="18"/>
  <c r="GP46" i="18"/>
  <c r="GP20" i="18"/>
  <c r="GP30" i="18"/>
  <c r="GP12" i="18"/>
  <c r="GP53" i="18"/>
  <c r="GP28" i="18"/>
  <c r="GP5" i="18"/>
  <c r="GP36" i="18"/>
  <c r="GP40" i="18"/>
  <c r="GP26" i="18"/>
  <c r="GP38" i="18"/>
  <c r="GP13" i="18"/>
  <c r="GP37" i="18"/>
  <c r="GP31" i="18"/>
  <c r="GP34" i="18"/>
  <c r="GP52" i="18"/>
  <c r="GP8" i="18"/>
  <c r="GP6" i="18"/>
  <c r="GP11" i="18"/>
  <c r="GP50" i="18"/>
  <c r="GP51" i="18"/>
  <c r="GP47" i="18"/>
  <c r="GP25" i="18"/>
  <c r="GP54" i="18"/>
  <c r="GP14" i="18"/>
  <c r="GP41" i="18"/>
  <c r="GP44" i="18"/>
  <c r="GP15" i="18"/>
  <c r="GP32" i="18"/>
  <c r="GP19" i="18"/>
  <c r="GP42" i="18"/>
  <c r="GP7" i="18"/>
  <c r="GP39" i="18"/>
  <c r="GP17" i="18"/>
  <c r="GP24" i="18"/>
  <c r="GP22" i="18"/>
  <c r="GP21" i="18"/>
  <c r="GP10" i="18"/>
  <c r="GP29" i="18"/>
  <c r="GP33" i="18"/>
  <c r="GP27" i="18"/>
  <c r="GP43" i="18"/>
  <c r="GP35" i="18"/>
  <c r="GP9" i="18"/>
  <c r="GP16" i="18"/>
  <c r="GP45" i="18"/>
  <c r="GP48" i="18"/>
  <c r="GP18" i="18"/>
  <c r="H197" i="10" a="1"/>
  <c r="H197" i="10" s="1"/>
  <c r="C200" i="1" a="1"/>
  <c r="E197" i="10" a="1"/>
  <c r="E197" i="10" s="1"/>
  <c r="H198" i="7" a="1"/>
  <c r="H198" i="7" s="1"/>
  <c r="E198" i="7" a="1"/>
  <c r="E198" i="7" s="1"/>
  <c r="C200" i="6" a="1"/>
  <c r="GQ5" i="18" l="1" a="1"/>
  <c r="M200" i="1"/>
  <c r="AB200" i="1"/>
  <c r="AQ200" i="1"/>
  <c r="Q200" i="1"/>
  <c r="AF200" i="1"/>
  <c r="AU200" i="1"/>
  <c r="Y200" i="1"/>
  <c r="C200" i="1"/>
  <c r="T200" i="1"/>
  <c r="AT200" i="1"/>
  <c r="G200" i="1"/>
  <c r="AJ200" i="1"/>
  <c r="D200" i="1"/>
  <c r="V200" i="1"/>
  <c r="O200" i="1"/>
  <c r="AN200" i="1"/>
  <c r="AI200" i="1"/>
  <c r="U200" i="1"/>
  <c r="AL200" i="1"/>
  <c r="AK200" i="1"/>
  <c r="AY200" i="1"/>
  <c r="AC200" i="1"/>
  <c r="AR200" i="1"/>
  <c r="F200" i="1"/>
  <c r="AG200" i="1"/>
  <c r="AV200" i="1"/>
  <c r="J200" i="1"/>
  <c r="H200" i="1"/>
  <c r="AH200" i="1"/>
  <c r="AZ200" i="1"/>
  <c r="I200" i="1"/>
  <c r="AM200" i="1"/>
  <c r="S200" i="1"/>
  <c r="AD200" i="1"/>
  <c r="AS200" i="1"/>
  <c r="AW200" i="1"/>
  <c r="Z200" i="1"/>
  <c r="E200" i="1"/>
  <c r="AO200" i="1"/>
  <c r="P200" i="1"/>
  <c r="X200" i="1"/>
  <c r="K200" i="1"/>
  <c r="R200" i="1"/>
  <c r="AA200" i="1"/>
  <c r="AE200" i="1"/>
  <c r="W200" i="1"/>
  <c r="AX200" i="1"/>
  <c r="L200" i="1"/>
  <c r="AP200" i="1"/>
  <c r="N200" i="1"/>
  <c r="D200" i="6"/>
  <c r="T200" i="6"/>
  <c r="AJ200" i="6"/>
  <c r="AZ200" i="6"/>
  <c r="S200" i="6"/>
  <c r="AI200" i="6"/>
  <c r="AY200" i="6"/>
  <c r="N200" i="6"/>
  <c r="AD200" i="6"/>
  <c r="AT200" i="6"/>
  <c r="M200" i="6"/>
  <c r="AC200" i="6"/>
  <c r="AS200" i="6"/>
  <c r="P200" i="6"/>
  <c r="AN200" i="6"/>
  <c r="K200" i="6"/>
  <c r="AE200" i="6"/>
  <c r="C200" i="6"/>
  <c r="V200" i="6"/>
  <c r="AP200" i="6"/>
  <c r="Q200" i="6"/>
  <c r="AK200" i="6"/>
  <c r="AR200" i="6"/>
  <c r="F200" i="6"/>
  <c r="AX200" i="6"/>
  <c r="U200" i="6"/>
  <c r="X200" i="6"/>
  <c r="O200" i="6"/>
  <c r="AM200" i="6"/>
  <c r="Z200" i="6"/>
  <c r="AO200" i="6"/>
  <c r="H200" i="6"/>
  <c r="AB200" i="6"/>
  <c r="AV200" i="6"/>
  <c r="W200" i="6"/>
  <c r="AQ200" i="6"/>
  <c r="J200" i="6"/>
  <c r="AH200" i="6"/>
  <c r="E200" i="6"/>
  <c r="Y200" i="6"/>
  <c r="AW200" i="6"/>
  <c r="AF200" i="6"/>
  <c r="R200" i="6"/>
  <c r="G200" i="6"/>
  <c r="AL200" i="6"/>
  <c r="AA200" i="6"/>
  <c r="I200" i="6"/>
  <c r="L200" i="6"/>
  <c r="AU200" i="6"/>
  <c r="AG200" i="6"/>
  <c r="GQ54" i="18" l="1"/>
  <c r="GQ26" i="18"/>
  <c r="GQ35" i="18"/>
  <c r="GQ48" i="18"/>
  <c r="GQ9" i="18"/>
  <c r="GQ6" i="18"/>
  <c r="GQ49" i="18"/>
  <c r="GQ13" i="18"/>
  <c r="GQ42" i="18"/>
  <c r="GQ38" i="18"/>
  <c r="GQ5" i="18"/>
  <c r="GQ44" i="18"/>
  <c r="GQ43" i="18"/>
  <c r="GQ10" i="18"/>
  <c r="GQ53" i="18"/>
  <c r="GQ25" i="18"/>
  <c r="GQ41" i="18"/>
  <c r="GQ45" i="18"/>
  <c r="GQ31" i="18"/>
  <c r="GQ24" i="18"/>
  <c r="GQ11" i="18"/>
  <c r="GQ14" i="18"/>
  <c r="GQ21" i="18"/>
  <c r="GQ12" i="18"/>
  <c r="GQ7" i="18"/>
  <c r="GQ52" i="18"/>
  <c r="GQ16" i="18"/>
  <c r="GQ34" i="18"/>
  <c r="GQ37" i="18"/>
  <c r="GQ47" i="18"/>
  <c r="GQ28" i="18"/>
  <c r="GQ18" i="18"/>
  <c r="GQ29" i="18"/>
  <c r="GQ36" i="18"/>
  <c r="GQ8" i="18"/>
  <c r="GQ40" i="18"/>
  <c r="GQ20" i="18"/>
  <c r="GQ33" i="18"/>
  <c r="GQ32" i="18"/>
  <c r="GQ15" i="18"/>
  <c r="GQ22" i="18"/>
  <c r="GQ27" i="18"/>
  <c r="GQ23" i="18"/>
  <c r="GQ50" i="18"/>
  <c r="GQ17" i="18"/>
  <c r="GQ46" i="18"/>
  <c r="GQ19" i="18"/>
  <c r="GQ30" i="18"/>
  <c r="GQ39" i="18"/>
  <c r="GQ51" i="18"/>
  <c r="H198" i="10" a="1"/>
  <c r="H198" i="10" s="1"/>
  <c r="E198" i="10" a="1"/>
  <c r="E198" i="10" s="1"/>
  <c r="C201" i="1" a="1"/>
  <c r="C201" i="6" a="1"/>
  <c r="E199" i="7" a="1"/>
  <c r="E199" i="7" s="1"/>
  <c r="H199" i="7" a="1"/>
  <c r="H199" i="7" s="1"/>
  <c r="GR5" i="18" l="1" a="1"/>
  <c r="G201" i="1"/>
  <c r="R201" i="1"/>
  <c r="AG201" i="1"/>
  <c r="AV201" i="1"/>
  <c r="F201" i="1"/>
  <c r="U201" i="1"/>
  <c r="AJ201" i="1"/>
  <c r="AD201" i="1"/>
  <c r="AE201" i="1"/>
  <c r="H201" i="1"/>
  <c r="AT201" i="1"/>
  <c r="AU201" i="1"/>
  <c r="O201" i="1"/>
  <c r="AO201" i="1"/>
  <c r="P201" i="1"/>
  <c r="AL201" i="1"/>
  <c r="S201" i="1"/>
  <c r="AP201" i="1"/>
  <c r="Z201" i="1"/>
  <c r="AF201" i="1"/>
  <c r="Y201" i="1"/>
  <c r="I201" i="1"/>
  <c r="W201" i="1"/>
  <c r="AH201" i="1"/>
  <c r="AW201" i="1"/>
  <c r="K201" i="1"/>
  <c r="V201" i="1"/>
  <c r="AK201" i="1"/>
  <c r="AZ201" i="1"/>
  <c r="M201" i="1"/>
  <c r="J201" i="1"/>
  <c r="AN201" i="1"/>
  <c r="AC201" i="1"/>
  <c r="X201" i="1"/>
  <c r="AM201" i="1"/>
  <c r="AA201" i="1"/>
  <c r="D201" i="1"/>
  <c r="AS201" i="1"/>
  <c r="L201" i="1"/>
  <c r="AQ201" i="1"/>
  <c r="AB201" i="1"/>
  <c r="AX201" i="1"/>
  <c r="AI201" i="1"/>
  <c r="Q201" i="1"/>
  <c r="T201" i="1"/>
  <c r="N201" i="1"/>
  <c r="C201" i="1"/>
  <c r="E201" i="1"/>
  <c r="AY201" i="1"/>
  <c r="AR201" i="1"/>
  <c r="F201" i="6"/>
  <c r="V201" i="6"/>
  <c r="AL201" i="6"/>
  <c r="E201" i="6"/>
  <c r="U201" i="6"/>
  <c r="AK201" i="6"/>
  <c r="D201" i="6"/>
  <c r="T201" i="6"/>
  <c r="AJ201" i="6"/>
  <c r="AZ201" i="6"/>
  <c r="S201" i="6"/>
  <c r="AI201" i="6"/>
  <c r="AY201" i="6"/>
  <c r="J201" i="6"/>
  <c r="AD201" i="6"/>
  <c r="AX201" i="6"/>
  <c r="Y201" i="6"/>
  <c r="AS201" i="6"/>
  <c r="P201" i="6"/>
  <c r="AN201" i="6"/>
  <c r="K201" i="6"/>
  <c r="AE201" i="6"/>
  <c r="N201" i="6"/>
  <c r="AH201" i="6"/>
  <c r="I201" i="6"/>
  <c r="AC201" i="6"/>
  <c r="AW201" i="6"/>
  <c r="X201" i="6"/>
  <c r="AR201" i="6"/>
  <c r="O201" i="6"/>
  <c r="AM201" i="6"/>
  <c r="R201" i="6"/>
  <c r="AP201" i="6"/>
  <c r="M201" i="6"/>
  <c r="AG201" i="6"/>
  <c r="H201" i="6"/>
  <c r="AB201" i="6"/>
  <c r="AV201" i="6"/>
  <c r="W201" i="6"/>
  <c r="AQ201" i="6"/>
  <c r="Q201" i="6"/>
  <c r="G201" i="6"/>
  <c r="C201" i="6"/>
  <c r="AO201" i="6"/>
  <c r="AA201" i="6"/>
  <c r="Z201" i="6"/>
  <c r="L201" i="6"/>
  <c r="AU201" i="6"/>
  <c r="AT201" i="6"/>
  <c r="AF201" i="6"/>
  <c r="GR7" i="18" l="1"/>
  <c r="GR40" i="18"/>
  <c r="GR41" i="18"/>
  <c r="GR5" i="18"/>
  <c r="GR38" i="18"/>
  <c r="GR36" i="18"/>
  <c r="GR27" i="18"/>
  <c r="GR31" i="18"/>
  <c r="GR11" i="18"/>
  <c r="GR10" i="18"/>
  <c r="GR26" i="18"/>
  <c r="GR47" i="18"/>
  <c r="GR16" i="18"/>
  <c r="GR37" i="18"/>
  <c r="GR19" i="18"/>
  <c r="GR18" i="18"/>
  <c r="GR45" i="18"/>
  <c r="GR32" i="18"/>
  <c r="GR30" i="18"/>
  <c r="GR49" i="18"/>
  <c r="GR33" i="18"/>
  <c r="GR53" i="18"/>
  <c r="GR20" i="18"/>
  <c r="GR25" i="18"/>
  <c r="GR15" i="18"/>
  <c r="GR23" i="18"/>
  <c r="GR43" i="18"/>
  <c r="GR21" i="18"/>
  <c r="GR14" i="18"/>
  <c r="GR24" i="18"/>
  <c r="GR44" i="18"/>
  <c r="GR48" i="18"/>
  <c r="GR13" i="18"/>
  <c r="GR54" i="18"/>
  <c r="GR46" i="18"/>
  <c r="GR17" i="18"/>
  <c r="GR6" i="18"/>
  <c r="GR39" i="18"/>
  <c r="GR51" i="18"/>
  <c r="GR34" i="18"/>
  <c r="GR50" i="18"/>
  <c r="GR29" i="18"/>
  <c r="GR12" i="18"/>
  <c r="GR28" i="18"/>
  <c r="GR9" i="18"/>
  <c r="GR35" i="18"/>
  <c r="GR8" i="18"/>
  <c r="GR52" i="18"/>
  <c r="GR22" i="18"/>
  <c r="GR42" i="18"/>
  <c r="H199" i="10" a="1"/>
  <c r="H199" i="10" s="1"/>
  <c r="E199" i="10" a="1"/>
  <c r="E199" i="10" s="1"/>
  <c r="C202" i="1" a="1"/>
  <c r="H200" i="7" a="1"/>
  <c r="H200" i="7" s="1"/>
  <c r="E200" i="7" a="1"/>
  <c r="E200" i="7" s="1"/>
  <c r="C202" i="6" a="1"/>
  <c r="GS5" i="18" l="1" a="1"/>
  <c r="M202" i="1"/>
  <c r="AB202" i="1"/>
  <c r="AQ202" i="1"/>
  <c r="Q202" i="1"/>
  <c r="AF202" i="1"/>
  <c r="AU202" i="1"/>
  <c r="I202" i="1"/>
  <c r="AM202" i="1"/>
  <c r="D202" i="1"/>
  <c r="AD202" i="1"/>
  <c r="W202" i="1"/>
  <c r="AI202" i="1"/>
  <c r="AT202" i="1"/>
  <c r="AS202" i="1"/>
  <c r="AW202" i="1"/>
  <c r="Z202" i="1"/>
  <c r="AX202" i="1"/>
  <c r="H202" i="1"/>
  <c r="L202" i="1"/>
  <c r="P202" i="1"/>
  <c r="G202" i="1"/>
  <c r="AY202" i="1"/>
  <c r="AC202" i="1"/>
  <c r="AR202" i="1"/>
  <c r="F202" i="1"/>
  <c r="AG202" i="1"/>
  <c r="AV202" i="1"/>
  <c r="J202" i="1"/>
  <c r="AO202" i="1"/>
  <c r="R202" i="1"/>
  <c r="AJ202" i="1"/>
  <c r="Y202" i="1"/>
  <c r="C202" i="1"/>
  <c r="AK202" i="1"/>
  <c r="AZ202" i="1"/>
  <c r="K202" i="1"/>
  <c r="O202" i="1"/>
  <c r="X202" i="1"/>
  <c r="S202" i="1"/>
  <c r="AH202" i="1"/>
  <c r="AA202" i="1"/>
  <c r="AE202" i="1"/>
  <c r="U202" i="1"/>
  <c r="T202" i="1"/>
  <c r="V202" i="1"/>
  <c r="N202" i="1"/>
  <c r="AP202" i="1"/>
  <c r="E202" i="1"/>
  <c r="AL202" i="1"/>
  <c r="AN202" i="1"/>
  <c r="M202" i="6"/>
  <c r="AC202" i="6"/>
  <c r="AS202" i="6"/>
  <c r="L202" i="6"/>
  <c r="AB202" i="6"/>
  <c r="AR202" i="6"/>
  <c r="K202" i="6"/>
  <c r="AA202" i="6"/>
  <c r="AQ202" i="6"/>
  <c r="F202" i="6"/>
  <c r="V202" i="6"/>
  <c r="AL202" i="6"/>
  <c r="E202" i="6"/>
  <c r="Y202" i="6"/>
  <c r="AW202" i="6"/>
  <c r="T202" i="6"/>
  <c r="AN202" i="6"/>
  <c r="O202" i="6"/>
  <c r="AI202" i="6"/>
  <c r="C202" i="6"/>
  <c r="Z202" i="6"/>
  <c r="AT202" i="6"/>
  <c r="I202" i="6"/>
  <c r="AG202" i="6"/>
  <c r="D202" i="6"/>
  <c r="X202" i="6"/>
  <c r="AV202" i="6"/>
  <c r="S202" i="6"/>
  <c r="AM202" i="6"/>
  <c r="J202" i="6"/>
  <c r="AD202" i="6"/>
  <c r="AX202" i="6"/>
  <c r="Q202" i="6"/>
  <c r="AK202" i="6"/>
  <c r="H202" i="6"/>
  <c r="AF202" i="6"/>
  <c r="AZ202" i="6"/>
  <c r="W202" i="6"/>
  <c r="AU202" i="6"/>
  <c r="N202" i="6"/>
  <c r="AH202" i="6"/>
  <c r="U202" i="6"/>
  <c r="G202" i="6"/>
  <c r="AO202" i="6"/>
  <c r="AE202" i="6"/>
  <c r="P202" i="6"/>
  <c r="AY202" i="6"/>
  <c r="AJ202" i="6"/>
  <c r="R202" i="6"/>
  <c r="AP202" i="6"/>
  <c r="GS51" i="18" l="1"/>
  <c r="GS6" i="18"/>
  <c r="GS30" i="18"/>
  <c r="GS8" i="18"/>
  <c r="GS7" i="18"/>
  <c r="GS47" i="18"/>
  <c r="GS14" i="18"/>
  <c r="GS16" i="18"/>
  <c r="GS52" i="18"/>
  <c r="GS54" i="18"/>
  <c r="GS12" i="18"/>
  <c r="GS35" i="18"/>
  <c r="GS48" i="18"/>
  <c r="GS23" i="18"/>
  <c r="GS24" i="18"/>
  <c r="GS44" i="18"/>
  <c r="GS25" i="18"/>
  <c r="GS33" i="18"/>
  <c r="GS9" i="18"/>
  <c r="GS45" i="18"/>
  <c r="GS19" i="18"/>
  <c r="GS32" i="18"/>
  <c r="GS36" i="18"/>
  <c r="GS41" i="18"/>
  <c r="GS13" i="18"/>
  <c r="GS11" i="18"/>
  <c r="GS49" i="18"/>
  <c r="GS34" i="18"/>
  <c r="GS31" i="18"/>
  <c r="GS37" i="18"/>
  <c r="GS39" i="18"/>
  <c r="GS22" i="18"/>
  <c r="GS46" i="18"/>
  <c r="GS20" i="18"/>
  <c r="GS28" i="18"/>
  <c r="GS17" i="18"/>
  <c r="GS43" i="18"/>
  <c r="GS29" i="18"/>
  <c r="GS53" i="18"/>
  <c r="GS10" i="18"/>
  <c r="GS40" i="18"/>
  <c r="GS15" i="18"/>
  <c r="GS50" i="18"/>
  <c r="GS18" i="18"/>
  <c r="GS27" i="18"/>
  <c r="GS26" i="18"/>
  <c r="GS42" i="18"/>
  <c r="GS5" i="18"/>
  <c r="GS21" i="18"/>
  <c r="GS38" i="18"/>
  <c r="E200" i="10" a="1"/>
  <c r="E200" i="10" s="1"/>
  <c r="H200" i="10" a="1"/>
  <c r="H200" i="10" s="1"/>
  <c r="C203" i="1" a="1"/>
  <c r="C203" i="6" a="1"/>
  <c r="H201" i="7" a="1"/>
  <c r="H201" i="7" s="1"/>
  <c r="E201" i="7" a="1"/>
  <c r="E201" i="7" s="1"/>
  <c r="GT5" i="18" l="1" a="1"/>
  <c r="GT49" i="18" s="1"/>
  <c r="K203" i="1"/>
  <c r="V203" i="1"/>
  <c r="AK203" i="1"/>
  <c r="AZ203" i="1"/>
  <c r="J203" i="1"/>
  <c r="Y203" i="1"/>
  <c r="AN203" i="1"/>
  <c r="AX203" i="1"/>
  <c r="S203" i="1"/>
  <c r="AS203" i="1"/>
  <c r="AH203" i="1"/>
  <c r="AT203" i="1"/>
  <c r="N203" i="1"/>
  <c r="Z203" i="1"/>
  <c r="AG203" i="1"/>
  <c r="AB203" i="1"/>
  <c r="AC203" i="1"/>
  <c r="AQ203" i="1"/>
  <c r="AE203" i="1"/>
  <c r="H203" i="1"/>
  <c r="AD203" i="1"/>
  <c r="AW203" i="1"/>
  <c r="U203" i="1"/>
  <c r="X203" i="1"/>
  <c r="C203" i="1"/>
  <c r="AA203" i="1"/>
  <c r="AL203" i="1"/>
  <c r="D203" i="1"/>
  <c r="O203" i="1"/>
  <c r="AO203" i="1"/>
  <c r="G203" i="1"/>
  <c r="AY203" i="1"/>
  <c r="Q203" i="1"/>
  <c r="AR203" i="1"/>
  <c r="E203" i="1"/>
  <c r="AP203" i="1"/>
  <c r="AM203" i="1"/>
  <c r="W203" i="1"/>
  <c r="AI203" i="1"/>
  <c r="AJ203" i="1"/>
  <c r="R203" i="1"/>
  <c r="AF203" i="1"/>
  <c r="T203" i="1"/>
  <c r="P203" i="1"/>
  <c r="AU203" i="1"/>
  <c r="AV203" i="1"/>
  <c r="L203" i="1"/>
  <c r="F203" i="1"/>
  <c r="I203" i="1"/>
  <c r="M203" i="1"/>
  <c r="S203" i="6"/>
  <c r="AI203" i="6"/>
  <c r="AY203" i="6"/>
  <c r="N203" i="6"/>
  <c r="AD203" i="6"/>
  <c r="AT203" i="6"/>
  <c r="M203" i="6"/>
  <c r="AC203" i="6"/>
  <c r="AS203" i="6"/>
  <c r="L203" i="6"/>
  <c r="AB203" i="6"/>
  <c r="AR203" i="6"/>
  <c r="W203" i="6"/>
  <c r="AQ203" i="6"/>
  <c r="J203" i="6"/>
  <c r="AH203" i="6"/>
  <c r="E203" i="6"/>
  <c r="Y203" i="6"/>
  <c r="AW203" i="6"/>
  <c r="T203" i="6"/>
  <c r="AN203" i="6"/>
  <c r="G203" i="6"/>
  <c r="I203" i="6"/>
  <c r="D203" i="6"/>
  <c r="AV203" i="6"/>
  <c r="AA203" i="6"/>
  <c r="AU203" i="6"/>
  <c r="R203" i="6"/>
  <c r="AL203" i="6"/>
  <c r="AG203" i="6"/>
  <c r="X203" i="6"/>
  <c r="K203" i="6"/>
  <c r="AE203" i="6"/>
  <c r="C203" i="6"/>
  <c r="V203" i="6"/>
  <c r="AP203" i="6"/>
  <c r="Q203" i="6"/>
  <c r="AK203" i="6"/>
  <c r="H203" i="6"/>
  <c r="AF203" i="6"/>
  <c r="AZ203" i="6"/>
  <c r="F203" i="6"/>
  <c r="Z203" i="6"/>
  <c r="P203" i="6"/>
  <c r="O203" i="6"/>
  <c r="AX203" i="6"/>
  <c r="AJ203" i="6"/>
  <c r="AM203" i="6"/>
  <c r="U203" i="6"/>
  <c r="AO203" i="6"/>
  <c r="GT38" i="18" l="1"/>
  <c r="GT26" i="18"/>
  <c r="GT15" i="18"/>
  <c r="GT36" i="18"/>
  <c r="GT37" i="18"/>
  <c r="GT30" i="18"/>
  <c r="GT10" i="18"/>
  <c r="GT46" i="18"/>
  <c r="GT50" i="18"/>
  <c r="GT54" i="18"/>
  <c r="GT45" i="18"/>
  <c r="GT27" i="18"/>
  <c r="GT16" i="18"/>
  <c r="GT51" i="18"/>
  <c r="GT32" i="18"/>
  <c r="GT7" i="18"/>
  <c r="GT24" i="18"/>
  <c r="GT40" i="18"/>
  <c r="GT31" i="18"/>
  <c r="GT19" i="18"/>
  <c r="GT18" i="18"/>
  <c r="GT13" i="18"/>
  <c r="GT22" i="18"/>
  <c r="GT9" i="18"/>
  <c r="GT20" i="18"/>
  <c r="GT39" i="18"/>
  <c r="GT23" i="18"/>
  <c r="GT28" i="18"/>
  <c r="GT43" i="18"/>
  <c r="GT14" i="18"/>
  <c r="GT25" i="18"/>
  <c r="GT33" i="18"/>
  <c r="GT44" i="18"/>
  <c r="GT41" i="18"/>
  <c r="GT34" i="18"/>
  <c r="GT6" i="18"/>
  <c r="GT21" i="18"/>
  <c r="GT42" i="18"/>
  <c r="GT17" i="18"/>
  <c r="GT47" i="18"/>
  <c r="GT12" i="18"/>
  <c r="GT11" i="18"/>
  <c r="GT35" i="18"/>
  <c r="GT8" i="18"/>
  <c r="GT48" i="18"/>
  <c r="GT5" i="18"/>
  <c r="GT29" i="18"/>
  <c r="GT52" i="18"/>
  <c r="GT53" i="18"/>
  <c r="H201" i="10" a="1"/>
  <c r="H201" i="10" s="1"/>
  <c r="E201" i="10" a="1"/>
  <c r="E201" i="10" s="1"/>
  <c r="C204" i="1" a="1"/>
  <c r="H202" i="7" a="1"/>
  <c r="H202" i="7" s="1"/>
  <c r="E202" i="7" a="1"/>
  <c r="E202" i="7" s="1"/>
  <c r="C204" i="6" a="1"/>
  <c r="GU5" i="18" l="1" a="1"/>
  <c r="AS204" i="1"/>
  <c r="K204" i="1"/>
  <c r="V204" i="1"/>
  <c r="AW204" i="1"/>
  <c r="O204" i="1"/>
  <c r="Z204" i="1"/>
  <c r="X204" i="1"/>
  <c r="AX204" i="1"/>
  <c r="S204" i="1"/>
  <c r="H204" i="1"/>
  <c r="AH204" i="1"/>
  <c r="N204" i="1"/>
  <c r="AR204" i="1"/>
  <c r="J204" i="1"/>
  <c r="AJ204" i="1"/>
  <c r="AZ204" i="1"/>
  <c r="L204" i="1"/>
  <c r="AA204" i="1"/>
  <c r="AL204" i="1"/>
  <c r="P204" i="1"/>
  <c r="AE204" i="1"/>
  <c r="AP204" i="1"/>
  <c r="G204" i="1"/>
  <c r="U204" i="1"/>
  <c r="AY204" i="1"/>
  <c r="AN204" i="1"/>
  <c r="E204" i="1"/>
  <c r="T204" i="1"/>
  <c r="AV204" i="1"/>
  <c r="R204" i="1"/>
  <c r="AK204" i="1"/>
  <c r="M204" i="1"/>
  <c r="AB204" i="1"/>
  <c r="AQ204" i="1"/>
  <c r="Q204" i="1"/>
  <c r="AF204" i="1"/>
  <c r="AU204" i="1"/>
  <c r="I204" i="1"/>
  <c r="AM204" i="1"/>
  <c r="D204" i="1"/>
  <c r="AD204" i="1"/>
  <c r="W204" i="1"/>
  <c r="AI204" i="1"/>
  <c r="AT204" i="1"/>
  <c r="F204" i="1"/>
  <c r="AO204" i="1"/>
  <c r="C204" i="1"/>
  <c r="AC204" i="1"/>
  <c r="AG204" i="1"/>
  <c r="Y204" i="1"/>
  <c r="C204" i="6"/>
  <c r="R204" i="6"/>
  <c r="AH204" i="6"/>
  <c r="AX204" i="6"/>
  <c r="Q204" i="6"/>
  <c r="AG204" i="6"/>
  <c r="AW204" i="6"/>
  <c r="P204" i="6"/>
  <c r="AF204" i="6"/>
  <c r="AV204" i="6"/>
  <c r="O204" i="6"/>
  <c r="AE204" i="6"/>
  <c r="AU204" i="6"/>
  <c r="N204" i="6"/>
  <c r="AL204" i="6"/>
  <c r="I204" i="6"/>
  <c r="AC204" i="6"/>
  <c r="D204" i="6"/>
  <c r="X204" i="6"/>
  <c r="AR204" i="6"/>
  <c r="S204" i="6"/>
  <c r="AM204" i="6"/>
  <c r="V204" i="6"/>
  <c r="AP204" i="6"/>
  <c r="AK204" i="6"/>
  <c r="AB204" i="6"/>
  <c r="AZ204" i="6"/>
  <c r="AQ204" i="6"/>
  <c r="M204" i="6"/>
  <c r="H204" i="6"/>
  <c r="W204" i="6"/>
  <c r="F204" i="6"/>
  <c r="Z204" i="6"/>
  <c r="AT204" i="6"/>
  <c r="U204" i="6"/>
  <c r="AO204" i="6"/>
  <c r="L204" i="6"/>
  <c r="L206" i="6" s="1"/>
  <c r="L208" i="6" s="1"/>
  <c r="L210" i="6" s="1"/>
  <c r="L212" i="6" s="1"/>
  <c r="L214" i="6" s="1"/>
  <c r="L216" i="6" s="1"/>
  <c r="L218" i="6" s="1"/>
  <c r="L220" i="6" s="1"/>
  <c r="L222" i="6" s="1"/>
  <c r="L224" i="6" s="1"/>
  <c r="L226" i="6" s="1"/>
  <c r="L228" i="6" s="1"/>
  <c r="L230" i="6" s="1"/>
  <c r="L232" i="6" s="1"/>
  <c r="L234" i="6" s="1"/>
  <c r="L236" i="6" s="1"/>
  <c r="L238" i="6" s="1"/>
  <c r="L240" i="6" s="1"/>
  <c r="L242" i="6" s="1"/>
  <c r="L244" i="6" s="1"/>
  <c r="L246" i="6" s="1"/>
  <c r="L248" i="6" s="1"/>
  <c r="L250" i="6" s="1"/>
  <c r="L252" i="6" s="1"/>
  <c r="L254" i="6" s="1"/>
  <c r="L256" i="6" s="1"/>
  <c r="L258" i="6" s="1"/>
  <c r="L260" i="6" s="1"/>
  <c r="L262" i="6" s="1"/>
  <c r="L264" i="6" s="1"/>
  <c r="L266" i="6" s="1"/>
  <c r="L268" i="6" s="1"/>
  <c r="L270" i="6" s="1"/>
  <c r="L272" i="6" s="1"/>
  <c r="L274" i="6" s="1"/>
  <c r="L276" i="6" s="1"/>
  <c r="L278" i="6" s="1"/>
  <c r="L280" i="6" s="1"/>
  <c r="L282" i="6" s="1"/>
  <c r="L284" i="6" s="1"/>
  <c r="L286" i="6" s="1"/>
  <c r="L288" i="6" s="1"/>
  <c r="L290" i="6" s="1"/>
  <c r="L292" i="6" s="1"/>
  <c r="L294" i="6" s="1"/>
  <c r="L296" i="6" s="1"/>
  <c r="L298" i="6" s="1"/>
  <c r="L300" i="6" s="1"/>
  <c r="L302" i="6" s="1"/>
  <c r="L304" i="6" s="1"/>
  <c r="L306" i="6" s="1"/>
  <c r="L308" i="6" s="1"/>
  <c r="L310" i="6" s="1"/>
  <c r="L312" i="6" s="1"/>
  <c r="L314" i="6" s="1"/>
  <c r="L316" i="6" s="1"/>
  <c r="L318" i="6" s="1"/>
  <c r="L320" i="6" s="1"/>
  <c r="L322" i="6" s="1"/>
  <c r="L324" i="6" s="1"/>
  <c r="L326" i="6" s="1"/>
  <c r="L328" i="6" s="1"/>
  <c r="L330" i="6" s="1"/>
  <c r="L332" i="6" s="1"/>
  <c r="L334" i="6" s="1"/>
  <c r="L336" i="6" s="1"/>
  <c r="L338" i="6" s="1"/>
  <c r="L340" i="6" s="1"/>
  <c r="L342" i="6" s="1"/>
  <c r="L344" i="6" s="1"/>
  <c r="L346" i="6" s="1"/>
  <c r="L348" i="6" s="1"/>
  <c r="L350" i="6" s="1"/>
  <c r="L352" i="6" s="1"/>
  <c r="L354" i="6" s="1"/>
  <c r="L356" i="6" s="1"/>
  <c r="L358" i="6" s="1"/>
  <c r="L360" i="6" s="1"/>
  <c r="L362" i="6" s="1"/>
  <c r="L364" i="6" s="1"/>
  <c r="L366" i="6" s="1"/>
  <c r="L368" i="6" s="1"/>
  <c r="L370" i="6" s="1"/>
  <c r="L372" i="6" s="1"/>
  <c r="L374" i="6" s="1"/>
  <c r="L376" i="6" s="1"/>
  <c r="L378" i="6" s="1"/>
  <c r="L380" i="6" s="1"/>
  <c r="L382" i="6" s="1"/>
  <c r="L384" i="6" s="1"/>
  <c r="L386" i="6" s="1"/>
  <c r="L388" i="6" s="1"/>
  <c r="L390" i="6" s="1"/>
  <c r="L392" i="6" s="1"/>
  <c r="L394" i="6" s="1"/>
  <c r="L396" i="6" s="1"/>
  <c r="L398" i="6" s="1"/>
  <c r="AJ204" i="6"/>
  <c r="G204" i="6"/>
  <c r="AA204" i="6"/>
  <c r="AY204" i="6"/>
  <c r="J204" i="6"/>
  <c r="AD204" i="6"/>
  <c r="T204" i="6"/>
  <c r="E204" i="6"/>
  <c r="AN204" i="6"/>
  <c r="AI204" i="6"/>
  <c r="Y204" i="6"/>
  <c r="K204" i="6"/>
  <c r="AS204" i="6"/>
  <c r="GU20" i="18" l="1"/>
  <c r="GU15" i="18"/>
  <c r="GU21" i="18"/>
  <c r="GU44" i="18"/>
  <c r="GU46" i="18"/>
  <c r="GU34" i="18"/>
  <c r="GU38" i="18"/>
  <c r="GU13" i="18"/>
  <c r="GU6" i="18"/>
  <c r="GU41" i="18"/>
  <c r="GU27" i="18"/>
  <c r="GU11" i="18"/>
  <c r="GU29" i="18"/>
  <c r="GU28" i="18"/>
  <c r="GU16" i="18"/>
  <c r="GU53" i="18"/>
  <c r="GU25" i="18"/>
  <c r="GU19" i="18"/>
  <c r="GU22" i="18"/>
  <c r="GU42" i="18"/>
  <c r="GU23" i="18"/>
  <c r="GU37" i="18"/>
  <c r="GU39" i="18"/>
  <c r="GU54" i="18"/>
  <c r="GU48" i="18"/>
  <c r="GU45" i="18"/>
  <c r="GU31" i="18"/>
  <c r="GU8" i="18"/>
  <c r="GU18" i="18"/>
  <c r="GU9" i="18"/>
  <c r="GU43" i="18"/>
  <c r="GU40" i="18"/>
  <c r="GU51" i="18"/>
  <c r="GU35" i="18"/>
  <c r="GU32" i="18"/>
  <c r="GU36" i="18"/>
  <c r="GU50" i="18"/>
  <c r="GU30" i="18"/>
  <c r="GU24" i="18"/>
  <c r="GU52" i="18"/>
  <c r="GU14" i="18"/>
  <c r="GU7" i="18"/>
  <c r="GU33" i="18"/>
  <c r="GU10" i="18"/>
  <c r="GU26" i="18"/>
  <c r="GU49" i="18"/>
  <c r="GU17" i="18"/>
  <c r="GU12" i="18"/>
  <c r="GU5" i="18"/>
  <c r="GU47" i="18"/>
  <c r="E202" i="10" a="1"/>
  <c r="E202" i="10" s="1"/>
  <c r="C205" i="1" a="1"/>
  <c r="H202" i="10" a="1"/>
  <c r="H202" i="10" s="1"/>
  <c r="C205" i="6" a="1"/>
  <c r="H203" i="7" a="1"/>
  <c r="H203" i="7" s="1"/>
  <c r="E203" i="7" a="1"/>
  <c r="E203" i="7" s="1"/>
  <c r="AY205" i="1" l="1"/>
  <c r="M205" i="1"/>
  <c r="AB205" i="1"/>
  <c r="AM205" i="1"/>
  <c r="AX205" i="1"/>
  <c r="P205" i="1"/>
  <c r="AU205" i="1"/>
  <c r="X205" i="1"/>
  <c r="U205" i="1"/>
  <c r="J205" i="1"/>
  <c r="AN205" i="1"/>
  <c r="AZ205" i="1"/>
  <c r="N205" i="1"/>
  <c r="AC205" i="1"/>
  <c r="AR205" i="1"/>
  <c r="C205" i="1"/>
  <c r="Q205" i="1"/>
  <c r="AF205" i="1"/>
  <c r="Z205" i="1"/>
  <c r="AA205" i="1"/>
  <c r="D205" i="1"/>
  <c r="AP205" i="1"/>
  <c r="AQ205" i="1"/>
  <c r="E205" i="1"/>
  <c r="AH205" i="1"/>
  <c r="AL205" i="1"/>
  <c r="H205" i="1"/>
  <c r="AK205" i="1"/>
  <c r="S205" i="1"/>
  <c r="AD205" i="1"/>
  <c r="AS205" i="1"/>
  <c r="G205" i="1"/>
  <c r="R205" i="1"/>
  <c r="AG205" i="1"/>
  <c r="AV205" i="1"/>
  <c r="I205" i="1"/>
  <c r="F205" i="1"/>
  <c r="AJ205" i="1"/>
  <c r="Y205" i="1"/>
  <c r="T205" i="1"/>
  <c r="K205" i="1"/>
  <c r="L205" i="1"/>
  <c r="V205" i="1"/>
  <c r="AI205" i="1"/>
  <c r="AT205" i="1"/>
  <c r="W205" i="1"/>
  <c r="AW205" i="1"/>
  <c r="O205" i="1"/>
  <c r="AO205" i="1"/>
  <c r="AE205" i="1"/>
  <c r="D205" i="6"/>
  <c r="T205" i="6"/>
  <c r="AJ205" i="6"/>
  <c r="AZ205" i="6"/>
  <c r="S205" i="6"/>
  <c r="AI205" i="6"/>
  <c r="AY205" i="6"/>
  <c r="N205" i="6"/>
  <c r="AD205" i="6"/>
  <c r="AT205" i="6"/>
  <c r="M205" i="6"/>
  <c r="AC205" i="6"/>
  <c r="AS205" i="6"/>
  <c r="L205" i="6"/>
  <c r="AF205" i="6"/>
  <c r="G205" i="6"/>
  <c r="AA205" i="6"/>
  <c r="AU205" i="6"/>
  <c r="R205" i="6"/>
  <c r="AL205" i="6"/>
  <c r="I205" i="6"/>
  <c r="AG205" i="6"/>
  <c r="P205" i="6"/>
  <c r="AN205" i="6"/>
  <c r="AE205" i="6"/>
  <c r="C205" i="6"/>
  <c r="AP205" i="6"/>
  <c r="AK205" i="6"/>
  <c r="K205" i="6"/>
  <c r="V205" i="6"/>
  <c r="Q205" i="6"/>
  <c r="AR205" i="6"/>
  <c r="O205" i="6"/>
  <c r="AM205" i="6"/>
  <c r="F205" i="6"/>
  <c r="Z205" i="6"/>
  <c r="AX205" i="6"/>
  <c r="U205" i="6"/>
  <c r="AO205" i="6"/>
  <c r="X205" i="6"/>
  <c r="W205" i="6"/>
  <c r="E205" i="6"/>
  <c r="H205" i="6"/>
  <c r="AQ205" i="6"/>
  <c r="Y205" i="6"/>
  <c r="AH205" i="6"/>
  <c r="AB205" i="6"/>
  <c r="J205" i="6"/>
  <c r="AW205" i="6"/>
  <c r="AV205" i="6"/>
  <c r="C206" i="1" l="1" a="1"/>
  <c r="E203" i="10" a="1"/>
  <c r="E203" i="10" s="1"/>
  <c r="H203" i="10" a="1"/>
  <c r="H203" i="10" s="1"/>
  <c r="AK206" i="1" l="1"/>
  <c r="AZ206" i="1"/>
  <c r="N206" i="1"/>
  <c r="Y206" i="1"/>
  <c r="AN206" i="1"/>
  <c r="C206" i="1"/>
  <c r="Q206" i="1"/>
  <c r="AU206" i="1"/>
  <c r="AR206" i="1"/>
  <c r="AG206" i="1"/>
  <c r="J206" i="1"/>
  <c r="M206" i="1"/>
  <c r="AT206" i="1"/>
  <c r="AF206" i="1"/>
  <c r="AV206" i="1"/>
  <c r="L206" i="1"/>
  <c r="D206" i="1"/>
  <c r="S206" i="1"/>
  <c r="AD206" i="1"/>
  <c r="AO206" i="1"/>
  <c r="G206" i="1"/>
  <c r="R206" i="1"/>
  <c r="AW206" i="1"/>
  <c r="Z206" i="1"/>
  <c r="AA206" i="1"/>
  <c r="P206" i="1"/>
  <c r="AP206" i="1"/>
  <c r="AQ206" i="1"/>
  <c r="AI206" i="1"/>
  <c r="AC206" i="1"/>
  <c r="F206" i="1"/>
  <c r="AS206" i="1"/>
  <c r="O206" i="1"/>
  <c r="E206" i="1"/>
  <c r="T206" i="1"/>
  <c r="H206" i="1"/>
  <c r="W206" i="1"/>
  <c r="AH206" i="1"/>
  <c r="AB206" i="1"/>
  <c r="K206" i="1"/>
  <c r="U206" i="1"/>
  <c r="AJ206" i="1"/>
  <c r="AY206" i="1"/>
  <c r="I206" i="1"/>
  <c r="X206" i="1"/>
  <c r="AM206" i="1"/>
  <c r="AX206" i="1"/>
  <c r="AL206" i="1"/>
  <c r="AE206" i="1"/>
  <c r="V206" i="1"/>
  <c r="H204" i="10" l="1" a="1"/>
  <c r="H204" i="10" s="1"/>
  <c r="E204" i="10" a="1"/>
  <c r="E204" i="10" s="1"/>
  <c r="C207" i="1" a="1"/>
  <c r="AQ207" i="1" l="1"/>
  <c r="E207" i="1"/>
  <c r="T207" i="1"/>
  <c r="AE207" i="1"/>
  <c r="AP207" i="1"/>
  <c r="H207" i="1"/>
  <c r="C207" i="1"/>
  <c r="AF207" i="1"/>
  <c r="AC207" i="1"/>
  <c r="AM207" i="1"/>
  <c r="P207" i="1"/>
  <c r="AS207" i="1"/>
  <c r="F207" i="1"/>
  <c r="AJ207" i="1"/>
  <c r="AU207" i="1"/>
  <c r="X207" i="1"/>
  <c r="AH207" i="1"/>
  <c r="L207" i="1"/>
  <c r="R207" i="1"/>
  <c r="AY207" i="1"/>
  <c r="V207" i="1"/>
  <c r="J207" i="1"/>
  <c r="AN207" i="1"/>
  <c r="N207" i="1"/>
  <c r="AX207" i="1"/>
  <c r="AB207" i="1"/>
  <c r="AA207" i="1"/>
  <c r="Z207" i="1"/>
  <c r="AW207" i="1"/>
  <c r="AG207" i="1"/>
  <c r="U207" i="1"/>
  <c r="I207" i="1"/>
  <c r="AI207" i="1"/>
  <c r="AV207" i="1"/>
  <c r="AZ207" i="1"/>
  <c r="M207" i="1"/>
  <c r="O207" i="1"/>
  <c r="W207" i="1"/>
  <c r="S207" i="1"/>
  <c r="K207" i="1"/>
  <c r="AK207" i="1"/>
  <c r="Y207" i="1"/>
  <c r="Q207" i="1"/>
  <c r="AR207" i="1"/>
  <c r="AL207" i="1"/>
  <c r="AO207" i="1"/>
  <c r="G207" i="1"/>
  <c r="AD207" i="1"/>
  <c r="D207" i="1"/>
  <c r="AT207" i="1"/>
  <c r="H205" i="10" l="1" a="1"/>
  <c r="H205" i="10" s="1"/>
  <c r="E205" i="10" a="1"/>
  <c r="E205" i="10" s="1"/>
</calcChain>
</file>

<file path=xl/sharedStrings.xml><?xml version="1.0" encoding="utf-8"?>
<sst xmlns="http://schemas.openxmlformats.org/spreadsheetml/2006/main" count="307" uniqueCount="225">
  <si>
    <t>Stream</t>
  </si>
  <si>
    <t>Supply Temperature</t>
  </si>
  <si>
    <t>Target Temperature</t>
  </si>
  <si>
    <t>mCp</t>
  </si>
  <si>
    <t>°C</t>
  </si>
  <si>
    <t>Supply Shift</t>
  </si>
  <si>
    <t>Target Shift</t>
  </si>
  <si>
    <t>Interval</t>
  </si>
  <si>
    <t>dH</t>
  </si>
  <si>
    <r>
      <t>T</t>
    </r>
    <r>
      <rPr>
        <vertAlign val="subscript"/>
        <sz val="10"/>
        <rFont val="Arial"/>
        <family val="2"/>
      </rPr>
      <t>(i+1)</t>
    </r>
    <r>
      <rPr>
        <sz val="10"/>
        <rFont val="Arial"/>
        <family val="2"/>
        <charset val="161"/>
      </rPr>
      <t>-T</t>
    </r>
    <r>
      <rPr>
        <vertAlign val="subscript"/>
        <sz val="10"/>
        <rFont val="Arial"/>
        <family val="2"/>
      </rPr>
      <t>i</t>
    </r>
  </si>
  <si>
    <t>Shift Temperature</t>
  </si>
  <si>
    <t>▼</t>
  </si>
  <si>
    <t>Hot Pinch</t>
  </si>
  <si>
    <t>Cold Pinch</t>
  </si>
  <si>
    <t>Min Cold Utility</t>
  </si>
  <si>
    <t>Min Hot Utility</t>
  </si>
  <si>
    <t>Hot Composite</t>
  </si>
  <si>
    <t>Cold Composite</t>
  </si>
  <si>
    <t>Grand Composite</t>
  </si>
  <si>
    <t>Actual Temperature</t>
  </si>
  <si>
    <t>Heat Load</t>
  </si>
  <si>
    <t>Net Heat Load</t>
  </si>
  <si>
    <t>kW</t>
  </si>
  <si>
    <t>Stream ID</t>
  </si>
  <si>
    <r>
      <t>Cp</t>
    </r>
    <r>
      <rPr>
        <vertAlign val="subscript"/>
        <sz val="10"/>
        <rFont val="Arial"/>
        <family val="2"/>
      </rPr>
      <t>Hot</t>
    </r>
  </si>
  <si>
    <t>dHHot</t>
  </si>
  <si>
    <t>Hot Duty</t>
  </si>
  <si>
    <t>Cold Duty</t>
  </si>
  <si>
    <r>
      <t>Cp</t>
    </r>
    <r>
      <rPr>
        <vertAlign val="subscript"/>
        <sz val="10"/>
        <rFont val="Arial"/>
        <family val="2"/>
      </rPr>
      <t>Cold</t>
    </r>
  </si>
  <si>
    <t>dHCold</t>
  </si>
  <si>
    <t>Stream Type</t>
  </si>
  <si>
    <t>dT Min Contrib</t>
  </si>
  <si>
    <t>Select Units</t>
  </si>
  <si>
    <t>Heat Capacity Flowrate</t>
  </si>
  <si>
    <t>kW/K</t>
  </si>
  <si>
    <t>Conversion Factors</t>
  </si>
  <si>
    <t>Mass Flowrate</t>
  </si>
  <si>
    <t>Specific Heat Capacity</t>
  </si>
  <si>
    <t>Enthalpy Change</t>
  </si>
  <si>
    <t>kg/h</t>
  </si>
  <si>
    <t>kJ/kgK</t>
  </si>
  <si>
    <t>kJ/kg</t>
  </si>
  <si>
    <t>W/K</t>
  </si>
  <si>
    <t>J/kgK</t>
  </si>
  <si>
    <t>J/kg</t>
  </si>
  <si>
    <t>lb/h</t>
  </si>
  <si>
    <t>kg/s</t>
  </si>
  <si>
    <t>lb/min</t>
  </si>
  <si>
    <t>hp (boiler)</t>
  </si>
  <si>
    <t>Shift Cold Composite</t>
  </si>
  <si>
    <t>Shift Hot Composite</t>
  </si>
  <si>
    <t>Input Data</t>
  </si>
  <si>
    <t>Actual Streams</t>
  </si>
  <si>
    <t>Problem Table &amp; Cascade</t>
  </si>
  <si>
    <t>Composite Curves</t>
  </si>
  <si>
    <t>Shifted Composite Curves</t>
  </si>
  <si>
    <t>Shifted Intervals Table</t>
  </si>
  <si>
    <t>Actual Intervals Table</t>
  </si>
  <si>
    <t>Schematic showing shifted streams.</t>
  </si>
  <si>
    <t>Input problem data, i.e. stream temperatures, stream names, stream properties and dTmin criteria.</t>
  </si>
  <si>
    <t>Problem table, heat cascade, pinch identification, problem type, min utility requirements.</t>
  </si>
  <si>
    <t>A1</t>
  </si>
  <si>
    <t>A2</t>
  </si>
  <si>
    <t>Grand composite plot.</t>
  </si>
  <si>
    <t>Schematic showing actual streams.</t>
  </si>
  <si>
    <t>Calculation table for actual composite curves.</t>
  </si>
  <si>
    <t>Calculation table for shifted composite curves.</t>
  </si>
  <si>
    <t>Composite curve plot.</t>
  </si>
  <si>
    <t>Shifted composite curve plot.</t>
  </si>
  <si>
    <t>Configuration page listing conversion factors.</t>
  </si>
  <si>
    <t>Plot tables</t>
  </si>
  <si>
    <t>Set-up and conversions</t>
  </si>
  <si>
    <r>
      <t>T</t>
    </r>
    <r>
      <rPr>
        <b/>
        <vertAlign val="subscript"/>
        <sz val="10"/>
        <rFont val="Arial"/>
        <family val="2"/>
      </rPr>
      <t>(i+1)</t>
    </r>
    <r>
      <rPr>
        <b/>
        <sz val="10"/>
        <rFont val="Arial"/>
        <family val="2"/>
      </rPr>
      <t>-T</t>
    </r>
    <r>
      <rPr>
        <b/>
        <vertAlign val="subscript"/>
        <sz val="10"/>
        <rFont val="Arial"/>
        <family val="2"/>
      </rPr>
      <t>i</t>
    </r>
  </si>
  <si>
    <r>
      <t>Cp</t>
    </r>
    <r>
      <rPr>
        <b/>
        <vertAlign val="subscript"/>
        <sz val="10"/>
        <rFont val="Arial"/>
        <family val="2"/>
      </rPr>
      <t>Hot</t>
    </r>
  </si>
  <si>
    <r>
      <t>Cp</t>
    </r>
    <r>
      <rPr>
        <b/>
        <vertAlign val="subscript"/>
        <sz val="10"/>
        <rFont val="Arial"/>
        <family val="2"/>
      </rPr>
      <t>Cold</t>
    </r>
  </si>
  <si>
    <t>Pinch Analysis Spreadsheet</t>
  </si>
  <si>
    <t>1. Specify dTmin global range.</t>
  </si>
  <si>
    <t>Max dTmin</t>
  </si>
  <si>
    <t>Min dTmin</t>
  </si>
  <si>
    <t>Plot Data (No entry required):</t>
  </si>
  <si>
    <t>dTmin</t>
  </si>
  <si>
    <t>Hot Utility</t>
  </si>
  <si>
    <t>Cold Utility</t>
  </si>
  <si>
    <t>Actual Temp</t>
  </si>
  <si>
    <t>Shift Temp</t>
  </si>
  <si>
    <t>A2. Plot Tables</t>
  </si>
  <si>
    <t>This sheet will set up a case study to report the pinch temperature and the min utility requirements for varying dTmin global values within a specified range.</t>
  </si>
  <si>
    <t>2. Click this button to run the case and re-plot the adjacent charts.</t>
  </si>
  <si>
    <t>A1. Calculation Basis and Conversions</t>
  </si>
  <si>
    <t>Heat Duty</t>
  </si>
  <si>
    <t>Mass Flowrate &amp; Specific Heat Capacity</t>
  </si>
  <si>
    <t>Mass Flowrate &amp; Enthalpy Change</t>
  </si>
  <si>
    <t>Select Input Data Method</t>
  </si>
  <si>
    <t>Calculation Source Data</t>
  </si>
  <si>
    <t>1. Select Input Method from the Dropdown list:</t>
  </si>
  <si>
    <t>Conversion</t>
  </si>
  <si>
    <t>Requires Input -</t>
  </si>
  <si>
    <t>Optional Input -</t>
  </si>
  <si>
    <t>Drop-Down Lists:</t>
  </si>
  <si>
    <t>Conversion Factors:</t>
  </si>
  <si>
    <t>Varying dTmin global</t>
  </si>
  <si>
    <t>Pinch analysis over a range of dTmin values.</t>
  </si>
  <si>
    <t>TABLE OF CONTENTS:</t>
  </si>
  <si>
    <t>Calculation cell -</t>
  </si>
  <si>
    <r>
      <t>IMPORTANT:</t>
    </r>
    <r>
      <rPr>
        <sz val="10"/>
        <rFont val="Arial"/>
        <family val="2"/>
        <charset val="161"/>
      </rPr>
      <t xml:space="preserve"> Using this function will clear all dTcontrib information from individual streams (reverting to dTmin global for all streams).</t>
    </r>
  </si>
  <si>
    <t>CC</t>
  </si>
  <si>
    <t>GCC</t>
  </si>
  <si>
    <t>SCC</t>
  </si>
  <si>
    <t>Shifted Temperature</t>
  </si>
  <si>
    <t>Grid Diagram</t>
  </si>
  <si>
    <t>Heat Flow</t>
  </si>
  <si>
    <t>GRID</t>
  </si>
  <si>
    <t>INPUT</t>
  </si>
  <si>
    <t>PT</t>
  </si>
  <si>
    <t>AS</t>
  </si>
  <si>
    <t>AT</t>
  </si>
  <si>
    <t>ST</t>
  </si>
  <si>
    <t>SS</t>
  </si>
  <si>
    <t>DTMIN</t>
  </si>
  <si>
    <t>Shifted Streams</t>
  </si>
  <si>
    <t>Schematic showing hot and cold shfted streams and the pinch location.</t>
  </si>
  <si>
    <t>Tabulation of plot values.</t>
  </si>
  <si>
    <t>The cells below are the calculation source data, the input data supplied in sheet "INDEX" is converted to the standard unit set.</t>
  </si>
  <si>
    <t>Grand Composite Curve</t>
  </si>
  <si>
    <t>Input Method</t>
  </si>
  <si>
    <t>Check Units</t>
  </si>
  <si>
    <t>Stream Name</t>
  </si>
  <si>
    <t>Sup Temp</t>
  </si>
  <si>
    <t>Targ Temp</t>
  </si>
  <si>
    <t>Prim Heat</t>
  </si>
  <si>
    <t>Varying dTmin Global</t>
  </si>
  <si>
    <t>Data</t>
  </si>
  <si>
    <t>Sec Heat</t>
  </si>
  <si>
    <t>Btu(IT)/(lb.°F)</t>
  </si>
  <si>
    <t>kcal(IT)/(kg.°C)</t>
  </si>
  <si>
    <t>kcal(IT)/kg</t>
  </si>
  <si>
    <t>Btu(IT)/lb</t>
  </si>
  <si>
    <t>UK ton(long)/h</t>
  </si>
  <si>
    <t>US ton(short)/h</t>
  </si>
  <si>
    <t>ton(metric)/h</t>
  </si>
  <si>
    <t>Btu(IT)/sec</t>
  </si>
  <si>
    <t>Btu(IT)/min</t>
  </si>
  <si>
    <t>kcal(IT)/h</t>
  </si>
  <si>
    <t>kcal(IT)/sec</t>
  </si>
  <si>
    <t>Btu(IT)/°Fs</t>
  </si>
  <si>
    <t>kcal(IT)/°Csec</t>
  </si>
  <si>
    <t>Input Error Detection</t>
  </si>
  <si>
    <r>
      <t>mCp</t>
    </r>
    <r>
      <rPr>
        <vertAlign val="subscript"/>
        <sz val="10"/>
        <rFont val="Arial"/>
        <family val="2"/>
      </rPr>
      <t>net</t>
    </r>
  </si>
  <si>
    <t>K</t>
  </si>
  <si>
    <t>Non numerical entry</t>
  </si>
  <si>
    <t>supply</t>
  </si>
  <si>
    <t>target</t>
  </si>
  <si>
    <t>dtmincontrib</t>
  </si>
  <si>
    <t>5. Select desired output unit set:</t>
  </si>
  <si>
    <t>°F</t>
  </si>
  <si>
    <t>R</t>
  </si>
  <si>
    <t>2. Input Global dTmin &amp; select input temperature units:</t>
  </si>
  <si>
    <t>Temperature Units:</t>
  </si>
  <si>
    <t>Output Data Unit Set:</t>
  </si>
  <si>
    <t xml:space="preserve">Name of unit Symbol Relation to SI units Relation to °C </t>
  </si>
  <si>
    <t xml:space="preserve">kelvin K SI base unit T[K] = T[°C] + 273.15 </t>
  </si>
  <si>
    <t xml:space="preserve">degree Rankine °R; °Ra T[°Ra] = 1.8 × T[K]  </t>
  </si>
  <si>
    <t xml:space="preserve">degree Celsius °C T[°C] = T[K] − 273.15  </t>
  </si>
  <si>
    <t xml:space="preserve">degree Fahrenheit °F T[°F] = T[K] × 1.8 − 459.67 T[°F] = 1.8 × T[°C] + 32 </t>
  </si>
  <si>
    <t>3. Select appropriate units for the input data from the drop down lists below (E15/F15).</t>
  </si>
  <si>
    <t>Output To Calculations</t>
  </si>
  <si>
    <t>SI</t>
  </si>
  <si>
    <t>Metric</t>
  </si>
  <si>
    <t>English</t>
  </si>
  <si>
    <t>SI/Metric</t>
  </si>
  <si>
    <t>Output Options</t>
  </si>
  <si>
    <t>Temperature Options</t>
  </si>
  <si>
    <t>MJ/h/K</t>
  </si>
  <si>
    <t>Metric-hour based (MJ/h/K)</t>
  </si>
  <si>
    <t>SI-based (kW/K)</t>
  </si>
  <si>
    <t>US / Imperial (MBtu(IT)/hr/°F)</t>
  </si>
  <si>
    <t>MBtu(IT)/hr/°F</t>
  </si>
  <si>
    <t>Presentation Units</t>
  </si>
  <si>
    <t>Temperature</t>
  </si>
  <si>
    <t>Heat Flow (kW)</t>
  </si>
  <si>
    <t>Heat Flow(MJ/h)</t>
  </si>
  <si>
    <t>Heat Flow (Mbtu(IT)/hr)</t>
  </si>
  <si>
    <t>Actual Temperature (°C)</t>
  </si>
  <si>
    <t>Actual Temperature (°F)</t>
  </si>
  <si>
    <t>Shifted Temperature (°C)</t>
  </si>
  <si>
    <t>Shifted Temperature (°F)</t>
  </si>
  <si>
    <t>Net Heat Flow (kW)</t>
  </si>
  <si>
    <t>Net Heat Flow(MJ/h)</t>
  </si>
  <si>
    <t>Net Heat Flow (Mbtu(IT)/hr)</t>
  </si>
  <si>
    <t>Pinch Temperature (°C)</t>
  </si>
  <si>
    <t>Pinch Temperature (°F)</t>
  </si>
  <si>
    <t>dTmin global (°C)</t>
  </si>
  <si>
    <t>dTmin global (°F)</t>
  </si>
  <si>
    <t>Min Utility Required (kW)</t>
  </si>
  <si>
    <t>Min Utility Required (MJ/h)</t>
  </si>
  <si>
    <t>Min Utility Required (Mbtu(IT)/hr)</t>
  </si>
  <si>
    <t>dtmin Contrib</t>
  </si>
  <si>
    <t>DTMIN GLOBAL</t>
  </si>
  <si>
    <t>DTMIN CONTRIB</t>
  </si>
  <si>
    <t>Infeasible Cascade</t>
  </si>
  <si>
    <t>Feasible Cascade</t>
  </si>
  <si>
    <t>4. Input data: Stream Name, Temperatures &amp; Heat/Flow Data (max 50 streams).</t>
  </si>
  <si>
    <t>H22</t>
  </si>
  <si>
    <t>CO2</t>
  </si>
  <si>
    <t>OX1</t>
  </si>
  <si>
    <t>PROD2</t>
  </si>
  <si>
    <t>PROD3</t>
  </si>
  <si>
    <t>WATER</t>
  </si>
  <si>
    <t>CYCLOHEX</t>
  </si>
  <si>
    <t>FORMIC</t>
  </si>
  <si>
    <t>METHANOL</t>
  </si>
  <si>
    <t>S8</t>
  </si>
  <si>
    <t>S3</t>
  </si>
  <si>
    <t>H2O</t>
  </si>
  <si>
    <t>PFR1</t>
  </si>
  <si>
    <t>PFR2</t>
  </si>
  <si>
    <t>PFR3</t>
  </si>
  <si>
    <t>REB1</t>
  </si>
  <si>
    <t>COND1</t>
  </si>
  <si>
    <t>REB2</t>
  </si>
  <si>
    <t>COND2</t>
  </si>
  <si>
    <t>COND3</t>
  </si>
  <si>
    <t>REB3</t>
  </si>
  <si>
    <t>COLREB</t>
  </si>
  <si>
    <t>COLCOND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</si>
</sst>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
    <numFmt numFmtId="167" formatCode="#0.0###"/>
    <numFmt numFmtId="168" formatCode="#0.0#"/>
  </numFmts>
  <fonts count="14" x14ac:knownFonts="1">
    <font>
      <sz val="10"/>
      <name val="Arial"/>
    </font>
    <font>
      <sz val="10"/>
      <name val="Arial"/>
      <family val="2"/>
      <charset val="161"/>
    </font>
    <font>
      <u/>
      <sz val="10"/>
      <color indexed="12"/>
      <name val="Arial"/>
      <family val="2"/>
      <charset val="161"/>
    </font>
    <font>
      <vertAlign val="subscript"/>
      <sz val="10"/>
      <name val="Arial"/>
      <family val="2"/>
    </font>
    <font>
      <sz val="10"/>
      <name val="Arial"/>
      <family val="2"/>
    </font>
    <font>
      <b/>
      <sz val="10"/>
      <name val="Arial"/>
      <family val="2"/>
    </font>
    <font>
      <b/>
      <sz val="12"/>
      <name val="Arial"/>
      <family val="2"/>
    </font>
    <font>
      <b/>
      <vertAlign val="subscript"/>
      <sz val="10"/>
      <name val="Arial"/>
      <family val="2"/>
    </font>
    <font>
      <b/>
      <i/>
      <sz val="26"/>
      <name val="Arial"/>
      <family val="2"/>
    </font>
    <font>
      <sz val="8"/>
      <name val="Arial"/>
      <family val="2"/>
      <charset val="161"/>
    </font>
    <font>
      <sz val="5"/>
      <name val="Arial"/>
      <family val="2"/>
      <charset val="161"/>
    </font>
    <font>
      <b/>
      <u/>
      <sz val="10"/>
      <color indexed="10"/>
      <name val="Arial"/>
      <family val="2"/>
    </font>
    <font>
      <sz val="6"/>
      <name val="Arial"/>
      <family val="2"/>
    </font>
    <font>
      <sz val="7"/>
      <name val="Arial"/>
      <family val="2"/>
      <charset val="161"/>
    </font>
  </fonts>
  <fills count="6">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s>
  <borders count="21">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22"/>
      </left>
      <right style="thin">
        <color indexed="22"/>
      </right>
      <top style="thin">
        <color indexed="64"/>
      </top>
      <bottom/>
      <diagonal/>
    </border>
    <border>
      <left/>
      <right style="thin">
        <color indexed="64"/>
      </right>
      <top/>
      <bottom/>
      <diagonal/>
    </border>
    <border>
      <left style="thin">
        <color indexed="22"/>
      </left>
      <right style="thin">
        <color indexed="22"/>
      </right>
      <top/>
      <bottom/>
      <diagonal/>
    </border>
    <border>
      <left style="thin">
        <color indexed="22"/>
      </left>
      <right style="thin">
        <color indexed="22"/>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22"/>
      </top>
      <bottom style="thin">
        <color indexed="22"/>
      </bottom>
      <diagonal/>
    </border>
    <border>
      <left/>
      <right style="thin">
        <color indexed="64"/>
      </right>
      <top style="thin">
        <color indexed="22"/>
      </top>
      <bottom style="thin">
        <color indexed="2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7">
    <xf numFmtId="0" fontId="0" fillId="0" borderId="0" xfId="0"/>
    <xf numFmtId="0" fontId="4" fillId="0" borderId="0" xfId="0" applyFont="1" applyAlignment="1">
      <alignment horizontal="center"/>
    </xf>
    <xf numFmtId="0" fontId="0" fillId="0" borderId="0" xfId="0" applyAlignment="1">
      <alignment horizontal="center"/>
    </xf>
    <xf numFmtId="0" fontId="0" fillId="0" borderId="0" xfId="0" applyAlignment="1">
      <alignment horizontal="right"/>
    </xf>
    <xf numFmtId="0" fontId="0" fillId="0" borderId="1" xfId="0" applyBorder="1"/>
    <xf numFmtId="0" fontId="5" fillId="0" borderId="0" xfId="0" applyFont="1"/>
    <xf numFmtId="0" fontId="2" fillId="0" borderId="0" xfId="1" applyAlignment="1" applyProtection="1"/>
    <xf numFmtId="0" fontId="5" fillId="0" borderId="0" xfId="0" applyFont="1" applyAlignment="1">
      <alignment horizontal="center" vertical="center" wrapText="1"/>
    </xf>
    <xf numFmtId="0" fontId="0" fillId="0" borderId="2" xfId="0" applyBorder="1"/>
    <xf numFmtId="0" fontId="0" fillId="0" borderId="0" xfId="0" applyAlignment="1">
      <alignment horizontal="left"/>
    </xf>
    <xf numFmtId="0" fontId="6" fillId="0" borderId="1" xfId="0" applyFont="1" applyBorder="1"/>
    <xf numFmtId="0" fontId="5" fillId="0" borderId="1" xfId="0" applyFont="1" applyBorder="1"/>
    <xf numFmtId="0" fontId="0" fillId="0" borderId="1" xfId="0" applyBorder="1" applyAlignment="1">
      <alignment horizontal="left"/>
    </xf>
    <xf numFmtId="0" fontId="0" fillId="0" borderId="1" xfId="0" applyBorder="1" applyAlignment="1">
      <alignment horizontal="right"/>
    </xf>
    <xf numFmtId="0" fontId="0" fillId="0" borderId="3" xfId="0" applyBorder="1" applyAlignment="1" applyProtection="1">
      <alignment horizontal="center"/>
      <protection locked="0"/>
    </xf>
    <xf numFmtId="0" fontId="0" fillId="0" borderId="3" xfId="0" applyBorder="1" applyProtection="1">
      <protection locked="0"/>
    </xf>
    <xf numFmtId="0" fontId="4" fillId="0" borderId="4" xfId="0" applyFont="1" applyBorder="1" applyAlignment="1" applyProtection="1">
      <alignment horizontal="right"/>
      <protection locked="0"/>
    </xf>
    <xf numFmtId="0" fontId="5" fillId="0" borderId="3" xfId="0" applyFont="1" applyBorder="1" applyAlignment="1" applyProtection="1">
      <alignment horizontal="center" vertical="center"/>
      <protection locked="0"/>
    </xf>
    <xf numFmtId="0" fontId="0" fillId="0" borderId="1" xfId="0" applyBorder="1" applyAlignment="1" applyProtection="1">
      <alignment horizontal="left"/>
      <protection hidden="1"/>
    </xf>
    <xf numFmtId="0" fontId="0" fillId="0" borderId="0" xfId="0" applyAlignment="1" applyProtection="1">
      <alignment horizontal="center"/>
      <protection hidden="1"/>
    </xf>
    <xf numFmtId="0" fontId="0" fillId="0" borderId="5" xfId="0" applyBorder="1" applyAlignment="1" applyProtection="1">
      <alignment horizontal="center"/>
      <protection hidden="1"/>
    </xf>
    <xf numFmtId="0" fontId="0" fillId="0" borderId="6" xfId="0" applyBorder="1" applyAlignment="1" applyProtection="1">
      <alignment horizontal="center"/>
      <protection hidden="1"/>
    </xf>
    <xf numFmtId="0" fontId="0" fillId="0" borderId="7" xfId="0" applyBorder="1" applyAlignment="1" applyProtection="1">
      <alignment horizontal="center"/>
      <protection hidden="1"/>
    </xf>
    <xf numFmtId="0" fontId="10" fillId="0" borderId="8" xfId="0" applyFont="1" applyBorder="1" applyAlignment="1" applyProtection="1">
      <alignment horizontal="center" vertical="center" wrapText="1"/>
      <protection hidden="1"/>
    </xf>
    <xf numFmtId="0" fontId="0" fillId="0" borderId="1" xfId="0" applyBorder="1" applyAlignment="1" applyProtection="1">
      <alignment horizontal="center"/>
      <protection hidden="1"/>
    </xf>
    <xf numFmtId="0" fontId="0" fillId="0" borderId="1" xfId="0" applyBorder="1" applyAlignment="1" applyProtection="1">
      <alignment horizontal="center" vertical="center" wrapText="1"/>
      <protection hidden="1"/>
    </xf>
    <xf numFmtId="0" fontId="0" fillId="0" borderId="9" xfId="0" applyBorder="1" applyAlignment="1" applyProtection="1">
      <alignment horizontal="center" vertical="center" textRotation="90"/>
      <protection hidden="1"/>
    </xf>
    <xf numFmtId="0" fontId="0" fillId="0" borderId="1" xfId="0" applyBorder="1" applyProtection="1">
      <protection hidden="1"/>
    </xf>
    <xf numFmtId="0" fontId="0" fillId="0" borderId="0" xfId="0" applyAlignment="1" applyProtection="1">
      <alignment horizontal="center" vertical="center"/>
      <protection hidden="1"/>
    </xf>
    <xf numFmtId="0" fontId="0" fillId="0" borderId="7" xfId="0" applyBorder="1" applyAlignment="1" applyProtection="1">
      <alignment horizontal="center" vertical="center"/>
      <protection hidden="1"/>
    </xf>
    <xf numFmtId="0" fontId="5" fillId="0" borderId="0" xfId="0" applyFont="1" applyAlignment="1" applyProtection="1">
      <alignment horizontal="center" vertical="center"/>
      <protection hidden="1"/>
    </xf>
    <xf numFmtId="0" fontId="0" fillId="0" borderId="8" xfId="0" applyBorder="1" applyAlignment="1" applyProtection="1">
      <alignment horizontal="center" vertical="center" textRotation="90"/>
      <protection hidden="1"/>
    </xf>
    <xf numFmtId="0" fontId="0" fillId="0" borderId="0" xfId="0" applyProtection="1">
      <protection hidden="1"/>
    </xf>
    <xf numFmtId="0" fontId="8" fillId="0" borderId="0" xfId="0" applyFont="1" applyProtection="1">
      <protection hidden="1"/>
    </xf>
    <xf numFmtId="0" fontId="5" fillId="0" borderId="0" xfId="0" applyFont="1" applyAlignment="1" applyProtection="1">
      <alignment horizontal="left"/>
      <protection hidden="1"/>
    </xf>
    <xf numFmtId="0" fontId="2" fillId="0" borderId="3" xfId="1" applyBorder="1" applyAlignment="1" applyProtection="1">
      <alignment horizontal="center" vertical="center"/>
      <protection hidden="1"/>
    </xf>
    <xf numFmtId="0" fontId="5" fillId="0" borderId="3" xfId="1" applyFont="1" applyBorder="1" applyAlignment="1" applyProtection="1">
      <alignment vertical="center"/>
      <protection hidden="1"/>
    </xf>
    <xf numFmtId="0" fontId="5" fillId="0" borderId="0" xfId="0" applyFont="1" applyAlignment="1" applyProtection="1">
      <alignment vertical="center"/>
      <protection hidden="1"/>
    </xf>
    <xf numFmtId="0" fontId="9" fillId="0" borderId="0" xfId="0" applyFont="1" applyAlignment="1" applyProtection="1">
      <alignment vertical="center"/>
      <protection hidden="1"/>
    </xf>
    <xf numFmtId="0" fontId="1" fillId="0" borderId="0" xfId="0" applyFont="1" applyProtection="1">
      <protection hidden="1"/>
    </xf>
    <xf numFmtId="14" fontId="0" fillId="0" borderId="0" xfId="0" applyNumberFormat="1" applyProtection="1">
      <protection hidden="1"/>
    </xf>
    <xf numFmtId="14" fontId="0" fillId="0" borderId="0" xfId="0" applyNumberFormat="1" applyAlignment="1" applyProtection="1">
      <alignment horizontal="center"/>
      <protection hidden="1"/>
    </xf>
    <xf numFmtId="0" fontId="6" fillId="0" borderId="1" xfId="0" applyFont="1" applyBorder="1" applyProtection="1">
      <protection hidden="1"/>
    </xf>
    <xf numFmtId="0" fontId="2" fillId="0" borderId="0" xfId="1" applyAlignment="1" applyProtection="1">
      <protection hidden="1"/>
    </xf>
    <xf numFmtId="0" fontId="5" fillId="0" borderId="0" xfId="0" applyFont="1" applyProtection="1">
      <protection hidden="1"/>
    </xf>
    <xf numFmtId="2" fontId="0" fillId="0" borderId="0" xfId="0" applyNumberFormat="1" applyProtection="1">
      <protection hidden="1"/>
    </xf>
    <xf numFmtId="0" fontId="0" fillId="0" borderId="0" xfId="0" applyAlignment="1" applyProtection="1">
      <alignment horizontal="right"/>
      <protection hidden="1"/>
    </xf>
    <xf numFmtId="0" fontId="0" fillId="2" borderId="3" xfId="0" applyFill="1" applyBorder="1" applyProtection="1">
      <protection hidden="1"/>
    </xf>
    <xf numFmtId="0" fontId="0" fillId="3" borderId="3" xfId="0" applyFill="1" applyBorder="1" applyProtection="1">
      <protection hidden="1"/>
    </xf>
    <xf numFmtId="0" fontId="0" fillId="4" borderId="3" xfId="0" applyFill="1" applyBorder="1" applyProtection="1">
      <protection hidden="1"/>
    </xf>
    <xf numFmtId="0" fontId="5" fillId="0" borderId="3" xfId="0" applyFont="1" applyBorder="1" applyAlignment="1" applyProtection="1">
      <alignment horizontal="center" vertical="center" wrapText="1"/>
      <protection hidden="1"/>
    </xf>
    <xf numFmtId="0" fontId="11"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5" fillId="0" borderId="3" xfId="0" applyFont="1" applyBorder="1" applyAlignment="1" applyProtection="1">
      <alignment horizontal="center"/>
      <protection hidden="1"/>
    </xf>
    <xf numFmtId="0" fontId="0" fillId="4" borderId="3" xfId="0" applyFill="1" applyBorder="1" applyAlignment="1" applyProtection="1">
      <alignment horizontal="center"/>
      <protection hidden="1"/>
    </xf>
    <xf numFmtId="0" fontId="12" fillId="0" borderId="0" xfId="0" applyFont="1" applyAlignment="1" applyProtection="1">
      <alignment horizontal="center" vertical="center"/>
      <protection hidden="1"/>
    </xf>
    <xf numFmtId="0" fontId="5" fillId="0" borderId="1" xfId="0" applyFont="1" applyBorder="1" applyProtection="1">
      <protection hidden="1"/>
    </xf>
    <xf numFmtId="0" fontId="0" fillId="0" borderId="1" xfId="0" applyBorder="1" applyAlignment="1" applyProtection="1">
      <alignment horizontal="right"/>
      <protection hidden="1"/>
    </xf>
    <xf numFmtId="0" fontId="0" fillId="0" borderId="0" xfId="0" applyAlignment="1" applyProtection="1">
      <alignment horizontal="left"/>
      <protection hidden="1"/>
    </xf>
    <xf numFmtId="0" fontId="5" fillId="0" borderId="0" xfId="0" applyFont="1" applyAlignment="1" applyProtection="1">
      <alignment horizontal="center" vertical="center" wrapText="1"/>
      <protection hidden="1"/>
    </xf>
    <xf numFmtId="0" fontId="5" fillId="0" borderId="0" xfId="0" applyFont="1" applyAlignment="1" applyProtection="1">
      <alignment horizontal="center"/>
      <protection hidden="1"/>
    </xf>
    <xf numFmtId="0" fontId="4" fillId="0" borderId="0" xfId="0" applyFont="1" applyAlignment="1" applyProtection="1">
      <alignment horizontal="center" vertical="center" wrapText="1"/>
      <protection hidden="1"/>
    </xf>
    <xf numFmtId="0" fontId="5" fillId="0" borderId="10" xfId="0" applyFont="1" applyBorder="1" applyProtection="1">
      <protection hidden="1"/>
    </xf>
    <xf numFmtId="0" fontId="0" fillId="0" borderId="11" xfId="0" applyBorder="1" applyAlignment="1" applyProtection="1">
      <alignment horizontal="right"/>
      <protection hidden="1"/>
    </xf>
    <xf numFmtId="0" fontId="0" fillId="0" borderId="5" xfId="0" applyBorder="1" applyAlignment="1" applyProtection="1">
      <alignment horizontal="left"/>
      <protection hidden="1"/>
    </xf>
    <xf numFmtId="0" fontId="5" fillId="0" borderId="12" xfId="0" applyFont="1" applyBorder="1" applyProtection="1">
      <protection hidden="1"/>
    </xf>
    <xf numFmtId="0" fontId="0" fillId="0" borderId="13" xfId="0" applyBorder="1" applyAlignment="1" applyProtection="1">
      <alignment horizontal="left"/>
      <protection hidden="1"/>
    </xf>
    <xf numFmtId="0" fontId="5" fillId="0" borderId="0" xfId="0" applyFont="1" applyAlignment="1" applyProtection="1">
      <alignment horizontal="centerContinuous"/>
      <protection hidden="1"/>
    </xf>
    <xf numFmtId="0" fontId="0" fillId="0" borderId="0" xfId="0" applyAlignment="1" applyProtection="1">
      <alignment horizontal="centerContinuous"/>
      <protection hidden="1"/>
    </xf>
    <xf numFmtId="0" fontId="5" fillId="0" borderId="7" xfId="0" applyFont="1" applyBorder="1" applyAlignment="1" applyProtection="1">
      <alignment horizontal="center" vertical="center" wrapText="1"/>
      <protection hidden="1"/>
    </xf>
    <xf numFmtId="0" fontId="0" fillId="0" borderId="14" xfId="0" applyBorder="1" applyAlignment="1" applyProtection="1">
      <alignment horizontal="center"/>
      <protection hidden="1"/>
    </xf>
    <xf numFmtId="0" fontId="0" fillId="0" borderId="15" xfId="0" applyBorder="1" applyAlignment="1" applyProtection="1">
      <alignment horizontal="center"/>
      <protection hidden="1"/>
    </xf>
    <xf numFmtId="0" fontId="0" fillId="0" borderId="14" xfId="0" applyBorder="1" applyAlignment="1" applyProtection="1">
      <alignment horizontal="center" vertical="center"/>
      <protection hidden="1"/>
    </xf>
    <xf numFmtId="0" fontId="0" fillId="0" borderId="14" xfId="0" applyBorder="1" applyProtection="1">
      <protection hidden="1"/>
    </xf>
    <xf numFmtId="0" fontId="4" fillId="0" borderId="0" xfId="0" applyFont="1" applyAlignment="1" applyProtection="1">
      <alignment horizontal="center"/>
      <protection hidden="1"/>
    </xf>
    <xf numFmtId="0" fontId="0" fillId="0" borderId="10" xfId="0" applyBorder="1" applyProtection="1">
      <protection hidden="1"/>
    </xf>
    <xf numFmtId="0" fontId="0" fillId="0" borderId="11" xfId="0" applyBorder="1" applyProtection="1">
      <protection hidden="1"/>
    </xf>
    <xf numFmtId="0" fontId="0" fillId="0" borderId="5" xfId="0" applyBorder="1" applyProtection="1">
      <protection hidden="1"/>
    </xf>
    <xf numFmtId="0" fontId="0" fillId="0" borderId="2" xfId="0" applyBorder="1" applyProtection="1">
      <protection hidden="1"/>
    </xf>
    <xf numFmtId="0" fontId="0" fillId="0" borderId="7" xfId="0" applyBorder="1" applyProtection="1">
      <protection hidden="1"/>
    </xf>
    <xf numFmtId="0" fontId="0" fillId="0" borderId="12" xfId="0" applyBorder="1" applyProtection="1">
      <protection hidden="1"/>
    </xf>
    <xf numFmtId="0" fontId="0" fillId="0" borderId="13" xfId="0" applyBorder="1" applyProtection="1">
      <protection hidden="1"/>
    </xf>
    <xf numFmtId="0" fontId="0" fillId="0" borderId="2" xfId="0" applyBorder="1" applyAlignment="1" applyProtection="1">
      <alignment horizontal="center"/>
      <protection hidden="1"/>
    </xf>
    <xf numFmtId="0" fontId="0" fillId="0" borderId="12" xfId="0" applyBorder="1" applyAlignment="1" applyProtection="1">
      <alignment horizontal="center"/>
      <protection hidden="1"/>
    </xf>
    <xf numFmtId="0" fontId="5" fillId="0" borderId="0" xfId="1" applyFont="1" applyAlignment="1" applyProtection="1">
      <protection hidden="1"/>
    </xf>
    <xf numFmtId="0" fontId="0" fillId="0" borderId="3" xfId="0" applyBorder="1" applyProtection="1">
      <protection hidden="1"/>
    </xf>
    <xf numFmtId="0" fontId="0" fillId="0" borderId="13" xfId="0" applyBorder="1" applyAlignment="1" applyProtection="1">
      <alignment horizontal="center" vertical="center" wrapText="1"/>
      <protection hidden="1"/>
    </xf>
    <xf numFmtId="167" fontId="0" fillId="0" borderId="1" xfId="0" applyNumberFormat="1" applyBorder="1" applyAlignment="1" applyProtection="1">
      <alignment horizontal="center"/>
      <protection hidden="1"/>
    </xf>
    <xf numFmtId="168" fontId="0" fillId="0" borderId="11" xfId="0" applyNumberFormat="1" applyBorder="1" applyAlignment="1" applyProtection="1">
      <alignment horizontal="right"/>
      <protection hidden="1"/>
    </xf>
    <xf numFmtId="168" fontId="0" fillId="0" borderId="1" xfId="0" applyNumberFormat="1" applyBorder="1" applyAlignment="1" applyProtection="1">
      <alignment horizontal="right"/>
      <protection hidden="1"/>
    </xf>
    <xf numFmtId="167" fontId="0" fillId="0" borderId="0" xfId="0" applyNumberFormat="1" applyAlignment="1">
      <alignment horizontal="center"/>
    </xf>
    <xf numFmtId="167" fontId="4" fillId="0" borderId="0" xfId="0" applyNumberFormat="1" applyFont="1" applyAlignment="1" applyProtection="1">
      <alignment horizontal="center" vertical="center" wrapText="1"/>
      <protection hidden="1"/>
    </xf>
    <xf numFmtId="167" fontId="0" fillId="0" borderId="0" xfId="0" applyNumberFormat="1" applyAlignment="1" applyProtection="1">
      <alignment horizontal="center"/>
      <protection hidden="1"/>
    </xf>
    <xf numFmtId="0" fontId="1" fillId="5" borderId="11" xfId="0" applyFont="1" applyFill="1" applyBorder="1" applyAlignment="1" applyProtection="1">
      <alignment horizontal="center" vertical="center" wrapText="1"/>
      <protection hidden="1"/>
    </xf>
    <xf numFmtId="0" fontId="1" fillId="5" borderId="5" xfId="0" applyFont="1" applyFill="1" applyBorder="1" applyAlignment="1" applyProtection="1">
      <alignment horizontal="center" vertical="center" wrapText="1"/>
      <protection hidden="1"/>
    </xf>
    <xf numFmtId="0" fontId="1" fillId="5" borderId="10" xfId="0" applyFont="1" applyFill="1" applyBorder="1" applyAlignment="1" applyProtection="1">
      <alignment horizontal="center" vertical="center" wrapText="1"/>
      <protection hidden="1"/>
    </xf>
    <xf numFmtId="0" fontId="1" fillId="5" borderId="2" xfId="0" applyFont="1" applyFill="1" applyBorder="1" applyAlignment="1" applyProtection="1">
      <alignment horizontal="center"/>
      <protection hidden="1"/>
    </xf>
    <xf numFmtId="0" fontId="1" fillId="5" borderId="0" xfId="0" applyFont="1" applyFill="1" applyAlignment="1" applyProtection="1">
      <alignment horizontal="center"/>
      <protection hidden="1"/>
    </xf>
    <xf numFmtId="0" fontId="1" fillId="5" borderId="7" xfId="0" applyFont="1" applyFill="1" applyBorder="1" applyAlignment="1" applyProtection="1">
      <alignment horizontal="center"/>
      <protection hidden="1"/>
    </xf>
    <xf numFmtId="0" fontId="1" fillId="5" borderId="2" xfId="0" applyFont="1" applyFill="1" applyBorder="1" applyProtection="1">
      <protection hidden="1"/>
    </xf>
    <xf numFmtId="0" fontId="1" fillId="5" borderId="0" xfId="0" applyFont="1" applyFill="1" applyProtection="1">
      <protection hidden="1"/>
    </xf>
    <xf numFmtId="0" fontId="1" fillId="5" borderId="7" xfId="0" applyFont="1" applyFill="1" applyBorder="1" applyProtection="1">
      <protection hidden="1"/>
    </xf>
    <xf numFmtId="0" fontId="1" fillId="5" borderId="0" xfId="0" applyFont="1" applyFill="1" applyAlignment="1" applyProtection="1">
      <alignment horizontal="center" vertical="center" wrapText="1"/>
      <protection hidden="1"/>
    </xf>
    <xf numFmtId="0" fontId="1" fillId="5" borderId="12" xfId="0" applyFont="1" applyFill="1" applyBorder="1" applyProtection="1">
      <protection hidden="1"/>
    </xf>
    <xf numFmtId="0" fontId="1" fillId="5" borderId="1" xfId="0" applyFont="1" applyFill="1" applyBorder="1" applyProtection="1">
      <protection hidden="1"/>
    </xf>
    <xf numFmtId="0" fontId="1" fillId="5" borderId="1" xfId="0" applyFont="1" applyFill="1" applyBorder="1" applyAlignment="1" applyProtection="1">
      <alignment horizontal="center" vertical="center" wrapText="1"/>
      <protection hidden="1"/>
    </xf>
    <xf numFmtId="0" fontId="1" fillId="5" borderId="1" xfId="0" applyFont="1" applyFill="1" applyBorder="1" applyAlignment="1" applyProtection="1">
      <alignment horizontal="center"/>
      <protection hidden="1"/>
    </xf>
    <xf numFmtId="0" fontId="1" fillId="5" borderId="0" xfId="0" applyFont="1" applyFill="1" applyAlignment="1" applyProtection="1">
      <alignment horizontal="left"/>
      <protection hidden="1"/>
    </xf>
    <xf numFmtId="0" fontId="1" fillId="5" borderId="13" xfId="0" applyFont="1" applyFill="1" applyBorder="1" applyProtection="1">
      <protection hidden="1"/>
    </xf>
    <xf numFmtId="0" fontId="0" fillId="0" borderId="16" xfId="0" applyBorder="1" applyProtection="1">
      <protection hidden="1"/>
    </xf>
    <xf numFmtId="0" fontId="0" fillId="0" borderId="17" xfId="0" applyBorder="1" applyProtection="1">
      <protection hidden="1"/>
    </xf>
    <xf numFmtId="0" fontId="0" fillId="0" borderId="18" xfId="0" applyBorder="1" applyProtection="1">
      <protection hidden="1"/>
    </xf>
    <xf numFmtId="164" fontId="0" fillId="0" borderId="0" xfId="0" applyNumberFormat="1" applyProtection="1">
      <protection hidden="1"/>
    </xf>
    <xf numFmtId="167" fontId="0" fillId="0" borderId="0" xfId="0" applyNumberFormat="1" applyProtection="1">
      <protection hidden="1"/>
    </xf>
    <xf numFmtId="167" fontId="0" fillId="4" borderId="3" xfId="0" applyNumberFormat="1" applyFill="1" applyBorder="1" applyAlignment="1" applyProtection="1">
      <alignment horizontal="center"/>
      <protection hidden="1"/>
    </xf>
    <xf numFmtId="164" fontId="0" fillId="4" borderId="3" xfId="0" applyNumberFormat="1" applyFill="1" applyBorder="1" applyAlignment="1" applyProtection="1">
      <alignment horizontal="center"/>
      <protection hidden="1"/>
    </xf>
    <xf numFmtId="0" fontId="0" fillId="0" borderId="0" xfId="0" quotePrefix="1" applyProtection="1">
      <protection hidden="1"/>
    </xf>
    <xf numFmtId="165" fontId="0" fillId="0" borderId="0" xfId="0" quotePrefix="1" applyNumberFormat="1" applyProtection="1">
      <protection hidden="1"/>
    </xf>
    <xf numFmtId="0" fontId="13" fillId="0" borderId="0" xfId="0" applyFont="1" applyAlignment="1" applyProtection="1">
      <alignment horizontal="center"/>
      <protection hidden="1"/>
    </xf>
    <xf numFmtId="0" fontId="5" fillId="0" borderId="19" xfId="0" applyFont="1" applyBorder="1" applyProtection="1">
      <protection locked="0" hidden="1"/>
    </xf>
    <xf numFmtId="0" fontId="1" fillId="0" borderId="3" xfId="0" applyFont="1" applyBorder="1" applyAlignment="1" applyProtection="1">
      <alignment horizontal="center"/>
      <protection locked="0"/>
    </xf>
    <xf numFmtId="1" fontId="0" fillId="0" borderId="3" xfId="0" applyNumberFormat="1" applyBorder="1" applyAlignment="1" applyProtection="1">
      <alignment horizontal="center"/>
      <protection locked="0"/>
    </xf>
    <xf numFmtId="0" fontId="0" fillId="0" borderId="0" xfId="0" applyAlignment="1" applyProtection="1">
      <alignment horizontal="center"/>
      <protection locked="0"/>
    </xf>
    <xf numFmtId="0" fontId="9" fillId="0" borderId="4" xfId="0" applyFont="1" applyBorder="1" applyAlignment="1" applyProtection="1">
      <alignment vertical="center"/>
      <protection hidden="1"/>
    </xf>
    <xf numFmtId="0" fontId="9" fillId="0" borderId="20" xfId="0" applyFont="1" applyBorder="1" applyAlignment="1" applyProtection="1">
      <alignment vertical="center"/>
      <protection hidden="1"/>
    </xf>
    <xf numFmtId="0" fontId="9" fillId="0" borderId="19" xfId="0" applyFont="1" applyBorder="1" applyAlignment="1" applyProtection="1">
      <alignment vertical="center"/>
      <protection hidden="1"/>
    </xf>
    <xf numFmtId="0" fontId="0" fillId="0" borderId="4" xfId="0" applyBorder="1" applyAlignment="1" applyProtection="1">
      <alignment horizontal="left" vertical="center"/>
      <protection locked="0"/>
    </xf>
    <xf numFmtId="0" fontId="0" fillId="0" borderId="20" xfId="0" applyBorder="1" applyProtection="1">
      <protection locked="0"/>
    </xf>
    <xf numFmtId="0" fontId="0" fillId="0" borderId="19" xfId="0" applyBorder="1" applyProtection="1">
      <protection locked="0"/>
    </xf>
    <xf numFmtId="0" fontId="5" fillId="0" borderId="0" xfId="0" applyFont="1" applyAlignment="1" applyProtection="1">
      <alignment horizontal="center"/>
      <protection hidden="1"/>
    </xf>
    <xf numFmtId="0" fontId="6" fillId="0" borderId="1" xfId="0" applyFont="1" applyBorder="1" applyAlignment="1" applyProtection="1">
      <alignment horizontal="left"/>
      <protection hidden="1"/>
    </xf>
    <xf numFmtId="0" fontId="0" fillId="0" borderId="1" xfId="0" applyBorder="1" applyAlignment="1" applyProtection="1">
      <alignment horizontal="center"/>
      <protection hidden="1"/>
    </xf>
    <xf numFmtId="0" fontId="0" fillId="0" borderId="13" xfId="0" applyBorder="1" applyAlignment="1">
      <alignment horizontal="center"/>
    </xf>
    <xf numFmtId="0" fontId="0" fillId="0" borderId="7" xfId="0" applyBorder="1"/>
    <xf numFmtId="0" fontId="0" fillId="0" borderId="0" xfId="0" applyAlignment="1" applyProtection="1">
      <alignment horizontal="center"/>
      <protection hidden="1"/>
    </xf>
    <xf numFmtId="0" fontId="0" fillId="0" borderId="7" xfId="0" applyBorder="1" applyAlignment="1">
      <alignment horizontal="center"/>
    </xf>
    <xf numFmtId="0" fontId="5" fillId="0" borderId="0" xfId="0" applyFont="1" applyAlignment="1" applyProtection="1">
      <alignment horizontal="center" vertical="center"/>
      <protection hidden="1"/>
    </xf>
  </cellXfs>
  <cellStyles count="2">
    <cellStyle name="Hyperlink" xfId="1" builtinId="8"/>
    <cellStyle name="Normal" xfId="0" builtinId="0"/>
  </cellStyles>
  <dxfs count="114">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ill>
        <patternFill>
          <bgColor indexed="44"/>
        </patternFill>
      </fill>
    </dxf>
    <dxf>
      <font>
        <condense val="0"/>
        <extend val="0"/>
        <color auto="1"/>
      </font>
    </dxf>
    <dxf>
      <font>
        <condense val="0"/>
        <extend val="0"/>
        <color auto="1"/>
      </font>
    </dxf>
    <dxf>
      <fill>
        <patternFill>
          <bgColor indexed="43"/>
        </patternFill>
      </fill>
    </dxf>
    <dxf>
      <fill>
        <patternFill>
          <bgColor indexed="43"/>
        </patternFill>
      </fill>
    </dxf>
    <dxf>
      <font>
        <condense val="0"/>
        <extend val="0"/>
        <color auto="1"/>
      </font>
    </dxf>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ill>
        <patternFill>
          <bgColor indexed="44"/>
        </patternFill>
      </fill>
    </dxf>
    <dxf>
      <font>
        <condense val="0"/>
        <extend val="0"/>
        <color auto="1"/>
      </font>
    </dxf>
    <dxf>
      <font>
        <condense val="0"/>
        <extend val="0"/>
        <color auto="1"/>
      </font>
    </dxf>
    <dxf>
      <fill>
        <patternFill>
          <bgColor indexed="43"/>
        </patternFill>
      </fill>
    </dxf>
    <dxf>
      <fill>
        <patternFill>
          <bgColor indexed="43"/>
        </patternFill>
      </fill>
    </dxf>
    <dxf>
      <font>
        <condense val="0"/>
        <extend val="0"/>
        <color auto="1"/>
      </font>
    </dxf>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ont>
        <condense val="0"/>
        <extend val="0"/>
        <color auto="1"/>
      </font>
    </dxf>
    <dxf>
      <fill>
        <patternFill>
          <bgColor indexed="43"/>
        </patternFill>
      </fill>
    </dxf>
    <dxf>
      <fill>
        <patternFill>
          <bgColor indexed="44"/>
        </patternFill>
      </fill>
    </dxf>
    <dxf>
      <fill>
        <patternFill>
          <bgColor indexed="44"/>
        </patternFill>
      </fill>
    </dxf>
    <dxf>
      <font>
        <condense val="0"/>
        <extend val="0"/>
        <color auto="1"/>
      </font>
    </dxf>
    <dxf>
      <font>
        <condense val="0"/>
        <extend val="0"/>
        <color auto="1"/>
      </font>
    </dxf>
    <dxf>
      <fill>
        <patternFill>
          <bgColor indexed="43"/>
        </patternFill>
      </fill>
    </dxf>
    <dxf>
      <fill>
        <patternFill>
          <bgColor indexed="43"/>
        </patternFill>
      </fill>
    </dxf>
    <dxf>
      <font>
        <condense val="0"/>
        <extend val="0"/>
        <color auto="1"/>
      </font>
    </dxf>
    <dxf>
      <fill>
        <patternFill>
          <bgColor indexed="43"/>
        </patternFill>
      </fill>
      <border>
        <left style="thin">
          <color indexed="64"/>
        </left>
        <right style="thin">
          <color indexed="64"/>
        </right>
        <top style="thin">
          <color indexed="64"/>
        </top>
        <bottom style="thin">
          <color indexed="64"/>
        </bottom>
      </border>
    </dxf>
    <dxf>
      <fill>
        <patternFill>
          <bgColor indexed="9"/>
        </patternFill>
      </fill>
      <border>
        <left style="thin">
          <color indexed="64"/>
        </left>
        <right style="thin">
          <color indexed="64"/>
        </right>
        <top style="thin">
          <color indexed="64"/>
        </top>
        <bottom style="thin">
          <color indexed="64"/>
        </bottom>
      </border>
    </dxf>
    <dxf>
      <font>
        <condense val="0"/>
        <extend val="0"/>
        <color auto="1"/>
      </font>
      <fill>
        <patternFill>
          <bgColor indexed="13"/>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ndense val="0"/>
        <extend val="0"/>
        <color indexed="12"/>
      </font>
    </dxf>
    <dxf>
      <font>
        <condense val="0"/>
        <extend val="0"/>
        <color indexed="10"/>
      </font>
    </dxf>
    <dxf>
      <fill>
        <patternFill>
          <bgColor indexed="9"/>
        </patternFill>
      </fill>
      <border>
        <left style="thin">
          <color indexed="64"/>
        </left>
        <right style="thin">
          <color indexed="64"/>
        </right>
        <top style="thin">
          <color indexed="64"/>
        </top>
        <bottom style="thin">
          <color indexed="64"/>
        </bottom>
      </border>
    </dxf>
    <dxf>
      <font>
        <condense val="0"/>
        <extend val="0"/>
        <color auto="1"/>
      </font>
      <fill>
        <patternFill>
          <bgColor indexed="13"/>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ndense val="0"/>
        <extend val="0"/>
        <color indexed="12"/>
      </font>
    </dxf>
    <dxf>
      <font>
        <condense val="0"/>
        <extend val="0"/>
        <color indexed="10"/>
      </font>
    </dxf>
    <dxf>
      <font>
        <condense val="0"/>
        <extend val="0"/>
        <color indexed="10"/>
      </font>
    </dxf>
    <dxf>
      <font>
        <condense val="0"/>
        <extend val="0"/>
        <color indexed="12"/>
      </font>
    </dxf>
    <dxf>
      <font>
        <condense val="0"/>
        <extend val="0"/>
        <color auto="1"/>
      </font>
      <fill>
        <patternFill>
          <bgColor indexed="22"/>
        </patternFill>
      </fill>
    </dxf>
    <dxf>
      <font>
        <condense val="0"/>
        <extend val="0"/>
        <color indexed="12"/>
      </font>
    </dxf>
    <dxf>
      <font>
        <condense val="0"/>
        <extend val="0"/>
        <color indexed="10"/>
      </font>
    </dxf>
    <dxf>
      <font>
        <condense val="0"/>
        <extend val="0"/>
        <color indexed="12"/>
      </font>
    </dxf>
    <dxf>
      <font>
        <condense val="0"/>
        <extend val="0"/>
        <color indexed="10"/>
      </font>
    </dxf>
    <dxf>
      <font>
        <b/>
        <i val="0"/>
        <condense val="0"/>
        <extend val="0"/>
      </font>
      <border>
        <left/>
        <right style="thin">
          <color indexed="64"/>
        </right>
        <top style="thin">
          <color indexed="64"/>
        </top>
        <bottom style="thin">
          <color indexed="64"/>
        </bottom>
      </border>
    </dxf>
    <dxf>
      <font>
        <b/>
        <i val="0"/>
        <condense val="0"/>
        <extend val="0"/>
      </font>
      <border>
        <left/>
        <right/>
        <top style="thin">
          <color indexed="64"/>
        </top>
        <bottom style="thin">
          <color indexed="64"/>
        </bottom>
      </border>
    </dxf>
    <dxf>
      <font>
        <b/>
        <i val="0"/>
        <condense val="0"/>
        <extend val="0"/>
      </font>
      <border>
        <left style="thin">
          <color indexed="64"/>
        </left>
        <right style="thin">
          <color indexed="64"/>
        </right>
        <top style="thin">
          <color indexed="64"/>
        </top>
        <bottom style="thin">
          <color indexed="64"/>
        </bottom>
      </border>
    </dxf>
    <dxf>
      <fill>
        <patternFill>
          <bgColor indexed="9"/>
        </patternFill>
      </fill>
      <border>
        <left style="thin">
          <color indexed="64"/>
        </left>
        <right style="thin">
          <color indexed="64"/>
        </right>
        <top style="thin">
          <color indexed="64"/>
        </top>
        <bottom style="thin">
          <color indexed="64"/>
        </bottom>
      </border>
    </dxf>
    <dxf>
      <font>
        <condense val="0"/>
        <extend val="0"/>
        <color auto="1"/>
      </font>
      <fill>
        <patternFill>
          <bgColor indexed="13"/>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13"/>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ndense val="0"/>
        <extend val="0"/>
        <color indexed="9"/>
      </font>
      <fill>
        <patternFill>
          <bgColor indexed="10"/>
        </patternFill>
      </fill>
    </dxf>
    <dxf>
      <fill>
        <patternFill>
          <bgColor indexed="43"/>
        </patternFill>
      </fill>
      <border>
        <left style="thin">
          <color indexed="64"/>
        </left>
        <right style="thin">
          <color indexed="64"/>
        </right>
        <top style="thin">
          <color indexed="64"/>
        </top>
        <bottom style="thin">
          <color indexed="64"/>
        </bottom>
      </border>
    </dxf>
    <dxf>
      <fill>
        <patternFill>
          <bgColor indexed="9"/>
        </patternFill>
      </fill>
    </dxf>
    <dxf>
      <font>
        <condense val="0"/>
        <extend val="0"/>
        <color auto="1"/>
      </font>
    </dxf>
    <dxf>
      <font>
        <condense val="0"/>
        <extend val="0"/>
        <color auto="1"/>
      </font>
      <fill>
        <patternFill>
          <bgColor indexed="43"/>
        </patternFill>
      </fill>
    </dxf>
    <dxf>
      <fill>
        <patternFill>
          <bgColor indexed="44"/>
        </patternFill>
      </fill>
    </dxf>
    <dxf>
      <fill>
        <patternFill>
          <bgColor indexed="44"/>
        </patternFill>
      </fill>
    </dxf>
    <dxf>
      <fill>
        <patternFill>
          <bgColor indexed="44"/>
        </patternFill>
      </fill>
    </dxf>
    <dxf>
      <font>
        <condense val="0"/>
        <extend val="0"/>
        <color auto="1"/>
      </font>
    </dxf>
    <dxf>
      <fill>
        <patternFill>
          <bgColor indexed="44"/>
        </patternFill>
      </fill>
    </dxf>
    <dxf>
      <font>
        <condense val="0"/>
        <extend val="0"/>
        <color auto="1"/>
      </font>
    </dxf>
    <dxf>
      <fill>
        <patternFill>
          <bgColor indexed="44"/>
        </patternFill>
      </fill>
    </dxf>
    <dxf>
      <fill>
        <patternFill>
          <bgColor indexed="44"/>
        </patternFill>
      </fill>
    </dxf>
    <dxf>
      <fill>
        <patternFill>
          <bgColor indexed="44"/>
        </patternFill>
      </fill>
    </dxf>
    <dxf>
      <font>
        <condense val="0"/>
        <extend val="0"/>
        <color auto="1"/>
      </font>
    </dxf>
    <dxf>
      <font>
        <condense val="0"/>
        <extend val="0"/>
        <color auto="1"/>
      </font>
    </dxf>
    <dxf>
      <font>
        <condense val="0"/>
        <extend val="0"/>
        <color auto="1"/>
      </font>
    </dxf>
    <dxf>
      <font>
        <condense val="0"/>
        <extend val="0"/>
        <color auto="1"/>
      </font>
    </dxf>
    <dxf>
      <font>
        <condense val="0"/>
        <extend val="0"/>
        <color auto="1"/>
      </font>
    </dxf>
    <dxf>
      <fill>
        <patternFill>
          <bgColor indexed="43"/>
        </patternFill>
      </fill>
    </dxf>
    <dxf>
      <fill>
        <patternFill>
          <bgColor indexed="43"/>
        </patternFill>
      </fill>
    </dxf>
    <dxf>
      <fill>
        <patternFill>
          <bgColor indexed="43"/>
        </patternFill>
      </fill>
    </dxf>
    <dxf>
      <font>
        <condense val="0"/>
        <extend val="0"/>
        <color auto="1"/>
      </font>
    </dxf>
    <dxf>
      <fill>
        <patternFill>
          <bgColor indexed="43"/>
        </patternFill>
      </fill>
    </dxf>
    <dxf>
      <fill>
        <patternFill>
          <bgColor indexed="43"/>
        </patternFill>
      </fill>
    </dxf>
    <dxf>
      <fill>
        <patternFill>
          <bgColor indexed="43"/>
        </patternFill>
      </fill>
    </dxf>
    <dxf>
      <fill>
        <patternFill>
          <bgColor indexed="4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sng" strike="noStrike" baseline="0">
                <a:solidFill>
                  <a:srgbClr val="000000"/>
                </a:solidFill>
                <a:latin typeface="Arial"/>
                <a:ea typeface="Arial"/>
                <a:cs typeface="Arial"/>
              </a:defRPr>
            </a:pPr>
            <a:r>
              <a:rPr lang="en-GB"/>
              <a:t>Hot and Cold Composite Curves</a:t>
            </a:r>
          </a:p>
        </c:rich>
      </c:tx>
      <c:layout>
        <c:manualLayout>
          <c:xMode val="edge"/>
          <c:yMode val="edge"/>
          <c:x val="0.37094995527793662"/>
          <c:y val="2.7823240589198037E-2"/>
        </c:manualLayout>
      </c:layout>
      <c:overlay val="0"/>
      <c:spPr>
        <a:noFill/>
        <a:ln w="25400">
          <a:noFill/>
        </a:ln>
      </c:spPr>
    </c:title>
    <c:autoTitleDeleted val="0"/>
    <c:plotArea>
      <c:layout>
        <c:manualLayout>
          <c:layoutTarget val="inner"/>
          <c:xMode val="edge"/>
          <c:yMode val="edge"/>
          <c:x val="7.9329652218080166E-2"/>
          <c:y val="0.12929623567921442"/>
          <c:w val="0.890503279124083"/>
          <c:h val="0.74795417348608839"/>
        </c:manualLayout>
      </c:layout>
      <c:scatterChart>
        <c:scatterStyle val="lineMarker"/>
        <c:varyColors val="0"/>
        <c:ser>
          <c:idx val="0"/>
          <c:order val="0"/>
          <c:tx>
            <c:v>Cold Composite</c:v>
          </c:tx>
          <c:spPr>
            <a:ln w="25400">
              <a:solidFill>
                <a:srgbClr val="0000FF"/>
              </a:solidFill>
              <a:prstDash val="solid"/>
            </a:ln>
          </c:spPr>
          <c:marker>
            <c:symbol val="none"/>
          </c:marker>
          <c:xVal>
            <c:numRef>
              <c:f>'A2'!$C$6:$C$106</c:f>
              <c:numCache>
                <c:formatCode>General</c:formatCode>
                <c:ptCount val="101"/>
                <c:pt idx="0">
                  <c:v>#N/A</c:v>
                </c:pt>
                <c:pt idx="1">
                  <c:v>#N/A</c:v>
                </c:pt>
                <c:pt idx="2">
                  <c:v>318969.8</c:v>
                </c:pt>
                <c:pt idx="3">
                  <c:v>318801.1190494023</c:v>
                </c:pt>
                <c:pt idx="4">
                  <c:v>312571.26938138227</c:v>
                </c:pt>
                <c:pt idx="5">
                  <c:v>312361.91684695473</c:v>
                </c:pt>
                <c:pt idx="6">
                  <c:v>312301.94793915126</c:v>
                </c:pt>
                <c:pt idx="7">
                  <c:v>297251.93044195545</c:v>
                </c:pt>
                <c:pt idx="8">
                  <c:v>275544.84104630246</c:v>
                </c:pt>
                <c:pt idx="9">
                  <c:v>251525.69338163984</c:v>
                </c:pt>
                <c:pt idx="10">
                  <c:v>251480.52423077356</c:v>
                </c:pt>
                <c:pt idx="11">
                  <c:v>244057.12484973369</c:v>
                </c:pt>
                <c:pt idx="12">
                  <c:v>198492.52786990366</c:v>
                </c:pt>
                <c:pt idx="13">
                  <c:v>192511.53003986093</c:v>
                </c:pt>
                <c:pt idx="14">
                  <c:v>192131.20578956671</c:v>
                </c:pt>
                <c:pt idx="15">
                  <c:v>191938.05346123187</c:v>
                </c:pt>
                <c:pt idx="16">
                  <c:v>191642.37932356267</c:v>
                </c:pt>
                <c:pt idx="17">
                  <c:v>191287.57035836135</c:v>
                </c:pt>
                <c:pt idx="18">
                  <c:v>146614.78487555694</c:v>
                </c:pt>
                <c:pt idx="19">
                  <c:v>146554.82002707483</c:v>
                </c:pt>
                <c:pt idx="20">
                  <c:v>146493.72849953728</c:v>
                </c:pt>
                <c:pt idx="21">
                  <c:v>145813.1799598184</c:v>
                </c:pt>
                <c:pt idx="22">
                  <c:v>143383.38077088399</c:v>
                </c:pt>
                <c:pt idx="23">
                  <c:v>143383.07964321156</c:v>
                </c:pt>
                <c:pt idx="24">
                  <c:v>142952.76819929195</c:v>
                </c:pt>
                <c:pt idx="25">
                  <c:v>142952.46707161953</c:v>
                </c:pt>
                <c:pt idx="26">
                  <c:v>142627.22081848106</c:v>
                </c:pt>
                <c:pt idx="27">
                  <c:v>131093.22921203345</c:v>
                </c:pt>
                <c:pt idx="28">
                  <c:v>129651.48026122751</c:v>
                </c:pt>
                <c:pt idx="29">
                  <c:v>129610.24024603667</c:v>
                </c:pt>
                <c:pt idx="30">
                  <c:v>125246.72831068074</c:v>
                </c:pt>
                <c:pt idx="31">
                  <c:v>118046.93361734347</c:v>
                </c:pt>
                <c:pt idx="32">
                  <c:v>114556.51103781564</c:v>
                </c:pt>
                <c:pt idx="33">
                  <c:v>113374.41400000002</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numCache>
            </c:numRef>
          </c:xVal>
          <c:yVal>
            <c:numRef>
              <c:f>'A2'!$B$6:$B$106</c:f>
              <c:numCache>
                <c:formatCode>General</c:formatCode>
                <c:ptCount val="101"/>
                <c:pt idx="0">
                  <c:v>#N/A</c:v>
                </c:pt>
                <c:pt idx="1">
                  <c:v>#N/A</c:v>
                </c:pt>
                <c:pt idx="2">
                  <c:v>389.85</c:v>
                </c:pt>
                <c:pt idx="3">
                  <c:v>388.83900000000006</c:v>
                </c:pt>
                <c:pt idx="4">
                  <c:v>351.5</c:v>
                </c:pt>
                <c:pt idx="5">
                  <c:v>350.33400000000006</c:v>
                </c:pt>
                <c:pt idx="6">
                  <c:v>350</c:v>
                </c:pt>
                <c:pt idx="7">
                  <c:v>276.85000000000002</c:v>
                </c:pt>
                <c:pt idx="8">
                  <c:v>204.76400000000001</c:v>
                </c:pt>
                <c:pt idx="9">
                  <c:v>125</c:v>
                </c:pt>
                <c:pt idx="10">
                  <c:v>124.85000000000002</c:v>
                </c:pt>
                <c:pt idx="11">
                  <c:v>100.19800000000004</c:v>
                </c:pt>
                <c:pt idx="12">
                  <c:v>100.11200000000002</c:v>
                </c:pt>
                <c:pt idx="13">
                  <c:v>80.25</c:v>
                </c:pt>
                <c:pt idx="14">
                  <c:v>78.987000000000023</c:v>
                </c:pt>
                <c:pt idx="15">
                  <c:v>78.974000000000046</c:v>
                </c:pt>
                <c:pt idx="16">
                  <c:v>78.963999999999999</c:v>
                </c:pt>
                <c:pt idx="17">
                  <c:v>78.951999999999998</c:v>
                </c:pt>
                <c:pt idx="18">
                  <c:v>77.949000000000012</c:v>
                </c:pt>
                <c:pt idx="19">
                  <c:v>77.947000000000003</c:v>
                </c:pt>
                <c:pt idx="20">
                  <c:v>77.94300000000004</c:v>
                </c:pt>
                <c:pt idx="21">
                  <c:v>75.68300000000005</c:v>
                </c:pt>
                <c:pt idx="22">
                  <c:v>67.614000000000033</c:v>
                </c:pt>
                <c:pt idx="23">
                  <c:v>67.613</c:v>
                </c:pt>
                <c:pt idx="24">
                  <c:v>66.184000000000026</c:v>
                </c:pt>
                <c:pt idx="25">
                  <c:v>66.18300000000005</c:v>
                </c:pt>
                <c:pt idx="26">
                  <c:v>65</c:v>
                </c:pt>
                <c:pt idx="27">
                  <c:v>25</c:v>
                </c:pt>
                <c:pt idx="28">
                  <c:v>20</c:v>
                </c:pt>
                <c:pt idx="29">
                  <c:v>19.850000000000023</c:v>
                </c:pt>
                <c:pt idx="30">
                  <c:v>-0.14999999999997726</c:v>
                </c:pt>
                <c:pt idx="31">
                  <c:v>-33.149999999999977</c:v>
                </c:pt>
                <c:pt idx="32">
                  <c:v>-61.575999999999965</c:v>
                </c:pt>
                <c:pt idx="33">
                  <c:v>-154.63999999999999</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numCache>
            </c:numRef>
          </c:yVal>
          <c:smooth val="0"/>
          <c:extLst>
            <c:ext xmlns:c16="http://schemas.microsoft.com/office/drawing/2014/chart" uri="{C3380CC4-5D6E-409C-BE32-E72D297353CC}">
              <c16:uniqueId val="{00000000-0A02-456E-89F3-CAC30B3018AD}"/>
            </c:ext>
          </c:extLst>
        </c:ser>
        <c:ser>
          <c:idx val="1"/>
          <c:order val="1"/>
          <c:tx>
            <c:v>Hot Composite</c:v>
          </c:tx>
          <c:spPr>
            <a:ln w="25400">
              <a:solidFill>
                <a:srgbClr val="FF0000"/>
              </a:solidFill>
              <a:prstDash val="solid"/>
            </a:ln>
          </c:spPr>
          <c:marker>
            <c:symbol val="none"/>
          </c:marker>
          <c:xVal>
            <c:numRef>
              <c:f>'A2'!$H$6:$H$56</c:f>
              <c:numCache>
                <c:formatCode>General</c:formatCode>
                <c:ptCount val="51"/>
                <c:pt idx="0">
                  <c:v>318969.8000000001</c:v>
                </c:pt>
                <c:pt idx="1">
                  <c:v>308203.50000000006</c:v>
                </c:pt>
                <c:pt idx="2">
                  <c:v>308203.50000000006</c:v>
                </c:pt>
                <c:pt idx="3">
                  <c:v>277942.40000000008</c:v>
                </c:pt>
                <c:pt idx="4">
                  <c:v>#N/A</c:v>
                </c:pt>
                <c:pt idx="5">
                  <c:v>277942.40000000008</c:v>
                </c:pt>
                <c:pt idx="6">
                  <c:v>217304.59999999998</c:v>
                </c:pt>
                <c:pt idx="7">
                  <c:v>214185.9586622222</c:v>
                </c:pt>
                <c:pt idx="8">
                  <c:v>211112.67938026664</c:v>
                </c:pt>
                <c:pt idx="9">
                  <c:v>204367.09602189536</c:v>
                </c:pt>
                <c:pt idx="10">
                  <c:v>93509.805657862526</c:v>
                </c:pt>
                <c:pt idx="11">
                  <c:v>79491.135803210564</c:v>
                </c:pt>
                <c:pt idx="12">
                  <c:v>79441.261286149311</c:v>
                </c:pt>
                <c:pt idx="13">
                  <c:v>67922.567589981554</c:v>
                </c:pt>
                <c:pt idx="14">
                  <c:v>57244.819673875143</c:v>
                </c:pt>
                <c:pt idx="15">
                  <c:v>57134.914113377017</c:v>
                </c:pt>
                <c:pt idx="16">
                  <c:v>57050.371374531751</c:v>
                </c:pt>
                <c:pt idx="17">
                  <c:v>56948.404518678813</c:v>
                </c:pt>
                <c:pt idx="18">
                  <c:v>48425.674816970961</c:v>
                </c:pt>
                <c:pt idx="19">
                  <c:v>48408.680340995386</c:v>
                </c:pt>
                <c:pt idx="20">
                  <c:v>48374.691389044732</c:v>
                </c:pt>
                <c:pt idx="21">
                  <c:v>29170.933536741708</c:v>
                </c:pt>
                <c:pt idx="22">
                  <c:v>24144.750627468544</c:v>
                </c:pt>
                <c:pt idx="23">
                  <c:v>24139.89395089645</c:v>
                </c:pt>
                <c:pt idx="24">
                  <c:v>5097.7219757586863</c:v>
                </c:pt>
                <c:pt idx="25">
                  <c:v>5088.6302292568989</c:v>
                </c:pt>
                <c:pt idx="26">
                  <c:v>4351.7391173879696</c:v>
                </c:pt>
                <c:pt idx="27">
                  <c:v>504.79787284038014</c:v>
                </c:pt>
                <c:pt idx="28">
                  <c:v>233.60901836670007</c:v>
                </c:pt>
                <c:pt idx="29">
                  <c:v>225.47335273249089</c:v>
                </c:pt>
                <c:pt idx="30">
                  <c:v>0</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numCache>
            </c:numRef>
          </c:xVal>
          <c:yVal>
            <c:numRef>
              <c:f>'A2'!$G$6:$G$56</c:f>
              <c:numCache>
                <c:formatCode>General</c:formatCode>
                <c:ptCount val="51"/>
                <c:pt idx="0">
                  <c:v>549.75599999999997</c:v>
                </c:pt>
                <c:pt idx="1">
                  <c:v>391.85</c:v>
                </c:pt>
                <c:pt idx="2">
                  <c:v>389.85</c:v>
                </c:pt>
                <c:pt idx="3">
                  <c:v>388.83900000000006</c:v>
                </c:pt>
                <c:pt idx="4">
                  <c:v>#N/A</c:v>
                </c:pt>
                <c:pt idx="5">
                  <c:v>350.33400000000006</c:v>
                </c:pt>
                <c:pt idx="6">
                  <c:v>350</c:v>
                </c:pt>
                <c:pt idx="7">
                  <c:v>276.85000000000002</c:v>
                </c:pt>
                <c:pt idx="8">
                  <c:v>204.76400000000001</c:v>
                </c:pt>
                <c:pt idx="9">
                  <c:v>125</c:v>
                </c:pt>
                <c:pt idx="10">
                  <c:v>124.85000000000002</c:v>
                </c:pt>
                <c:pt idx="11">
                  <c:v>100.19800000000004</c:v>
                </c:pt>
                <c:pt idx="12">
                  <c:v>100.11200000000002</c:v>
                </c:pt>
                <c:pt idx="13">
                  <c:v>80.25</c:v>
                </c:pt>
                <c:pt idx="14">
                  <c:v>78.987000000000023</c:v>
                </c:pt>
                <c:pt idx="15">
                  <c:v>78.974000000000046</c:v>
                </c:pt>
                <c:pt idx="16">
                  <c:v>78.963999999999999</c:v>
                </c:pt>
                <c:pt idx="17">
                  <c:v>78.951999999999998</c:v>
                </c:pt>
                <c:pt idx="18">
                  <c:v>77.949000000000012</c:v>
                </c:pt>
                <c:pt idx="19">
                  <c:v>77.947000000000003</c:v>
                </c:pt>
                <c:pt idx="20">
                  <c:v>77.94300000000004</c:v>
                </c:pt>
                <c:pt idx="21">
                  <c:v>75.68300000000005</c:v>
                </c:pt>
                <c:pt idx="22">
                  <c:v>67.614000000000033</c:v>
                </c:pt>
                <c:pt idx="23">
                  <c:v>67.613</c:v>
                </c:pt>
                <c:pt idx="24">
                  <c:v>66.184000000000026</c:v>
                </c:pt>
                <c:pt idx="25">
                  <c:v>66.18300000000005</c:v>
                </c:pt>
                <c:pt idx="26">
                  <c:v>65</c:v>
                </c:pt>
                <c:pt idx="27">
                  <c:v>25</c:v>
                </c:pt>
                <c:pt idx="28">
                  <c:v>20</c:v>
                </c:pt>
                <c:pt idx="29">
                  <c:v>19.850000000000023</c:v>
                </c:pt>
                <c:pt idx="30">
                  <c:v>-0.14999999999997726</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numCache>
            </c:numRef>
          </c:yVal>
          <c:smooth val="0"/>
          <c:extLst>
            <c:ext xmlns:c16="http://schemas.microsoft.com/office/drawing/2014/chart" uri="{C3380CC4-5D6E-409C-BE32-E72D297353CC}">
              <c16:uniqueId val="{00000001-0A02-456E-89F3-CAC30B3018AD}"/>
            </c:ext>
          </c:extLst>
        </c:ser>
        <c:dLbls>
          <c:showLegendKey val="0"/>
          <c:showVal val="0"/>
          <c:showCatName val="0"/>
          <c:showSerName val="0"/>
          <c:showPercent val="0"/>
          <c:showBubbleSize val="0"/>
        </c:dLbls>
        <c:axId val="820793768"/>
        <c:axId val="1"/>
      </c:scatterChart>
      <c:valAx>
        <c:axId val="820793768"/>
        <c:scaling>
          <c:orientation val="minMax"/>
        </c:scaling>
        <c:delete val="0"/>
        <c:axPos val="b"/>
        <c:majorGridlines>
          <c:spPr>
            <a:ln w="3175">
              <a:solidFill>
                <a:srgbClr val="808080"/>
              </a:solidFill>
              <a:prstDash val="solid"/>
            </a:ln>
          </c:spPr>
        </c:majorGridlines>
        <c:minorGridlines>
          <c:spPr>
            <a:ln w="3175">
              <a:solidFill>
                <a:srgbClr val="C0C0C0"/>
              </a:solidFill>
              <a:prstDash val="solid"/>
            </a:ln>
          </c:spPr>
        </c:minorGridlines>
        <c:title>
          <c:tx>
            <c:strRef>
              <c:f>CC!$A$30</c:f>
              <c:strCache>
                <c:ptCount val="1"/>
                <c:pt idx="0">
                  <c:v>Heat Flow (kW)</c:v>
                </c:pt>
              </c:strCache>
            </c:strRef>
          </c:tx>
          <c:layout>
            <c:manualLayout>
              <c:xMode val="edge"/>
              <c:yMode val="edge"/>
              <c:x val="0.47039129606005953"/>
              <c:y val="0.95417348608837971"/>
            </c:manualLayout>
          </c:layout>
          <c:overlay val="0"/>
          <c:spPr>
            <a:noFill/>
            <a:ln w="25400">
              <a:noFill/>
            </a:ln>
          </c:spPr>
          <c:txPr>
            <a:bodyPr/>
            <a:lstStyle/>
            <a:p>
              <a:pPr>
                <a:defRPr sz="10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l-GR"/>
          </a:p>
        </c:txPr>
        <c:crossAx val="1"/>
        <c:crosses val="autoZero"/>
        <c:crossBetween val="midCat"/>
      </c:valAx>
      <c:valAx>
        <c:axId val="1"/>
        <c:scaling>
          <c:orientation val="minMax"/>
        </c:scaling>
        <c:delete val="0"/>
        <c:axPos val="l"/>
        <c:majorGridlines>
          <c:spPr>
            <a:ln w="3175">
              <a:solidFill>
                <a:srgbClr val="808080"/>
              </a:solidFill>
              <a:prstDash val="solid"/>
            </a:ln>
          </c:spPr>
        </c:majorGridlines>
        <c:minorGridlines>
          <c:spPr>
            <a:ln w="3175">
              <a:solidFill>
                <a:srgbClr val="C0C0C0"/>
              </a:solidFill>
              <a:prstDash val="solid"/>
            </a:ln>
          </c:spPr>
        </c:minorGridlines>
        <c:title>
          <c:tx>
            <c:strRef>
              <c:f>CC!$B$30</c:f>
              <c:strCache>
                <c:ptCount val="1"/>
                <c:pt idx="0">
                  <c:v>Actual Temperature (°C)</c:v>
                </c:pt>
              </c:strCache>
            </c:strRef>
          </c:tx>
          <c:layout>
            <c:manualLayout>
              <c:xMode val="edge"/>
              <c:yMode val="edge"/>
              <c:x val="5.5865921787709499E-3"/>
              <c:y val="0.31423895253682488"/>
            </c:manualLayout>
          </c:layout>
          <c:overlay val="0"/>
          <c:spPr>
            <a:noFill/>
            <a:ln w="25400">
              <a:noFill/>
            </a:ln>
          </c:spPr>
          <c:txPr>
            <a:bodyPr/>
            <a:lstStyle/>
            <a:p>
              <a:pPr>
                <a:defRPr sz="1025"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l-GR"/>
          </a:p>
        </c:txPr>
        <c:crossAx val="82079376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1825" b="0" i="0" u="none" strike="noStrike" baseline="0">
          <a:solidFill>
            <a:srgbClr val="000000"/>
          </a:solidFill>
          <a:latin typeface="Arial"/>
          <a:ea typeface="Arial"/>
          <a:cs typeface="Arial"/>
        </a:defRPr>
      </a:pPr>
      <a:endParaRPr lang="el-GR"/>
    </a:p>
  </c:txPr>
  <c:printSettings>
    <c:headerFooter alignWithMargins="0"/>
    <c:pageMargins b="1" l="0.75" r="0.75" t="1" header="0.5" footer="0.5"/>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sng" strike="noStrike" baseline="0">
                <a:solidFill>
                  <a:srgbClr val="000000"/>
                </a:solidFill>
                <a:latin typeface="Arial"/>
                <a:ea typeface="Arial"/>
                <a:cs typeface="Arial"/>
              </a:defRPr>
            </a:pPr>
            <a:r>
              <a:rPr lang="en-GB"/>
              <a:t>Shifted Hot and Cold Composite Curves</a:t>
            </a:r>
          </a:p>
        </c:rich>
      </c:tx>
      <c:layout>
        <c:manualLayout>
          <c:xMode val="edge"/>
          <c:yMode val="edge"/>
          <c:x val="0.34004509503426167"/>
          <c:y val="2.7868852459016394E-2"/>
        </c:manualLayout>
      </c:layout>
      <c:overlay val="0"/>
      <c:spPr>
        <a:noFill/>
        <a:ln w="25400">
          <a:noFill/>
        </a:ln>
      </c:spPr>
    </c:title>
    <c:autoTitleDeleted val="0"/>
    <c:plotArea>
      <c:layout>
        <c:manualLayout>
          <c:layoutTarget val="inner"/>
          <c:xMode val="edge"/>
          <c:yMode val="edge"/>
          <c:x val="9.6601104987818626E-2"/>
          <c:y val="0.12927766654604028"/>
          <c:w val="0.86583212618711503"/>
          <c:h val="0.79087513651695229"/>
        </c:manualLayout>
      </c:layout>
      <c:scatterChart>
        <c:scatterStyle val="lineMarker"/>
        <c:varyColors val="0"/>
        <c:ser>
          <c:idx val="0"/>
          <c:order val="0"/>
          <c:tx>
            <c:v>Cold Composite</c:v>
          </c:tx>
          <c:spPr>
            <a:ln w="25400">
              <a:solidFill>
                <a:srgbClr val="0000FF"/>
              </a:solidFill>
              <a:prstDash val="solid"/>
            </a:ln>
          </c:spPr>
          <c:marker>
            <c:symbol val="none"/>
          </c:marker>
          <c:xVal>
            <c:numRef>
              <c:f>'A2'!$E$6:$E$106</c:f>
              <c:numCache>
                <c:formatCode>General</c:formatCode>
                <c:ptCount val="101"/>
                <c:pt idx="0">
                  <c:v>#N/A</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xVal>
          <c:yVal>
            <c:numRef>
              <c:f>'A2'!$D$6:$D$106</c:f>
              <c:numCache>
                <c:formatCode>General</c:formatCode>
                <c:ptCount val="101"/>
                <c:pt idx="0">
                  <c:v>#N/A</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790B-4690-B8E7-D2ED8AB05B08}"/>
            </c:ext>
          </c:extLst>
        </c:ser>
        <c:ser>
          <c:idx val="1"/>
          <c:order val="1"/>
          <c:tx>
            <c:v>Hot Composite</c:v>
          </c:tx>
          <c:spPr>
            <a:ln w="25400">
              <a:solidFill>
                <a:srgbClr val="FF0000"/>
              </a:solidFill>
              <a:prstDash val="solid"/>
            </a:ln>
          </c:spPr>
          <c:marker>
            <c:symbol val="none"/>
          </c:marker>
          <c:xVal>
            <c:numRef>
              <c:f>'A2'!$J$6:$J$56</c:f>
              <c:numCache>
                <c:formatCode>General</c:formatCode>
                <c:ptCount val="51"/>
                <c:pt idx="0">
                  <c:v>0</c:v>
                </c:pt>
                <c:pt idx="1">
                  <c:v>0</c:v>
                </c:pt>
                <c:pt idx="2">
                  <c:v>0</c:v>
                </c:pt>
                <c:pt idx="3">
                  <c:v>0</c:v>
                </c:pt>
                <c:pt idx="4">
                  <c:v>0</c:v>
                </c:pt>
                <c:pt idx="5">
                  <c:v>#N/A</c:v>
                </c:pt>
                <c:pt idx="6">
                  <c:v>#N/A</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numCache>
            </c:numRef>
          </c:xVal>
          <c:yVal>
            <c:numRef>
              <c:f>'A2'!$I$6:$I$56</c:f>
              <c:numCache>
                <c:formatCode>General</c:formatCode>
                <c:ptCount val="51"/>
                <c:pt idx="0">
                  <c:v>0</c:v>
                </c:pt>
                <c:pt idx="1">
                  <c:v>0</c:v>
                </c:pt>
                <c:pt idx="2">
                  <c:v>0</c:v>
                </c:pt>
                <c:pt idx="3">
                  <c:v>0</c:v>
                </c:pt>
                <c:pt idx="4">
                  <c:v>0</c:v>
                </c:pt>
                <c:pt idx="5">
                  <c:v>#N/A</c:v>
                </c:pt>
                <c:pt idx="6">
                  <c:v>#N/A</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numCache>
            </c:numRef>
          </c:yVal>
          <c:smooth val="0"/>
          <c:extLst>
            <c:ext xmlns:c16="http://schemas.microsoft.com/office/drawing/2014/chart" uri="{C3380CC4-5D6E-409C-BE32-E72D297353CC}">
              <c16:uniqueId val="{00000001-790B-4690-B8E7-D2ED8AB05B08}"/>
            </c:ext>
          </c:extLst>
        </c:ser>
        <c:dLbls>
          <c:showLegendKey val="0"/>
          <c:showVal val="0"/>
          <c:showCatName val="0"/>
          <c:showSerName val="0"/>
          <c:showPercent val="0"/>
          <c:showBubbleSize val="0"/>
        </c:dLbls>
        <c:axId val="742123176"/>
        <c:axId val="1"/>
      </c:scatterChart>
      <c:valAx>
        <c:axId val="742123176"/>
        <c:scaling>
          <c:orientation val="minMax"/>
        </c:scaling>
        <c:delete val="0"/>
        <c:axPos val="b"/>
        <c:majorGridlines>
          <c:spPr>
            <a:ln w="3175">
              <a:solidFill>
                <a:srgbClr val="808080"/>
              </a:solidFill>
              <a:prstDash val="solid"/>
            </a:ln>
          </c:spPr>
        </c:majorGridlines>
        <c:minorGridlines>
          <c:spPr>
            <a:ln w="3175">
              <a:solidFill>
                <a:srgbClr val="C0C0C0"/>
              </a:solidFill>
              <a:prstDash val="solid"/>
            </a:ln>
          </c:spPr>
        </c:minorGridlines>
        <c:title>
          <c:tx>
            <c:strRef>
              <c:f>SCC!$A$30</c:f>
              <c:strCache>
                <c:ptCount val="1"/>
                <c:pt idx="0">
                  <c:v>Heat Flow (kW)</c:v>
                </c:pt>
              </c:strCache>
            </c:strRef>
          </c:tx>
          <c:layout>
            <c:manualLayout>
              <c:xMode val="edge"/>
              <c:yMode val="edge"/>
              <c:x val="0.46979912745806102"/>
              <c:y val="0.93770560647132217"/>
            </c:manualLayout>
          </c:layout>
          <c:overlay val="0"/>
          <c:spPr>
            <a:noFill/>
            <a:ln w="25400">
              <a:noFill/>
            </a:ln>
          </c:spPr>
          <c:txPr>
            <a:bodyPr/>
            <a:lstStyle/>
            <a:p>
              <a:pPr>
                <a:defRPr sz="10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l-GR"/>
          </a:p>
        </c:txPr>
        <c:crossAx val="1"/>
        <c:crosses val="autoZero"/>
        <c:crossBetween val="midCat"/>
      </c:valAx>
      <c:valAx>
        <c:axId val="1"/>
        <c:scaling>
          <c:orientation val="minMax"/>
        </c:scaling>
        <c:delete val="0"/>
        <c:axPos val="l"/>
        <c:majorGridlines>
          <c:spPr>
            <a:ln w="3175">
              <a:solidFill>
                <a:srgbClr val="808080"/>
              </a:solidFill>
              <a:prstDash val="solid"/>
            </a:ln>
          </c:spPr>
        </c:majorGridlines>
        <c:minorGridlines>
          <c:spPr>
            <a:ln w="3175">
              <a:solidFill>
                <a:srgbClr val="C0C0C0"/>
              </a:solidFill>
              <a:prstDash val="solid"/>
            </a:ln>
          </c:spPr>
        </c:minorGridlines>
        <c:title>
          <c:tx>
            <c:strRef>
              <c:f>SCC!$B$30</c:f>
              <c:strCache>
                <c:ptCount val="1"/>
                <c:pt idx="0">
                  <c:v>Shifted Temperature (°C)</c:v>
                </c:pt>
              </c:strCache>
            </c:strRef>
          </c:tx>
          <c:layout>
            <c:manualLayout>
              <c:xMode val="edge"/>
              <c:yMode val="edge"/>
              <c:x val="1.7897091722595078E-2"/>
              <c:y val="0.37377083602254635"/>
            </c:manualLayout>
          </c:layout>
          <c:overlay val="0"/>
          <c:spPr>
            <a:noFill/>
            <a:ln w="25400">
              <a:noFill/>
            </a:ln>
          </c:spPr>
          <c:txPr>
            <a:bodyPr/>
            <a:lstStyle/>
            <a:p>
              <a:pPr>
                <a:defRPr sz="10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l-GR"/>
          </a:p>
        </c:txPr>
        <c:crossAx val="74212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1825" b="0" i="0" u="none" strike="noStrike" baseline="0">
          <a:solidFill>
            <a:srgbClr val="000000"/>
          </a:solidFill>
          <a:latin typeface="Arial"/>
          <a:ea typeface="Arial"/>
          <a:cs typeface="Arial"/>
        </a:defRPr>
      </a:pPr>
      <a:endParaRPr lang="el-GR"/>
    </a:p>
  </c:txPr>
  <c:printSettings>
    <c:headerFooter alignWithMargins="0"/>
    <c:pageMargins b="1" l="0.75" r="0.75" t="1" header="0.5" footer="0.5"/>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sng" strike="noStrike" baseline="0">
                <a:solidFill>
                  <a:srgbClr val="000000"/>
                </a:solidFill>
                <a:latin typeface="Arial"/>
                <a:ea typeface="Arial"/>
                <a:cs typeface="Arial"/>
              </a:defRPr>
            </a:pPr>
            <a:r>
              <a:rPr lang="en-GB"/>
              <a:t>Grand Composite</a:t>
            </a:r>
          </a:p>
        </c:rich>
      </c:tx>
      <c:layout>
        <c:manualLayout>
          <c:xMode val="edge"/>
          <c:yMode val="edge"/>
          <c:x val="0.38965553443750567"/>
          <c:y val="2.710413694721826E-2"/>
        </c:manualLayout>
      </c:layout>
      <c:overlay val="0"/>
      <c:spPr>
        <a:noFill/>
        <a:ln w="25400">
          <a:noFill/>
        </a:ln>
      </c:spPr>
    </c:title>
    <c:autoTitleDeleted val="0"/>
    <c:plotArea>
      <c:layout>
        <c:manualLayout>
          <c:layoutTarget val="inner"/>
          <c:xMode val="edge"/>
          <c:yMode val="edge"/>
          <c:x val="0.1189656173942765"/>
          <c:y val="0.11697574893009986"/>
          <c:w val="0.83793173990751268"/>
          <c:h val="0.78459343794579173"/>
        </c:manualLayout>
      </c:layout>
      <c:scatterChart>
        <c:scatterStyle val="lineMarker"/>
        <c:varyColors val="0"/>
        <c:ser>
          <c:idx val="0"/>
          <c:order val="0"/>
          <c:tx>
            <c:v>Grand Composite</c:v>
          </c:tx>
          <c:spPr>
            <a:ln w="25400">
              <a:solidFill>
                <a:srgbClr val="000080"/>
              </a:solidFill>
              <a:prstDash val="solid"/>
            </a:ln>
          </c:spPr>
          <c:marker>
            <c:symbol val="none"/>
          </c:marker>
          <c:xVal>
            <c:numRef>
              <c:f>'A2'!$M$6:$M$106</c:f>
              <c:numCache>
                <c:formatCode>General</c:formatCode>
                <c:ptCount val="101"/>
                <c:pt idx="0">
                  <c:v>0</c:v>
                </c:pt>
                <c:pt idx="1">
                  <c:v>10220.846375691866</c:v>
                </c:pt>
                <c:pt idx="2">
                  <c:v>9431.5348122831419</c:v>
                </c:pt>
                <c:pt idx="3">
                  <c:v>9097.8435153539267</c:v>
                </c:pt>
                <c:pt idx="4">
                  <c:v>39190.262564756216</c:v>
                </c:pt>
                <c:pt idx="5">
                  <c:v>34628.869381382312</c:v>
                </c:pt>
                <c:pt idx="6">
                  <c:v>34359.547939151278</c:v>
                </c:pt>
                <c:pt idx="7">
                  <c:v>32370.847062488341</c:v>
                </c:pt>
                <c:pt idx="8">
                  <c:v>92939.929279247561</c:v>
                </c:pt>
                <c:pt idx="9">
                  <c:v>82639.636668622144</c:v>
                </c:pt>
                <c:pt idx="10">
                  <c:v>61420.884941615906</c:v>
                </c:pt>
                <c:pt idx="11">
                  <c:v>44147.320635324591</c:v>
                </c:pt>
                <c:pt idx="12">
                  <c:v>154959.44184849114</c:v>
                </c:pt>
                <c:pt idx="13">
                  <c:v>158879.36327390754</c:v>
                </c:pt>
                <c:pt idx="14">
                  <c:v>113363.67127572204</c:v>
                </c:pt>
                <c:pt idx="15">
                  <c:v>116016.01232210328</c:v>
                </c:pt>
                <c:pt idx="16">
                  <c:v>119141.73522790972</c:v>
                </c:pt>
                <c:pt idx="17">
                  <c:v>118956.12207075855</c:v>
                </c:pt>
                <c:pt idx="18">
                  <c:v>118318.39756527582</c:v>
                </c:pt>
                <c:pt idx="19">
                  <c:v>74227.288136104296</c:v>
                </c:pt>
                <c:pt idx="20">
                  <c:v>74168.483160111995</c:v>
                </c:pt>
                <c:pt idx="21">
                  <c:v>74109.711377554006</c:v>
                </c:pt>
                <c:pt idx="22">
                  <c:v>76254.585725459547</c:v>
                </c:pt>
                <c:pt idx="23">
                  <c:v>86739.531754148949</c:v>
                </c:pt>
                <c:pt idx="24">
                  <c:v>109532.91454100546</c:v>
                </c:pt>
                <c:pt idx="25">
                  <c:v>113644.06681757502</c:v>
                </c:pt>
                <c:pt idx="26">
                  <c:v>113881.72821953014</c:v>
                </c:pt>
                <c:pt idx="27">
                  <c:v>116352.71864088198</c:v>
                </c:pt>
                <c:pt idx="28">
                  <c:v>116357.28696766391</c:v>
                </c:pt>
                <c:pt idx="29">
                  <c:v>134987.40709266133</c:v>
                </c:pt>
                <c:pt idx="30">
                  <c:v>134996.21048937296</c:v>
                </c:pt>
                <c:pt idx="31">
                  <c:v>135391.98379948118</c:v>
                </c:pt>
                <c:pt idx="32">
                  <c:v>128665.81473281869</c:v>
                </c:pt>
                <c:pt idx="33">
                  <c:v>128639.00074729491</c:v>
                </c:pt>
                <c:pt idx="34">
                  <c:v>128047.29072887248</c:v>
                </c:pt>
                <c:pt idx="35">
                  <c:v>127203.01092562622</c:v>
                </c:pt>
                <c:pt idx="36">
                  <c:v>123064.97234300278</c:v>
                </c:pt>
                <c:pt idx="37">
                  <c:v>118046.93361734347</c:v>
                </c:pt>
                <c:pt idx="38">
                  <c:v>114556.51103781564</c:v>
                </c:pt>
                <c:pt idx="39">
                  <c:v>113374.41400000002</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numCache>
            </c:numRef>
          </c:xVal>
          <c:yVal>
            <c:numRef>
              <c:f>'A2'!$L$6:$L$106</c:f>
              <c:numCache>
                <c:formatCode>General</c:formatCode>
                <c:ptCount val="101"/>
                <c:pt idx="0">
                  <c:v>544.75599999999997</c:v>
                </c:pt>
                <c:pt idx="1">
                  <c:v>394.85</c:v>
                </c:pt>
                <c:pt idx="2">
                  <c:v>386.85</c:v>
                </c:pt>
                <c:pt idx="3">
                  <c:v>384.85</c:v>
                </c:pt>
                <c:pt idx="4">
                  <c:v>383.83900000000006</c:v>
                </c:pt>
                <c:pt idx="5">
                  <c:v>356.5</c:v>
                </c:pt>
                <c:pt idx="6">
                  <c:v>355</c:v>
                </c:pt>
                <c:pt idx="7">
                  <c:v>345.33400000000006</c:v>
                </c:pt>
                <c:pt idx="8">
                  <c:v>345</c:v>
                </c:pt>
                <c:pt idx="9">
                  <c:v>281.85000000000002</c:v>
                </c:pt>
                <c:pt idx="10">
                  <c:v>199.76400000000001</c:v>
                </c:pt>
                <c:pt idx="11">
                  <c:v>120</c:v>
                </c:pt>
                <c:pt idx="12">
                  <c:v>119.85000000000002</c:v>
                </c:pt>
                <c:pt idx="13">
                  <c:v>105.19800000000004</c:v>
                </c:pt>
                <c:pt idx="14">
                  <c:v>105.11200000000002</c:v>
                </c:pt>
                <c:pt idx="15">
                  <c:v>95.198000000000036</c:v>
                </c:pt>
                <c:pt idx="16">
                  <c:v>83.987000000000023</c:v>
                </c:pt>
                <c:pt idx="17">
                  <c:v>83.974000000000046</c:v>
                </c:pt>
                <c:pt idx="18">
                  <c:v>83.951999999999998</c:v>
                </c:pt>
                <c:pt idx="19">
                  <c:v>82.949000000000012</c:v>
                </c:pt>
                <c:pt idx="20">
                  <c:v>82.947000000000003</c:v>
                </c:pt>
                <c:pt idx="21">
                  <c:v>82.94300000000004</c:v>
                </c:pt>
                <c:pt idx="22">
                  <c:v>75.25</c:v>
                </c:pt>
                <c:pt idx="23">
                  <c:v>73.963999999999999</c:v>
                </c:pt>
                <c:pt idx="24">
                  <c:v>71.18300000000005</c:v>
                </c:pt>
                <c:pt idx="25">
                  <c:v>70.68300000000005</c:v>
                </c:pt>
                <c:pt idx="26">
                  <c:v>70</c:v>
                </c:pt>
                <c:pt idx="27">
                  <c:v>62.614000000000033</c:v>
                </c:pt>
                <c:pt idx="28">
                  <c:v>62.613</c:v>
                </c:pt>
                <c:pt idx="29">
                  <c:v>61.184000000000026</c:v>
                </c:pt>
                <c:pt idx="30">
                  <c:v>61.18300000000005</c:v>
                </c:pt>
                <c:pt idx="31">
                  <c:v>60</c:v>
                </c:pt>
                <c:pt idx="32">
                  <c:v>25</c:v>
                </c:pt>
                <c:pt idx="33">
                  <c:v>24.850000000000023</c:v>
                </c:pt>
                <c:pt idx="34">
                  <c:v>20</c:v>
                </c:pt>
                <c:pt idx="35">
                  <c:v>14.850000000000023</c:v>
                </c:pt>
                <c:pt idx="36">
                  <c:v>-5.1499999999999773</c:v>
                </c:pt>
                <c:pt idx="37">
                  <c:v>-28.149999999999977</c:v>
                </c:pt>
                <c:pt idx="38">
                  <c:v>-56.575999999999965</c:v>
                </c:pt>
                <c:pt idx="39">
                  <c:v>-149.63999999999999</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numCache>
            </c:numRef>
          </c:yVal>
          <c:smooth val="0"/>
          <c:extLst>
            <c:ext xmlns:c16="http://schemas.microsoft.com/office/drawing/2014/chart" uri="{C3380CC4-5D6E-409C-BE32-E72D297353CC}">
              <c16:uniqueId val="{00000000-4185-44AE-BAB7-18F12A698300}"/>
            </c:ext>
          </c:extLst>
        </c:ser>
        <c:dLbls>
          <c:showLegendKey val="0"/>
          <c:showVal val="0"/>
          <c:showCatName val="0"/>
          <c:showSerName val="0"/>
          <c:showPercent val="0"/>
          <c:showBubbleSize val="0"/>
        </c:dLbls>
        <c:axId val="822040040"/>
        <c:axId val="1"/>
      </c:scatterChart>
      <c:valAx>
        <c:axId val="822040040"/>
        <c:scaling>
          <c:orientation val="minMax"/>
        </c:scaling>
        <c:delete val="0"/>
        <c:axPos val="b"/>
        <c:majorGridlines>
          <c:spPr>
            <a:ln w="3175">
              <a:solidFill>
                <a:srgbClr val="808080"/>
              </a:solidFill>
              <a:prstDash val="solid"/>
            </a:ln>
          </c:spPr>
        </c:majorGridlines>
        <c:minorGridlines>
          <c:spPr>
            <a:ln w="3175">
              <a:solidFill>
                <a:srgbClr val="C0C0C0"/>
              </a:solidFill>
              <a:prstDash val="solid"/>
            </a:ln>
          </c:spPr>
        </c:minorGridlines>
        <c:title>
          <c:tx>
            <c:strRef>
              <c:f>GCC!$A$30</c:f>
              <c:strCache>
                <c:ptCount val="1"/>
                <c:pt idx="0">
                  <c:v>Net Heat Flow (kW)</c:v>
                </c:pt>
              </c:strCache>
            </c:strRef>
          </c:tx>
          <c:layout>
            <c:manualLayout>
              <c:xMode val="edge"/>
              <c:yMode val="edge"/>
              <c:x val="0.43103484478233323"/>
              <c:y val="0.9457917261055635"/>
            </c:manualLayout>
          </c:layout>
          <c:overlay val="0"/>
          <c:spPr>
            <a:noFill/>
            <a:ln w="25400">
              <a:noFill/>
            </a:ln>
          </c:spPr>
          <c:txPr>
            <a:bodyPr/>
            <a:lstStyle/>
            <a:p>
              <a:pPr>
                <a:defRPr sz="10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l-GR"/>
          </a:p>
        </c:txPr>
        <c:crossAx val="1"/>
        <c:crosses val="autoZero"/>
        <c:crossBetween val="midCat"/>
      </c:valAx>
      <c:valAx>
        <c:axId val="1"/>
        <c:scaling>
          <c:orientation val="minMax"/>
        </c:scaling>
        <c:delete val="0"/>
        <c:axPos val="l"/>
        <c:majorGridlines>
          <c:spPr>
            <a:ln w="3175">
              <a:solidFill>
                <a:srgbClr val="808080"/>
              </a:solidFill>
              <a:prstDash val="solid"/>
            </a:ln>
          </c:spPr>
        </c:majorGridlines>
        <c:minorGridlines>
          <c:spPr>
            <a:ln w="3175">
              <a:solidFill>
                <a:srgbClr val="C0C0C0"/>
              </a:solidFill>
              <a:prstDash val="solid"/>
            </a:ln>
          </c:spPr>
        </c:minorGridlines>
        <c:title>
          <c:tx>
            <c:strRef>
              <c:f>GCC!$B$30</c:f>
              <c:strCache>
                <c:ptCount val="1"/>
                <c:pt idx="0">
                  <c:v>Shifted Temperature (°C)</c:v>
                </c:pt>
              </c:strCache>
            </c:strRef>
          </c:tx>
          <c:layout>
            <c:manualLayout>
              <c:xMode val="edge"/>
              <c:yMode val="edge"/>
              <c:x val="2.7586206896551724E-2"/>
              <c:y val="0.39514978601997147"/>
            </c:manualLayout>
          </c:layout>
          <c:overlay val="0"/>
          <c:spPr>
            <a:noFill/>
            <a:ln w="25400">
              <a:noFill/>
            </a:ln>
          </c:spPr>
          <c:txPr>
            <a:bodyPr/>
            <a:lstStyle/>
            <a:p>
              <a:pPr>
                <a:defRPr sz="10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l-GR"/>
          </a:p>
        </c:txPr>
        <c:crossAx val="822040040"/>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l-GR"/>
    </a:p>
  </c:txPr>
  <c:printSettings>
    <c:headerFooter alignWithMargins="0"/>
    <c:pageMargins b="1" l="0.75" r="0.75" t="1" header="0.5" footer="0.5"/>
    <c:pageSetup paperSize="9"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sng" strike="noStrike" baseline="0">
                <a:solidFill>
                  <a:srgbClr val="000000"/>
                </a:solidFill>
                <a:latin typeface="Arial"/>
                <a:ea typeface="Arial"/>
                <a:cs typeface="Arial"/>
              </a:defRPr>
            </a:pPr>
            <a:r>
              <a:rPr lang="en-GB"/>
              <a:t>Varying Pinch Temperature vs dTmin</a:t>
            </a:r>
          </a:p>
        </c:rich>
      </c:tx>
      <c:layout>
        <c:manualLayout>
          <c:xMode val="edge"/>
          <c:yMode val="edge"/>
          <c:x val="0.19620297462817146"/>
          <c:y val="3.4591194968553458E-2"/>
        </c:manualLayout>
      </c:layout>
      <c:overlay val="0"/>
      <c:spPr>
        <a:noFill/>
        <a:ln w="25400">
          <a:noFill/>
        </a:ln>
      </c:spPr>
    </c:title>
    <c:autoTitleDeleted val="0"/>
    <c:plotArea>
      <c:layout>
        <c:manualLayout>
          <c:layoutTarget val="inner"/>
          <c:xMode val="edge"/>
          <c:yMode val="edge"/>
          <c:x val="0.16474467892987554"/>
          <c:y val="0.22871141329496764"/>
          <c:w val="0.77924233133831133"/>
          <c:h val="0.53041583083301014"/>
        </c:manualLayout>
      </c:layout>
      <c:scatterChart>
        <c:scatterStyle val="lineMarker"/>
        <c:varyColors val="0"/>
        <c:ser>
          <c:idx val="0"/>
          <c:order val="0"/>
          <c:tx>
            <c:v>Cold Composite</c:v>
          </c:tx>
          <c:spPr>
            <a:ln w="25400">
              <a:solidFill>
                <a:srgbClr val="0000FF"/>
              </a:solidFill>
              <a:prstDash val="solid"/>
            </a:ln>
          </c:spPr>
          <c:marker>
            <c:symbol val="none"/>
          </c:marker>
          <c:xVal>
            <c:numRef>
              <c:f>DTMIN!$A$22:$A$42</c:f>
              <c:numCache>
                <c:formatCode>General</c:formatCode>
                <c:ptCount val="21"/>
              </c:numCache>
            </c:numRef>
          </c:xVal>
          <c:yVal>
            <c:numRef>
              <c:f>DTMIN!$C$22:$C$42</c:f>
              <c:numCache>
                <c:formatCode>General</c:formatCode>
                <c:ptCount val="21"/>
              </c:numCache>
            </c:numRef>
          </c:yVal>
          <c:smooth val="0"/>
          <c:extLst>
            <c:ext xmlns:c16="http://schemas.microsoft.com/office/drawing/2014/chart" uri="{C3380CC4-5D6E-409C-BE32-E72D297353CC}">
              <c16:uniqueId val="{00000000-B66E-45D8-8A76-3BB4AE2BF7A3}"/>
            </c:ext>
          </c:extLst>
        </c:ser>
        <c:ser>
          <c:idx val="1"/>
          <c:order val="1"/>
          <c:tx>
            <c:v>Hot Composite</c:v>
          </c:tx>
          <c:spPr>
            <a:ln w="25400">
              <a:solidFill>
                <a:srgbClr val="FF0000"/>
              </a:solidFill>
              <a:prstDash val="solid"/>
            </a:ln>
          </c:spPr>
          <c:marker>
            <c:symbol val="none"/>
          </c:marker>
          <c:xVal>
            <c:numRef>
              <c:f>DTMIN!$A$22:$A$42</c:f>
              <c:numCache>
                <c:formatCode>General</c:formatCode>
                <c:ptCount val="21"/>
              </c:numCache>
            </c:numRef>
          </c:xVal>
          <c:yVal>
            <c:numRef>
              <c:f>DTMIN!$B$22:$B$42</c:f>
              <c:numCache>
                <c:formatCode>General</c:formatCode>
                <c:ptCount val="21"/>
              </c:numCache>
            </c:numRef>
          </c:yVal>
          <c:smooth val="0"/>
          <c:extLst>
            <c:ext xmlns:c16="http://schemas.microsoft.com/office/drawing/2014/chart" uri="{C3380CC4-5D6E-409C-BE32-E72D297353CC}">
              <c16:uniqueId val="{00000001-B66E-45D8-8A76-3BB4AE2BF7A3}"/>
            </c:ext>
          </c:extLst>
        </c:ser>
        <c:dLbls>
          <c:showLegendKey val="0"/>
          <c:showVal val="0"/>
          <c:showCatName val="0"/>
          <c:showSerName val="0"/>
          <c:showPercent val="0"/>
          <c:showBubbleSize val="0"/>
        </c:dLbls>
        <c:axId val="821939232"/>
        <c:axId val="1"/>
      </c:scatterChart>
      <c:valAx>
        <c:axId val="821939232"/>
        <c:scaling>
          <c:orientation val="minMax"/>
        </c:scaling>
        <c:delete val="0"/>
        <c:axPos val="b"/>
        <c:majorGridlines>
          <c:spPr>
            <a:ln w="3175">
              <a:solidFill>
                <a:srgbClr val="808080"/>
              </a:solidFill>
              <a:prstDash val="solid"/>
            </a:ln>
          </c:spPr>
        </c:majorGridlines>
        <c:minorGridlines>
          <c:spPr>
            <a:ln w="3175">
              <a:solidFill>
                <a:srgbClr val="C0C0C0"/>
              </a:solidFill>
              <a:prstDash val="solid"/>
            </a:ln>
          </c:spPr>
        </c:minorGridlines>
        <c:title>
          <c:tx>
            <c:strRef>
              <c:f>DTMIN!$K$19</c:f>
              <c:strCache>
                <c:ptCount val="1"/>
                <c:pt idx="0">
                  <c:v>dTmin global (°C)</c:v>
                </c:pt>
              </c:strCache>
            </c:strRef>
          </c:tx>
          <c:layout>
            <c:manualLayout>
              <c:xMode val="edge"/>
              <c:yMode val="edge"/>
              <c:x val="0.41139329102849481"/>
              <c:y val="0.86163786130507269"/>
            </c:manualLayout>
          </c:layout>
          <c:overlay val="0"/>
          <c:spPr>
            <a:noFill/>
            <a:ln w="25400">
              <a:noFill/>
            </a:ln>
          </c:spPr>
          <c:txPr>
            <a:bodyPr/>
            <a:lstStyle/>
            <a:p>
              <a:pPr>
                <a:defRPr sz="12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l-GR"/>
          </a:p>
        </c:txPr>
        <c:crossAx val="1"/>
        <c:crosses val="autoZero"/>
        <c:crossBetween val="midCat"/>
      </c:valAx>
      <c:valAx>
        <c:axId val="1"/>
        <c:scaling>
          <c:orientation val="minMax"/>
        </c:scaling>
        <c:delete val="0"/>
        <c:axPos val="l"/>
        <c:majorGridlines>
          <c:spPr>
            <a:ln w="3175">
              <a:solidFill>
                <a:srgbClr val="808080"/>
              </a:solidFill>
              <a:prstDash val="solid"/>
            </a:ln>
          </c:spPr>
        </c:majorGridlines>
        <c:minorGridlines>
          <c:spPr>
            <a:ln w="3175">
              <a:solidFill>
                <a:srgbClr val="C0C0C0"/>
              </a:solidFill>
              <a:prstDash val="solid"/>
            </a:ln>
          </c:spPr>
        </c:minorGridlines>
        <c:title>
          <c:tx>
            <c:strRef>
              <c:f>DTMIN!$K$16</c:f>
              <c:strCache>
                <c:ptCount val="1"/>
                <c:pt idx="0">
                  <c:v>Pinch Temperature (°C)</c:v>
                </c:pt>
              </c:strCache>
            </c:strRef>
          </c:tx>
          <c:layout>
            <c:manualLayout>
              <c:xMode val="edge"/>
              <c:yMode val="edge"/>
              <c:x val="3.3755274261603373E-2"/>
              <c:y val="0.19496921375394113"/>
            </c:manualLayout>
          </c:layout>
          <c:overlay val="0"/>
          <c:spPr>
            <a:noFill/>
            <a:ln w="25400">
              <a:noFill/>
            </a:ln>
          </c:spPr>
          <c:txPr>
            <a:bodyPr/>
            <a:lstStyle/>
            <a:p>
              <a:pPr>
                <a:defRPr sz="12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l-GR"/>
          </a:p>
        </c:txPr>
        <c:crossAx val="82193923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l-GR"/>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sng" strike="noStrike" baseline="0">
                <a:solidFill>
                  <a:srgbClr val="000000"/>
                </a:solidFill>
                <a:latin typeface="Arial"/>
                <a:ea typeface="Arial"/>
                <a:cs typeface="Arial"/>
              </a:defRPr>
            </a:pPr>
            <a:r>
              <a:rPr lang="en-GB"/>
              <a:t>Varying Min Hot and Cold Utilities vs dTmin</a:t>
            </a:r>
          </a:p>
        </c:rich>
      </c:tx>
      <c:layout>
        <c:manualLayout>
          <c:xMode val="edge"/>
          <c:yMode val="edge"/>
          <c:x val="0.14947390523552975"/>
          <c:y val="3.4482758620689655E-2"/>
        </c:manualLayout>
      </c:layout>
      <c:overlay val="0"/>
      <c:spPr>
        <a:noFill/>
        <a:ln w="25400">
          <a:noFill/>
        </a:ln>
      </c:spPr>
    </c:title>
    <c:autoTitleDeleted val="0"/>
    <c:plotArea>
      <c:layout>
        <c:manualLayout>
          <c:layoutTarget val="inner"/>
          <c:xMode val="edge"/>
          <c:yMode val="edge"/>
          <c:x val="0.16420377704767145"/>
          <c:y val="0.22815540740534435"/>
          <c:w val="0.77996794097643929"/>
          <c:h val="0.53155355555074912"/>
        </c:manualLayout>
      </c:layout>
      <c:scatterChart>
        <c:scatterStyle val="lineMarker"/>
        <c:varyColors val="0"/>
        <c:ser>
          <c:idx val="0"/>
          <c:order val="0"/>
          <c:tx>
            <c:v>Cold Utility</c:v>
          </c:tx>
          <c:spPr>
            <a:ln w="25400">
              <a:solidFill>
                <a:srgbClr val="0000FF"/>
              </a:solidFill>
              <a:prstDash val="solid"/>
            </a:ln>
          </c:spPr>
          <c:marker>
            <c:symbol val="none"/>
          </c:marker>
          <c:xVal>
            <c:numRef>
              <c:f>DTMIN!$A$22:$A$42</c:f>
              <c:numCache>
                <c:formatCode>General</c:formatCode>
                <c:ptCount val="21"/>
              </c:numCache>
            </c:numRef>
          </c:xVal>
          <c:yVal>
            <c:numRef>
              <c:f>DTMIN!$E$22:$E$42</c:f>
              <c:numCache>
                <c:formatCode>General</c:formatCode>
                <c:ptCount val="21"/>
              </c:numCache>
            </c:numRef>
          </c:yVal>
          <c:smooth val="0"/>
          <c:extLst>
            <c:ext xmlns:c16="http://schemas.microsoft.com/office/drawing/2014/chart" uri="{C3380CC4-5D6E-409C-BE32-E72D297353CC}">
              <c16:uniqueId val="{00000000-46E2-4D2F-8DCA-0C475BCC9BFC}"/>
            </c:ext>
          </c:extLst>
        </c:ser>
        <c:ser>
          <c:idx val="1"/>
          <c:order val="1"/>
          <c:tx>
            <c:v>Hot Utility</c:v>
          </c:tx>
          <c:spPr>
            <a:ln w="25400">
              <a:solidFill>
                <a:srgbClr val="FF0000"/>
              </a:solidFill>
              <a:prstDash val="solid"/>
            </a:ln>
          </c:spPr>
          <c:marker>
            <c:symbol val="none"/>
          </c:marker>
          <c:xVal>
            <c:numRef>
              <c:f>DTMIN!$A$22:$A$42</c:f>
              <c:numCache>
                <c:formatCode>General</c:formatCode>
                <c:ptCount val="21"/>
              </c:numCache>
            </c:numRef>
          </c:xVal>
          <c:yVal>
            <c:numRef>
              <c:f>DTMIN!$D$22:$D$42</c:f>
              <c:numCache>
                <c:formatCode>General</c:formatCode>
                <c:ptCount val="21"/>
              </c:numCache>
            </c:numRef>
          </c:yVal>
          <c:smooth val="0"/>
          <c:extLst>
            <c:ext xmlns:c16="http://schemas.microsoft.com/office/drawing/2014/chart" uri="{C3380CC4-5D6E-409C-BE32-E72D297353CC}">
              <c16:uniqueId val="{00000001-46E2-4D2F-8DCA-0C475BCC9BFC}"/>
            </c:ext>
          </c:extLst>
        </c:ser>
        <c:dLbls>
          <c:showLegendKey val="0"/>
          <c:showVal val="0"/>
          <c:showCatName val="0"/>
          <c:showSerName val="0"/>
          <c:showPercent val="0"/>
          <c:showBubbleSize val="0"/>
        </c:dLbls>
        <c:axId val="821941200"/>
        <c:axId val="1"/>
      </c:scatterChart>
      <c:valAx>
        <c:axId val="821941200"/>
        <c:scaling>
          <c:orientation val="minMax"/>
        </c:scaling>
        <c:delete val="0"/>
        <c:axPos val="b"/>
        <c:majorGridlines>
          <c:spPr>
            <a:ln w="3175">
              <a:solidFill>
                <a:srgbClr val="808080"/>
              </a:solidFill>
              <a:prstDash val="solid"/>
            </a:ln>
          </c:spPr>
        </c:majorGridlines>
        <c:minorGridlines>
          <c:spPr>
            <a:ln w="3175">
              <a:solidFill>
                <a:srgbClr val="C0C0C0"/>
              </a:solidFill>
              <a:prstDash val="solid"/>
            </a:ln>
          </c:spPr>
        </c:minorGridlines>
        <c:title>
          <c:tx>
            <c:strRef>
              <c:f>DTMIN!$K$19</c:f>
              <c:strCache>
                <c:ptCount val="1"/>
                <c:pt idx="0">
                  <c:v>dTmin global (°C)</c:v>
                </c:pt>
              </c:strCache>
            </c:strRef>
          </c:tx>
          <c:layout>
            <c:manualLayout>
              <c:xMode val="edge"/>
              <c:yMode val="edge"/>
              <c:x val="0.41263202099737528"/>
              <c:y val="0.86207028196710511"/>
            </c:manualLayout>
          </c:layout>
          <c:overlay val="0"/>
          <c:spPr>
            <a:noFill/>
            <a:ln w="25400">
              <a:noFill/>
            </a:ln>
          </c:spPr>
          <c:txPr>
            <a:bodyPr/>
            <a:lstStyle/>
            <a:p>
              <a:pPr>
                <a:defRPr sz="12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l-GR"/>
          </a:p>
        </c:txPr>
        <c:crossAx val="1"/>
        <c:crosses val="autoZero"/>
        <c:crossBetween val="midCat"/>
      </c:valAx>
      <c:valAx>
        <c:axId val="1"/>
        <c:scaling>
          <c:orientation val="minMax"/>
        </c:scaling>
        <c:delete val="0"/>
        <c:axPos val="l"/>
        <c:majorGridlines>
          <c:spPr>
            <a:ln w="3175">
              <a:solidFill>
                <a:srgbClr val="808080"/>
              </a:solidFill>
              <a:prstDash val="solid"/>
            </a:ln>
          </c:spPr>
        </c:majorGridlines>
        <c:minorGridlines>
          <c:spPr>
            <a:ln w="3175">
              <a:solidFill>
                <a:srgbClr val="C0C0C0"/>
              </a:solidFill>
              <a:prstDash val="solid"/>
            </a:ln>
          </c:spPr>
        </c:minorGridlines>
        <c:title>
          <c:tx>
            <c:strRef>
              <c:f>DTMIN!$K$30</c:f>
              <c:strCache>
                <c:ptCount val="1"/>
                <c:pt idx="0">
                  <c:v>Min Utility Required (kW)</c:v>
                </c:pt>
              </c:strCache>
            </c:strRef>
          </c:tx>
          <c:layout>
            <c:manualLayout>
              <c:xMode val="edge"/>
              <c:yMode val="edge"/>
              <c:x val="3.3684210526315789E-2"/>
              <c:y val="0.18181851093064777"/>
            </c:manualLayout>
          </c:layout>
          <c:overlay val="0"/>
          <c:spPr>
            <a:noFill/>
            <a:ln w="25400">
              <a:noFill/>
            </a:ln>
          </c:spPr>
          <c:txPr>
            <a:bodyPr/>
            <a:lstStyle/>
            <a:p>
              <a:pPr>
                <a:defRPr sz="1200" b="1" i="0" u="none" strike="noStrike" baseline="0">
                  <a:solidFill>
                    <a:srgbClr val="000000"/>
                  </a:solidFill>
                  <a:latin typeface="Arial"/>
                  <a:ea typeface="Arial"/>
                  <a:cs typeface="Arial"/>
                </a:defRPr>
              </a:pPr>
              <a:endParaRPr lang="el-GR"/>
            </a:p>
          </c:tx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l-GR"/>
          </a:p>
        </c:txPr>
        <c:crossAx val="821941200"/>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l-GR"/>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11</xdr:col>
      <xdr:colOff>91440</xdr:colOff>
      <xdr:row>1</xdr:row>
      <xdr:rowOff>45720</xdr:rowOff>
    </xdr:from>
    <xdr:to>
      <xdr:col>13</xdr:col>
      <xdr:colOff>525780</xdr:colOff>
      <xdr:row>1</xdr:row>
      <xdr:rowOff>381000</xdr:rowOff>
    </xdr:to>
    <xdr:pic>
      <xdr:nvPicPr>
        <xdr:cNvPr id="6156" name="Picture 2" descr="icheme_trans_logo">
          <a:extLst>
            <a:ext uri="{FF2B5EF4-FFF2-40B4-BE49-F238E27FC236}">
              <a16:creationId xmlns:a16="http://schemas.microsoft.com/office/drawing/2014/main" id="{00000000-0008-0000-0000-00000C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28560" y="213360"/>
          <a:ext cx="975360" cy="335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617220</xdr:colOff>
      <xdr:row>35</xdr:row>
      <xdr:rowOff>160020</xdr:rowOff>
    </xdr:to>
    <xdr:graphicFrame macro="">
      <xdr:nvGraphicFramePr>
        <xdr:cNvPr id="3083" name="Chart 1">
          <a:extLst>
            <a:ext uri="{FF2B5EF4-FFF2-40B4-BE49-F238E27FC236}">
              <a16:creationId xmlns:a16="http://schemas.microsoft.com/office/drawing/2014/main" id="{00000000-0008-0000-0300-00000B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594360</xdr:colOff>
      <xdr:row>35</xdr:row>
      <xdr:rowOff>144780</xdr:rowOff>
    </xdr:to>
    <xdr:graphicFrame macro="">
      <xdr:nvGraphicFramePr>
        <xdr:cNvPr id="4107" name="Chart 1">
          <a:extLst>
            <a:ext uri="{FF2B5EF4-FFF2-40B4-BE49-F238E27FC236}">
              <a16:creationId xmlns:a16="http://schemas.microsoft.com/office/drawing/2014/main" id="{00000000-0008-0000-0400-00000B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38100</xdr:colOff>
      <xdr:row>41</xdr:row>
      <xdr:rowOff>38100</xdr:rowOff>
    </xdr:to>
    <xdr:graphicFrame macro="">
      <xdr:nvGraphicFramePr>
        <xdr:cNvPr id="2059" name="Chart 1">
          <a:extLst>
            <a:ext uri="{FF2B5EF4-FFF2-40B4-BE49-F238E27FC236}">
              <a16:creationId xmlns:a16="http://schemas.microsoft.com/office/drawing/2014/main" id="{00000000-0008-0000-0500-00000B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381000</xdr:colOff>
      <xdr:row>5</xdr:row>
      <xdr:rowOff>121920</xdr:rowOff>
    </xdr:from>
    <xdr:to>
      <xdr:col>14</xdr:col>
      <xdr:colOff>7620</xdr:colOff>
      <xdr:row>24</xdr:row>
      <xdr:rowOff>68580</xdr:rowOff>
    </xdr:to>
    <xdr:graphicFrame macro="">
      <xdr:nvGraphicFramePr>
        <xdr:cNvPr id="5143" name="Chart 2">
          <a:extLst>
            <a:ext uri="{FF2B5EF4-FFF2-40B4-BE49-F238E27FC236}">
              <a16:creationId xmlns:a16="http://schemas.microsoft.com/office/drawing/2014/main" id="{00000000-0008-0000-0B00-000017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381000</xdr:colOff>
      <xdr:row>24</xdr:row>
      <xdr:rowOff>91440</xdr:rowOff>
    </xdr:from>
    <xdr:to>
      <xdr:col>14</xdr:col>
      <xdr:colOff>22860</xdr:colOff>
      <xdr:row>43</xdr:row>
      <xdr:rowOff>45720</xdr:rowOff>
    </xdr:to>
    <xdr:graphicFrame macro="">
      <xdr:nvGraphicFramePr>
        <xdr:cNvPr id="5144" name="Chart 3">
          <a:extLst>
            <a:ext uri="{FF2B5EF4-FFF2-40B4-BE49-F238E27FC236}">
              <a16:creationId xmlns:a16="http://schemas.microsoft.com/office/drawing/2014/main" id="{00000000-0008-0000-0B00-000018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403860</xdr:colOff>
          <xdr:row>13</xdr:row>
          <xdr:rowOff>106680</xdr:rowOff>
        </xdr:from>
        <xdr:to>
          <xdr:col>1</xdr:col>
          <xdr:colOff>533400</xdr:colOff>
          <xdr:row>15</xdr:row>
          <xdr:rowOff>76200</xdr:rowOff>
        </xdr:to>
        <xdr:sp macro="" textlink="">
          <xdr:nvSpPr>
            <xdr:cNvPr id="5121" name="CommandButton1" hidden="1">
              <a:extLst>
                <a:ext uri="{63B3BB69-23CF-44E3-9099-C40C66FF867C}">
                  <a14:compatExt spid="_x0000_s5121"/>
                </a:ext>
                <a:ext uri="{FF2B5EF4-FFF2-40B4-BE49-F238E27FC236}">
                  <a16:creationId xmlns:a16="http://schemas.microsoft.com/office/drawing/2014/main" id="{00000000-0008-0000-0B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18.bin"/><Relationship Id="rId5" Type="http://schemas.openxmlformats.org/officeDocument/2006/relationships/image" Target="../media/image2.emf"/><Relationship Id="rId4" Type="http://schemas.openxmlformats.org/officeDocument/2006/relationships/control" Target="../activeX/activeX1.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2:M26"/>
  <sheetViews>
    <sheetView showGridLines="0" workbookViewId="0">
      <selection activeCell="D1" sqref="D1"/>
    </sheetView>
  </sheetViews>
  <sheetFormatPr defaultColWidth="9.109375" defaultRowHeight="13.2" x14ac:dyDescent="0.25"/>
  <cols>
    <col min="1" max="1" width="10.109375" style="32" bestFit="1" customWidth="1"/>
    <col min="2" max="2" width="5.88671875" style="32" customWidth="1"/>
    <col min="3" max="3" width="6" style="19" customWidth="1"/>
    <col min="4" max="4" width="25.44140625" style="32" customWidth="1"/>
    <col min="5" max="10" width="9.109375" style="32"/>
    <col min="11" max="11" width="6.33203125" style="32" customWidth="1"/>
    <col min="12" max="12" width="4.44140625" style="32" customWidth="1"/>
    <col min="13" max="13" width="3.44140625" style="32" customWidth="1"/>
    <col min="14" max="16384" width="9.109375" style="32"/>
  </cols>
  <sheetData>
    <row r="2" spans="2:13" ht="32.4" x14ac:dyDescent="0.55000000000000004">
      <c r="B2" s="33" t="s">
        <v>75</v>
      </c>
    </row>
    <row r="6" spans="2:13" x14ac:dyDescent="0.25">
      <c r="C6" s="34" t="s">
        <v>102</v>
      </c>
    </row>
    <row r="8" spans="2:13" x14ac:dyDescent="0.25">
      <c r="C8" s="35" t="s">
        <v>112</v>
      </c>
      <c r="D8" s="36" t="s">
        <v>51</v>
      </c>
      <c r="E8" s="123" t="s">
        <v>59</v>
      </c>
      <c r="F8" s="124"/>
      <c r="G8" s="124"/>
      <c r="H8" s="124"/>
      <c r="I8" s="124"/>
      <c r="J8" s="124"/>
      <c r="K8" s="124"/>
      <c r="L8" s="124"/>
      <c r="M8" s="125"/>
    </row>
    <row r="9" spans="2:13" x14ac:dyDescent="0.25">
      <c r="C9" s="35" t="s">
        <v>113</v>
      </c>
      <c r="D9" s="36" t="s">
        <v>53</v>
      </c>
      <c r="E9" s="123" t="s">
        <v>60</v>
      </c>
      <c r="F9" s="124"/>
      <c r="G9" s="124"/>
      <c r="H9" s="124"/>
      <c r="I9" s="124"/>
      <c r="J9" s="124"/>
      <c r="K9" s="124"/>
      <c r="L9" s="124"/>
      <c r="M9" s="125"/>
    </row>
    <row r="10" spans="2:13" x14ac:dyDescent="0.25">
      <c r="C10" s="35" t="s">
        <v>105</v>
      </c>
      <c r="D10" s="36" t="s">
        <v>54</v>
      </c>
      <c r="E10" s="123" t="s">
        <v>67</v>
      </c>
      <c r="F10" s="124"/>
      <c r="G10" s="124"/>
      <c r="H10" s="124"/>
      <c r="I10" s="124"/>
      <c r="J10" s="124"/>
      <c r="K10" s="124"/>
      <c r="L10" s="124"/>
      <c r="M10" s="125"/>
    </row>
    <row r="11" spans="2:13" x14ac:dyDescent="0.25">
      <c r="C11" s="35" t="s">
        <v>107</v>
      </c>
      <c r="D11" s="36" t="s">
        <v>55</v>
      </c>
      <c r="E11" s="123" t="s">
        <v>68</v>
      </c>
      <c r="F11" s="124"/>
      <c r="G11" s="124"/>
      <c r="H11" s="124"/>
      <c r="I11" s="124"/>
      <c r="J11" s="124"/>
      <c r="K11" s="124"/>
      <c r="L11" s="124"/>
      <c r="M11" s="125"/>
    </row>
    <row r="12" spans="2:13" x14ac:dyDescent="0.25">
      <c r="C12" s="35" t="s">
        <v>106</v>
      </c>
      <c r="D12" s="36" t="s">
        <v>123</v>
      </c>
      <c r="E12" s="123" t="s">
        <v>63</v>
      </c>
      <c r="F12" s="124"/>
      <c r="G12" s="124"/>
      <c r="H12" s="124"/>
      <c r="I12" s="124"/>
      <c r="J12" s="124"/>
      <c r="K12" s="124"/>
      <c r="L12" s="124"/>
      <c r="M12" s="125"/>
    </row>
    <row r="13" spans="2:13" x14ac:dyDescent="0.25">
      <c r="C13" s="35" t="s">
        <v>111</v>
      </c>
      <c r="D13" s="36" t="s">
        <v>109</v>
      </c>
      <c r="E13" s="123" t="s">
        <v>120</v>
      </c>
      <c r="F13" s="124"/>
      <c r="G13" s="124"/>
      <c r="H13" s="124"/>
      <c r="I13" s="124"/>
      <c r="J13" s="124"/>
      <c r="K13" s="124"/>
      <c r="L13" s="124"/>
      <c r="M13" s="125"/>
    </row>
    <row r="14" spans="2:13" x14ac:dyDescent="0.25">
      <c r="C14" s="35" t="s">
        <v>114</v>
      </c>
      <c r="D14" s="36" t="s">
        <v>52</v>
      </c>
      <c r="E14" s="123" t="s">
        <v>64</v>
      </c>
      <c r="F14" s="124"/>
      <c r="G14" s="124"/>
      <c r="H14" s="124"/>
      <c r="I14" s="124"/>
      <c r="J14" s="124"/>
      <c r="K14" s="124"/>
      <c r="L14" s="124"/>
      <c r="M14" s="125"/>
    </row>
    <row r="15" spans="2:13" x14ac:dyDescent="0.25">
      <c r="C15" s="35" t="s">
        <v>115</v>
      </c>
      <c r="D15" s="36" t="s">
        <v>57</v>
      </c>
      <c r="E15" s="123" t="s">
        <v>65</v>
      </c>
      <c r="F15" s="124"/>
      <c r="G15" s="124"/>
      <c r="H15" s="124"/>
      <c r="I15" s="124"/>
      <c r="J15" s="124"/>
      <c r="K15" s="124"/>
      <c r="L15" s="124"/>
      <c r="M15" s="125"/>
    </row>
    <row r="16" spans="2:13" x14ac:dyDescent="0.25">
      <c r="C16" s="35" t="s">
        <v>117</v>
      </c>
      <c r="D16" s="36" t="s">
        <v>119</v>
      </c>
      <c r="E16" s="123" t="s">
        <v>58</v>
      </c>
      <c r="F16" s="124"/>
      <c r="G16" s="124"/>
      <c r="H16" s="124"/>
      <c r="I16" s="124"/>
      <c r="J16" s="124"/>
      <c r="K16" s="124"/>
      <c r="L16" s="124"/>
      <c r="M16" s="125"/>
    </row>
    <row r="17" spans="1:13" x14ac:dyDescent="0.25">
      <c r="C17" s="35" t="s">
        <v>116</v>
      </c>
      <c r="D17" s="36" t="s">
        <v>56</v>
      </c>
      <c r="E17" s="123" t="s">
        <v>66</v>
      </c>
      <c r="F17" s="124"/>
      <c r="G17" s="124"/>
      <c r="H17" s="124"/>
      <c r="I17" s="124"/>
      <c r="J17" s="124"/>
      <c r="K17" s="124"/>
      <c r="L17" s="124"/>
      <c r="M17" s="125"/>
    </row>
    <row r="18" spans="1:13" x14ac:dyDescent="0.25">
      <c r="C18" s="35" t="s">
        <v>118</v>
      </c>
      <c r="D18" s="36" t="s">
        <v>100</v>
      </c>
      <c r="E18" s="123" t="s">
        <v>101</v>
      </c>
      <c r="F18" s="124"/>
      <c r="G18" s="124"/>
      <c r="H18" s="124"/>
      <c r="I18" s="124"/>
      <c r="J18" s="124"/>
      <c r="K18" s="124"/>
      <c r="L18" s="124"/>
      <c r="M18" s="125"/>
    </row>
    <row r="19" spans="1:13" x14ac:dyDescent="0.25">
      <c r="C19" s="28"/>
      <c r="D19" s="37"/>
      <c r="E19" s="38"/>
      <c r="F19" s="38"/>
      <c r="G19" s="38"/>
      <c r="H19" s="38"/>
      <c r="I19" s="38"/>
      <c r="J19" s="38"/>
      <c r="K19" s="38"/>
      <c r="L19" s="38"/>
      <c r="M19" s="38"/>
    </row>
    <row r="20" spans="1:13" x14ac:dyDescent="0.25">
      <c r="C20" s="35" t="s">
        <v>61</v>
      </c>
      <c r="D20" s="36" t="s">
        <v>71</v>
      </c>
      <c r="E20" s="123" t="s">
        <v>69</v>
      </c>
      <c r="F20" s="124"/>
      <c r="G20" s="124"/>
      <c r="H20" s="124"/>
      <c r="I20" s="124"/>
      <c r="J20" s="124"/>
      <c r="K20" s="124"/>
      <c r="L20" s="124"/>
      <c r="M20" s="125"/>
    </row>
    <row r="21" spans="1:13" x14ac:dyDescent="0.25">
      <c r="C21" s="35" t="s">
        <v>62</v>
      </c>
      <c r="D21" s="36" t="s">
        <v>70</v>
      </c>
      <c r="E21" s="123" t="s">
        <v>121</v>
      </c>
      <c r="F21" s="124"/>
      <c r="G21" s="124"/>
      <c r="H21" s="124"/>
      <c r="I21" s="124"/>
      <c r="J21" s="124"/>
      <c r="K21" s="124"/>
      <c r="L21" s="124"/>
      <c r="M21" s="125"/>
    </row>
    <row r="22" spans="1:13" x14ac:dyDescent="0.25">
      <c r="D22" s="39"/>
    </row>
    <row r="23" spans="1:13" x14ac:dyDescent="0.25">
      <c r="D23" s="39"/>
    </row>
    <row r="24" spans="1:13" x14ac:dyDescent="0.25">
      <c r="D24" s="39"/>
    </row>
    <row r="25" spans="1:13" x14ac:dyDescent="0.25">
      <c r="A25" s="40"/>
    </row>
    <row r="26" spans="1:13" x14ac:dyDescent="0.25">
      <c r="C26" s="41"/>
    </row>
  </sheetData>
  <sheetProtection password="F648" sheet="1" objects="1" scenarios="1"/>
  <customSheetViews>
    <customSheetView guid="{A9FAE7F8-4C93-4A8A-BCE2-EBE14E94C374}" showRuler="0">
      <selection activeCell="E21" sqref="E21"/>
      <pageMargins left="0.75" right="0.75" top="1" bottom="1" header="0.5" footer="0.5"/>
      <headerFooter alignWithMargins="0"/>
    </customSheetView>
  </customSheetViews>
  <mergeCells count="13">
    <mergeCell ref="E8:M8"/>
    <mergeCell ref="E12:M12"/>
    <mergeCell ref="E14:M14"/>
    <mergeCell ref="E18:M18"/>
    <mergeCell ref="E20:M20"/>
    <mergeCell ref="E21:M21"/>
    <mergeCell ref="E9:M9"/>
    <mergeCell ref="E15:M15"/>
    <mergeCell ref="E10:M10"/>
    <mergeCell ref="E17:M17"/>
    <mergeCell ref="E11:M11"/>
    <mergeCell ref="E16:M16"/>
    <mergeCell ref="E13:M13"/>
  </mergeCells>
  <phoneticPr fontId="0" type="noConversion"/>
  <hyperlinks>
    <hyperlink ref="C8" location="INPUT!F4" display="INPUT" xr:uid="{00000000-0004-0000-0000-000000000000}"/>
    <hyperlink ref="C13" location="GRID!A1" display="GRID" xr:uid="{00000000-0004-0000-0000-000001000000}"/>
    <hyperlink ref="C12" location="GCC!A1" display="GCC" xr:uid="{00000000-0004-0000-0000-000002000000}"/>
    <hyperlink ref="C14" location="AS!A1" display="AS" xr:uid="{00000000-0004-0000-0000-000003000000}"/>
    <hyperlink ref="C15" location="AT!A1" display="AT" xr:uid="{00000000-0004-0000-0000-000004000000}"/>
    <hyperlink ref="C10" location="CC!A1" display="CC!A1" xr:uid="{00000000-0004-0000-0000-000005000000}"/>
    <hyperlink ref="C17" location="ST!A1" display="ST" xr:uid="{00000000-0004-0000-0000-000006000000}"/>
    <hyperlink ref="C11" location="SCC!A1" display="SCC" xr:uid="{00000000-0004-0000-0000-000007000000}"/>
    <hyperlink ref="C20" location="'A1'!A1" display="A1" xr:uid="{00000000-0004-0000-0000-000008000000}"/>
    <hyperlink ref="C21" location="'A2'!A1" display="A2" xr:uid="{00000000-0004-0000-0000-000009000000}"/>
    <hyperlink ref="D8" location="INPUT!F4" display="Input Data" xr:uid="{00000000-0004-0000-0000-00000A000000}"/>
    <hyperlink ref="D13" location="GRID!A1" display="Grid Diagram" xr:uid="{00000000-0004-0000-0000-00000B000000}"/>
    <hyperlink ref="D12" location="GCC!A1" display="Grand Composite" xr:uid="{00000000-0004-0000-0000-00000C000000}"/>
    <hyperlink ref="D14" location="AS!A1" display="Actual Streams" xr:uid="{00000000-0004-0000-0000-00000D000000}"/>
    <hyperlink ref="D15" location="AT!A1" display="Actual Intervals Table" xr:uid="{00000000-0004-0000-0000-00000E000000}"/>
    <hyperlink ref="D10" location="CC!A1" display="Composite Curves" xr:uid="{00000000-0004-0000-0000-00000F000000}"/>
    <hyperlink ref="D17" location="ST!A1" display="Shifted Intervals Table" xr:uid="{00000000-0004-0000-0000-000010000000}"/>
    <hyperlink ref="D11" location="SCC!A1" display="Shifted Composite Curves" xr:uid="{00000000-0004-0000-0000-000011000000}"/>
    <hyperlink ref="D20" location="'A1'!A1" display="Set-up and conversions." xr:uid="{00000000-0004-0000-0000-000012000000}"/>
    <hyperlink ref="D21" location="'A2'!A1" display="Plot tables." xr:uid="{00000000-0004-0000-0000-000013000000}"/>
    <hyperlink ref="C18" location="DTMIN!A1" display="DTMIN" xr:uid="{00000000-0004-0000-0000-000014000000}"/>
    <hyperlink ref="C16" location="SS!A1" display="SS" xr:uid="{00000000-0004-0000-0000-000015000000}"/>
    <hyperlink ref="D16" location="SS!A1" display="Shifted Streams" xr:uid="{00000000-0004-0000-0000-000016000000}"/>
    <hyperlink ref="D18" location="DTMIN!A1" display="Varying dTmin global" xr:uid="{00000000-0004-0000-0000-000017000000}"/>
    <hyperlink ref="D9" location="PT!A1" display="Problem Table &amp; Cascade" xr:uid="{00000000-0004-0000-0000-000018000000}"/>
    <hyperlink ref="C9" location="PT!A1" display="PT" xr:uid="{00000000-0004-0000-0000-000019000000}"/>
  </hyperlinks>
  <pageMargins left="0.75" right="0.75" top="1" bottom="1" header="0.5" footer="0.5"/>
  <pageSetup paperSize="9" orientation="portrait" horizontalDpi="0"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K65"/>
  <sheetViews>
    <sheetView showGridLines="0" topLeftCell="A13" zoomScale="85" zoomScaleNormal="85" workbookViewId="0">
      <selection activeCell="I38" sqref="I38:J38"/>
    </sheetView>
  </sheetViews>
  <sheetFormatPr defaultColWidth="9.109375" defaultRowHeight="13.2" x14ac:dyDescent="0.25"/>
  <cols>
    <col min="1" max="1" width="13.44140625" style="32" customWidth="1"/>
    <col min="2" max="2" width="13.33203125" style="32" customWidth="1"/>
    <col min="3" max="3" width="12.44140625" style="32" customWidth="1"/>
    <col min="4" max="4" width="10.6640625" style="32" customWidth="1"/>
    <col min="5" max="5" width="14.5546875" style="32" customWidth="1"/>
    <col min="6" max="6" width="14.44140625" style="32" customWidth="1"/>
    <col min="7" max="7" width="10.33203125" style="32" customWidth="1"/>
    <col min="8" max="8" width="11" style="32" bestFit="1" customWidth="1"/>
    <col min="9" max="9" width="10.5546875" style="32" bestFit="1" customWidth="1"/>
    <col min="10" max="10" width="9.5546875" style="32" customWidth="1"/>
    <col min="11" max="11" width="18.5546875" style="32" customWidth="1"/>
    <col min="12" max="16384" width="9.109375" style="32"/>
  </cols>
  <sheetData>
    <row r="1" spans="1:11" s="27" customFormat="1" ht="15.6" x14ac:dyDescent="0.3">
      <c r="A1" s="42" t="s">
        <v>51</v>
      </c>
    </row>
    <row r="2" spans="1:11" x14ac:dyDescent="0.25">
      <c r="A2" s="43"/>
    </row>
    <row r="3" spans="1:11" x14ac:dyDescent="0.25">
      <c r="B3" s="43"/>
      <c r="I3" s="43"/>
    </row>
    <row r="4" spans="1:11" x14ac:dyDescent="0.25">
      <c r="B4" s="44" t="s">
        <v>94</v>
      </c>
      <c r="F4" s="126" t="s">
        <v>89</v>
      </c>
      <c r="G4" s="127"/>
      <c r="H4" s="128"/>
    </row>
    <row r="5" spans="1:11" x14ac:dyDescent="0.25">
      <c r="K5" s="45"/>
    </row>
    <row r="6" spans="1:11" x14ac:dyDescent="0.25">
      <c r="B6" s="44" t="s">
        <v>156</v>
      </c>
      <c r="F6" s="16">
        <v>10</v>
      </c>
      <c r="G6" s="119" t="s">
        <v>148</v>
      </c>
    </row>
    <row r="8" spans="1:11" x14ac:dyDescent="0.25">
      <c r="B8" s="44" t="s">
        <v>164</v>
      </c>
      <c r="I8" s="46" t="s">
        <v>96</v>
      </c>
      <c r="J8" s="47"/>
    </row>
    <row r="9" spans="1:11" x14ac:dyDescent="0.25">
      <c r="B9" s="44"/>
      <c r="I9" s="46" t="s">
        <v>97</v>
      </c>
      <c r="J9" s="48"/>
    </row>
    <row r="10" spans="1:11" x14ac:dyDescent="0.25">
      <c r="B10" s="44" t="s">
        <v>201</v>
      </c>
      <c r="I10" s="46" t="s">
        <v>103</v>
      </c>
      <c r="J10" s="49"/>
    </row>
    <row r="12" spans="1:11" x14ac:dyDescent="0.25">
      <c r="B12" s="44" t="s">
        <v>153</v>
      </c>
      <c r="F12" s="126" t="s">
        <v>174</v>
      </c>
      <c r="G12" s="127"/>
      <c r="H12" s="128"/>
    </row>
    <row r="14" spans="1:11" s="52" customFormat="1" ht="28.5" customHeight="1" x14ac:dyDescent="0.25">
      <c r="A14" s="50" t="s">
        <v>126</v>
      </c>
      <c r="B14" s="50" t="s">
        <v>1</v>
      </c>
      <c r="C14" s="50" t="s">
        <v>2</v>
      </c>
      <c r="D14" s="50" t="s">
        <v>31</v>
      </c>
      <c r="E14" s="50" t="str">
        <f>IF(F4='A1'!B4,'A1'!B12,IF(F4='A1'!B5,'A1'!D12,IF(F4='A1'!B6,'A1'!F12,IF(F4='A1'!B7,'A1'!F12,"SELECT INPUT (See 1. Above)"))))</f>
        <v>Heat Duty</v>
      </c>
      <c r="F14" s="50" t="str">
        <f>IF(F4='A1'!B6,'A1'!H12,IF(F4='A1'!B7,'A1'!J12,""))</f>
        <v/>
      </c>
      <c r="G14" s="50" t="s">
        <v>110</v>
      </c>
      <c r="H14" s="50" t="s">
        <v>30</v>
      </c>
      <c r="I14" s="50" t="s">
        <v>5</v>
      </c>
      <c r="J14" s="50" t="s">
        <v>6</v>
      </c>
      <c r="K14" s="51" t="str">
        <f t="array" ref="K14">IF(AND(K16:K66=""),"","CHECK INPUT WARNING")</f>
        <v/>
      </c>
    </row>
    <row r="15" spans="1:11" s="19" customFormat="1" x14ac:dyDescent="0.25">
      <c r="A15" s="53"/>
      <c r="B15" s="53" t="str">
        <f>G6</f>
        <v>K</v>
      </c>
      <c r="C15" s="53" t="str">
        <f>G6</f>
        <v>K</v>
      </c>
      <c r="D15" s="53" t="str">
        <f>G6</f>
        <v>K</v>
      </c>
      <c r="E15" s="17" t="s">
        <v>22</v>
      </c>
      <c r="F15" s="17" t="s">
        <v>135</v>
      </c>
      <c r="G15" s="53" t="str">
        <f>'A1'!I29</f>
        <v>kW</v>
      </c>
      <c r="H15" s="53"/>
      <c r="I15" s="53" t="str">
        <f>'A1'!K29</f>
        <v>°C</v>
      </c>
      <c r="J15" s="53" t="str">
        <f>'A1'!L29</f>
        <v>°C</v>
      </c>
    </row>
    <row r="16" spans="1:11" s="19" customFormat="1" x14ac:dyDescent="0.25">
      <c r="A16" s="14" t="s">
        <v>202</v>
      </c>
      <c r="B16" s="14">
        <v>211.57400000000001</v>
      </c>
      <c r="C16" s="14">
        <v>663</v>
      </c>
      <c r="D16" s="14"/>
      <c r="E16" s="121">
        <v>49696.5</v>
      </c>
      <c r="F16" s="14"/>
      <c r="G16" s="114">
        <f>'A1'!I30</f>
        <v>49696.5</v>
      </c>
      <c r="H16" s="54" t="str">
        <f>IF('A1'!J30="","",'A1'!J30)</f>
        <v>COLD</v>
      </c>
      <c r="I16" s="115">
        <f>IF('A1'!K30="","",'A1'!K30)</f>
        <v>-56.575999999999965</v>
      </c>
      <c r="J16" s="115">
        <f>IF('A1'!L30="","",'A1'!L30)</f>
        <v>394.85</v>
      </c>
      <c r="K16" s="55" t="str">
        <f t="array" ref="K16">IF(AND(A16:F16=""),"",IF('A1'!AD30="",IF('A1'!AE30="",IF('A1'!AF30="",IF('A1'!AG30="",IF('A1'!AH30="",IF('A1'!AI30="","",'A1'!AI30),'A1'!AH30),'A1'!AG30),'A1'!AF30),'A1'!AE30),'A1'!AD30))</f>
        <v/>
      </c>
    </row>
    <row r="17" spans="1:11" s="19" customFormat="1" x14ac:dyDescent="0.25">
      <c r="A17" s="120" t="s">
        <v>203</v>
      </c>
      <c r="B17" s="14">
        <v>293</v>
      </c>
      <c r="C17" s="120">
        <v>663</v>
      </c>
      <c r="D17" s="14"/>
      <c r="E17" s="121">
        <v>21000.400000000001</v>
      </c>
      <c r="F17" s="14"/>
      <c r="G17" s="114">
        <f>'A1'!I31</f>
        <v>21000.400000000001</v>
      </c>
      <c r="H17" s="54" t="str">
        <f>IF('A1'!J31="","",'A1'!J31)</f>
        <v>COLD</v>
      </c>
      <c r="I17" s="115">
        <f>IF('A1'!K31="","",'A1'!K31)</f>
        <v>24.850000000000023</v>
      </c>
      <c r="J17" s="115">
        <f>IF('A1'!L31="","",'A1'!L31)</f>
        <v>394.85</v>
      </c>
      <c r="K17" s="55" t="str">
        <f t="array" ref="K17">IF(AND(A17:F17=""),"",IF('A1'!AD31="",IF('A1'!AE31="",IF('A1'!AF31="",IF('A1'!AG31="",IF('A1'!AH31="",IF('A1'!AI31="","",'A1'!AI31),'A1'!AH31),'A1'!AG31),'A1'!AF31),'A1'!AE31),'A1'!AD31))</f>
        <v/>
      </c>
    </row>
    <row r="18" spans="1:11" s="19" customFormat="1" x14ac:dyDescent="0.25">
      <c r="A18" s="14" t="s">
        <v>211</v>
      </c>
      <c r="B18" s="14">
        <v>822.90599999999995</v>
      </c>
      <c r="C18" s="14">
        <v>665</v>
      </c>
      <c r="D18" s="14"/>
      <c r="E18" s="121">
        <v>10766.3</v>
      </c>
      <c r="F18" s="14"/>
      <c r="G18" s="114">
        <f>'A1'!I32</f>
        <v>10766.3</v>
      </c>
      <c r="H18" s="54" t="str">
        <f>IF('A1'!J32="","",'A1'!J32)</f>
        <v>HOT</v>
      </c>
      <c r="I18" s="115">
        <f>IF('A1'!K32="","",'A1'!K32)</f>
        <v>544.75599999999997</v>
      </c>
      <c r="J18" s="115">
        <f>IF('A1'!L32="","",'A1'!L32)</f>
        <v>386.85</v>
      </c>
      <c r="K18" s="55" t="str">
        <f t="array" ref="K18">IF(AND(A18:F18=""),"",IF('A1'!AD32="",IF('A1'!AE32="",IF('A1'!AF32="",IF('A1'!AG32="",IF('A1'!AH32="",IF('A1'!AI32="","",'A1'!AI32),'A1'!AH32),'A1'!AG32),'A1'!AF32),'A1'!AE32),'A1'!AD32))</f>
        <v/>
      </c>
    </row>
    <row r="19" spans="1:11" s="19" customFormat="1" x14ac:dyDescent="0.25">
      <c r="A19" s="120" t="s">
        <v>212</v>
      </c>
      <c r="B19" s="14">
        <v>240</v>
      </c>
      <c r="C19" s="14">
        <v>550</v>
      </c>
      <c r="D19" s="14"/>
      <c r="E19" s="121">
        <v>29569.599999999999</v>
      </c>
      <c r="F19" s="14"/>
      <c r="G19" s="114">
        <f>'A1'!I33</f>
        <v>29569.599999999999</v>
      </c>
      <c r="H19" s="54" t="str">
        <f>IF('A1'!J33="","",'A1'!J33)</f>
        <v>COLD</v>
      </c>
      <c r="I19" s="115">
        <f>IF('A1'!K33="","",'A1'!K33)</f>
        <v>-28.149999999999977</v>
      </c>
      <c r="J19" s="115">
        <f>IF('A1'!L33="","",'A1'!L33)</f>
        <v>281.85000000000002</v>
      </c>
      <c r="K19" s="55" t="str">
        <f t="array" ref="K19">IF(AND(A19:F19=""),"",IF('A1'!AD33="",IF('A1'!AE33="",IF('A1'!AF33="",IF('A1'!AG33="",IF('A1'!AH33="",IF('A1'!AI33="","",'A1'!AI33),'A1'!AH33),'A1'!AG33),'A1'!AF33),'A1'!AE33),'A1'!AD33))</f>
        <v/>
      </c>
    </row>
    <row r="20" spans="1:11" x14ac:dyDescent="0.25">
      <c r="A20" s="14" t="s">
        <v>207</v>
      </c>
      <c r="B20" s="14">
        <v>352.11399999999998</v>
      </c>
      <c r="C20" s="14">
        <v>293</v>
      </c>
      <c r="D20" s="14"/>
      <c r="E20" s="121">
        <v>2539.7800000000002</v>
      </c>
      <c r="F20" s="14"/>
      <c r="G20" s="114">
        <f>'A1'!I34</f>
        <v>2539.7800000000002</v>
      </c>
      <c r="H20" s="54" t="str">
        <f>IF('A1'!J34="","",'A1'!J34)</f>
        <v>HOT</v>
      </c>
      <c r="I20" s="115">
        <f>IF('A1'!K34="","",'A1'!K34)</f>
        <v>73.963999999999999</v>
      </c>
      <c r="J20" s="115">
        <f>IF('A1'!L34="","",'A1'!L34)</f>
        <v>14.850000000000023</v>
      </c>
      <c r="K20" s="55" t="str">
        <f t="array" ref="K20">IF(AND(A20:F20=""),"",IF('A1'!AD34="",IF('A1'!AE34="",IF('A1'!AF34="",IF('A1'!AG34="",IF('A1'!AH34="",IF('A1'!AI34="","",'A1'!AI34),'A1'!AH34),'A1'!AG34),'A1'!AF34),'A1'!AE34),'A1'!AD34))</f>
        <v/>
      </c>
    </row>
    <row r="21" spans="1:11" x14ac:dyDescent="0.25">
      <c r="A21" s="120" t="s">
        <v>210</v>
      </c>
      <c r="B21" s="14">
        <v>339.33300000000003</v>
      </c>
      <c r="C21" s="14">
        <v>623.15</v>
      </c>
      <c r="D21" s="14"/>
      <c r="E21" s="121">
        <v>7434.37</v>
      </c>
      <c r="F21" s="14"/>
      <c r="G21" s="114">
        <f>'A1'!I35</f>
        <v>7434.37</v>
      </c>
      <c r="H21" s="54" t="str">
        <f>IF('A1'!J35="","",'A1'!J35)</f>
        <v>COLD</v>
      </c>
      <c r="I21" s="115">
        <f>IF('A1'!K35="","",'A1'!K35)</f>
        <v>71.18300000000005</v>
      </c>
      <c r="J21" s="115">
        <f>IF('A1'!L35="","",'A1'!L35)</f>
        <v>355</v>
      </c>
      <c r="K21" s="55" t="str">
        <f t="array" ref="K21">IF(AND(A21:F21=""),"",IF('A1'!AD35="",IF('A1'!AE35="",IF('A1'!AF35="",IF('A1'!AG35="",IF('A1'!AH35="",IF('A1'!AI35="","",'A1'!AI35),'A1'!AH35),'A1'!AG35),'A1'!AF35),'A1'!AE35),'A1'!AD35))</f>
        <v/>
      </c>
    </row>
    <row r="22" spans="1:11" x14ac:dyDescent="0.25">
      <c r="A22" s="120" t="s">
        <v>204</v>
      </c>
      <c r="B22" s="14">
        <v>118.51</v>
      </c>
      <c r="C22" s="14">
        <v>624.65</v>
      </c>
      <c r="D22" s="14"/>
      <c r="E22" s="121">
        <v>6428.98</v>
      </c>
      <c r="F22" s="14"/>
      <c r="G22" s="114">
        <f>'A1'!I36</f>
        <v>6428.98</v>
      </c>
      <c r="H22" s="54" t="str">
        <f>IF('A1'!J36="","",'A1'!J36)</f>
        <v>COLD</v>
      </c>
      <c r="I22" s="115">
        <f>IF('A1'!K36="","",'A1'!K36)</f>
        <v>-149.63999999999999</v>
      </c>
      <c r="J22" s="115">
        <f>IF('A1'!L36="","",'A1'!L36)</f>
        <v>356.5</v>
      </c>
      <c r="K22" s="55" t="str">
        <f t="array" ref="K22">IF(AND(A22:F22=""),"",IF('A1'!AD36="",IF('A1'!AE36="",IF('A1'!AF36="",IF('A1'!AG36="",IF('A1'!AH36="",IF('A1'!AI36="","",'A1'!AI36),'A1'!AH36),'A1'!AG36),'A1'!AF36),'A1'!AE36),'A1'!AD36))</f>
        <v/>
      </c>
    </row>
    <row r="23" spans="1:11" x14ac:dyDescent="0.25">
      <c r="A23" s="14" t="s">
        <v>205</v>
      </c>
      <c r="B23" s="122">
        <v>623.15</v>
      </c>
      <c r="C23" s="14">
        <v>398.15</v>
      </c>
      <c r="D23" s="14"/>
      <c r="E23" s="121">
        <v>9592.5400000000009</v>
      </c>
      <c r="F23" s="14"/>
      <c r="G23" s="114">
        <f>'A1'!I37</f>
        <v>9592.5400000000009</v>
      </c>
      <c r="H23" s="54" t="str">
        <f>IF('A1'!J37="","",'A1'!J37)</f>
        <v>HOT</v>
      </c>
      <c r="I23" s="115">
        <f>IF('A1'!K37="","",'A1'!K37)</f>
        <v>345</v>
      </c>
      <c r="J23" s="115">
        <f>IF('A1'!L37="","",'A1'!L37)</f>
        <v>120</v>
      </c>
      <c r="K23" s="55" t="str">
        <f t="array" ref="K23">IF(AND(A23:F23=""),"",IF('A1'!AD37="",IF('A1'!AE37="",IF('A1'!AF37="",IF('A1'!AG37="",IF('A1'!AH37="",IF('A1'!AI37="","",'A1'!AI37),'A1'!AH37),'A1'!AG37),'A1'!AF37),'A1'!AE37),'A1'!AD37))</f>
        <v/>
      </c>
    </row>
    <row r="24" spans="1:11" x14ac:dyDescent="0.25">
      <c r="A24" s="14" t="s">
        <v>208</v>
      </c>
      <c r="B24" s="14">
        <v>293.14999999999998</v>
      </c>
      <c r="C24" s="14">
        <v>338.15</v>
      </c>
      <c r="D24" s="14"/>
      <c r="E24" s="121">
        <v>603.73599999999999</v>
      </c>
      <c r="F24" s="14"/>
      <c r="G24" s="114">
        <f>'A1'!I38</f>
        <v>603.73599999999999</v>
      </c>
      <c r="H24" s="54" t="str">
        <f>IF('A1'!J38="","",'A1'!J38)</f>
        <v>COLD</v>
      </c>
      <c r="I24" s="115">
        <f>IF('A1'!K38="","",'A1'!K38)</f>
        <v>25</v>
      </c>
      <c r="J24" s="115">
        <f>IF('A1'!L38="","",'A1'!L38)</f>
        <v>70</v>
      </c>
      <c r="K24" s="55" t="str">
        <f t="array" ref="K24">IF(AND(A24:F24=""),"",IF('A1'!AD38="",IF('A1'!AE38="",IF('A1'!AF38="",IF('A1'!AG38="",IF('A1'!AH38="",IF('A1'!AI38="","",'A1'!AI38),'A1'!AH38),'A1'!AG38),'A1'!AF38),'A1'!AE38),'A1'!AD38))</f>
        <v/>
      </c>
    </row>
    <row r="25" spans="1:11" x14ac:dyDescent="0.25">
      <c r="A25" s="14" t="s">
        <v>206</v>
      </c>
      <c r="B25" s="14">
        <v>398</v>
      </c>
      <c r="C25" s="14">
        <v>338.15</v>
      </c>
      <c r="D25" s="14"/>
      <c r="E25" s="121">
        <v>31524.6</v>
      </c>
      <c r="F25" s="14"/>
      <c r="G25" s="114">
        <f>'A1'!I39</f>
        <v>31524.6</v>
      </c>
      <c r="H25" s="54" t="str">
        <f>IF('A1'!J39="","",'A1'!J39)</f>
        <v>HOT</v>
      </c>
      <c r="I25" s="115">
        <f>IF('A1'!K39="","",'A1'!K39)</f>
        <v>119.85000000000002</v>
      </c>
      <c r="J25" s="115">
        <f>IF('A1'!L39="","",'A1'!L39)</f>
        <v>60</v>
      </c>
      <c r="K25" s="55" t="str">
        <f t="array" ref="K25">IF(AND(A25:F25=""),"",IF('A1'!AD39="",IF('A1'!AE39="",IF('A1'!AF39="",IF('A1'!AG39="",IF('A1'!AH39="",IF('A1'!AI39="","",'A1'!AI39),'A1'!AH39),'A1'!AG39),'A1'!AF39),'A1'!AE39),'A1'!AD39))</f>
        <v/>
      </c>
    </row>
    <row r="26" spans="1:11" x14ac:dyDescent="0.25">
      <c r="A26" s="14" t="s">
        <v>213</v>
      </c>
      <c r="B26" s="14">
        <v>477.91399999999999</v>
      </c>
      <c r="C26" s="14">
        <v>298.14999999999998</v>
      </c>
      <c r="D26" s="14"/>
      <c r="E26" s="121">
        <v>7538.54</v>
      </c>
      <c r="F26" s="14"/>
      <c r="G26" s="114">
        <f>'A1'!I40</f>
        <v>7538.54</v>
      </c>
      <c r="H26" s="54" t="str">
        <f>IF('A1'!J40="","",'A1'!J40)</f>
        <v>HOT</v>
      </c>
      <c r="I26" s="115">
        <f>IF('A1'!K40="","",'A1'!K40)</f>
        <v>199.76400000000001</v>
      </c>
      <c r="J26" s="115">
        <f>IF('A1'!L40="","",'A1'!L40)</f>
        <v>20</v>
      </c>
      <c r="K26" s="55" t="str">
        <f t="array" ref="K26">IF(AND(A26:F26=""),"",IF('A1'!AD40="",IF('A1'!AE40="",IF('A1'!AF40="",IF('A1'!AG40="",IF('A1'!AH40="",IF('A1'!AI40="","",'A1'!AI40),'A1'!AH40),'A1'!AG40),'A1'!AF40),'A1'!AE40),'A1'!AD40))</f>
        <v/>
      </c>
    </row>
    <row r="27" spans="1:11" x14ac:dyDescent="0.25">
      <c r="A27" s="14" t="s">
        <v>209</v>
      </c>
      <c r="B27" s="14">
        <v>373.34800000000001</v>
      </c>
      <c r="C27" s="14">
        <v>273</v>
      </c>
      <c r="D27" s="14"/>
      <c r="E27" s="121">
        <v>1131.29</v>
      </c>
      <c r="F27" s="14"/>
      <c r="G27" s="114">
        <f>'A1'!I41</f>
        <v>1131.29</v>
      </c>
      <c r="H27" s="54" t="str">
        <f>IF('A1'!J41="","",'A1'!J41)</f>
        <v>HOT</v>
      </c>
      <c r="I27" s="115">
        <f>IF('A1'!K41="","",'A1'!K41)</f>
        <v>95.198000000000036</v>
      </c>
      <c r="J27" s="115">
        <f>IF('A1'!L41="","",'A1'!L41)</f>
        <v>-5.1499999999999773</v>
      </c>
      <c r="K27" s="55" t="str">
        <f t="array" ref="K27">IF(AND(A27:F27=""),"",IF('A1'!AD41="",IF('A1'!AE41="",IF('A1'!AF41="",IF('A1'!AG41="",IF('A1'!AH41="",IF('A1'!AI41="","",'A1'!AI41),'A1'!AH41),'A1'!AG41),'A1'!AF41),'A1'!AE41),'A1'!AD41))</f>
        <v/>
      </c>
    </row>
    <row r="28" spans="1:11" x14ac:dyDescent="0.25">
      <c r="A28" s="120" t="s">
        <v>214</v>
      </c>
      <c r="B28" s="14">
        <v>663</v>
      </c>
      <c r="C28" s="14">
        <v>661.98900000000003</v>
      </c>
      <c r="D28" s="14"/>
      <c r="E28" s="121">
        <v>30261.1</v>
      </c>
      <c r="F28" s="14"/>
      <c r="G28" s="114">
        <f>'A1'!I42</f>
        <v>30261.1</v>
      </c>
      <c r="H28" s="54" t="str">
        <f>IF('A1'!J42="","",'A1'!J42)</f>
        <v>HOT</v>
      </c>
      <c r="I28" s="115">
        <f>IF('A1'!K42="","",'A1'!K42)</f>
        <v>384.85</v>
      </c>
      <c r="J28" s="115">
        <f>IF('A1'!L42="","",'A1'!L42)</f>
        <v>383.83900000000006</v>
      </c>
      <c r="K28" s="55" t="str">
        <f t="array" ref="K28">IF(AND(A28:F28=""),"",IF('A1'!AD42="",IF('A1'!AE42="",IF('A1'!AF42="",IF('A1'!AG42="",IF('A1'!AH42="",IF('A1'!AI42="","",'A1'!AI42),'A1'!AH42),'A1'!AG42),'A1'!AF42),'A1'!AE42),'A1'!AD42))</f>
        <v/>
      </c>
    </row>
    <row r="29" spans="1:11" x14ac:dyDescent="0.25">
      <c r="A29" s="120" t="s">
        <v>215</v>
      </c>
      <c r="B29" s="14">
        <v>623.48400000000004</v>
      </c>
      <c r="C29" s="14">
        <v>623.15</v>
      </c>
      <c r="D29" s="14"/>
      <c r="E29" s="121">
        <v>60637.8</v>
      </c>
      <c r="F29" s="14"/>
      <c r="G29" s="114">
        <f>'A1'!I43</f>
        <v>60637.8</v>
      </c>
      <c r="H29" s="54" t="str">
        <f>IF('A1'!J43="","",'A1'!J43)</f>
        <v>HOT</v>
      </c>
      <c r="I29" s="115">
        <f>IF('A1'!K43="","",'A1'!K43)</f>
        <v>345.33400000000006</v>
      </c>
      <c r="J29" s="115">
        <f>IF('A1'!L43="","",'A1'!L43)</f>
        <v>345</v>
      </c>
      <c r="K29" s="55" t="str">
        <f t="array" ref="K29">IF(AND(A29:F29=""),"",IF('A1'!AD43="",IF('A1'!AE43="",IF('A1'!AF43="",IF('A1'!AG43="",IF('A1'!AH43="",IF('A1'!AI43="","",'A1'!AI43),'A1'!AH43),'A1'!AG43),'A1'!AF43),'A1'!AE43),'A1'!AD43))</f>
        <v/>
      </c>
    </row>
    <row r="30" spans="1:11" x14ac:dyDescent="0.25">
      <c r="A30" s="14" t="s">
        <v>216</v>
      </c>
      <c r="B30" s="122">
        <v>398.15</v>
      </c>
      <c r="C30" s="14">
        <v>398</v>
      </c>
      <c r="D30" s="14"/>
      <c r="E30" s="121">
        <v>110851</v>
      </c>
      <c r="F30" s="14"/>
      <c r="G30" s="114">
        <f>'A1'!I44</f>
        <v>110851.00000000001</v>
      </c>
      <c r="H30" s="54" t="str">
        <f>IF('A1'!J44="","",'A1'!J44)</f>
        <v>HOT</v>
      </c>
      <c r="I30" s="115">
        <f>IF('A1'!K44="","",'A1'!K44)</f>
        <v>120</v>
      </c>
      <c r="J30" s="115">
        <f>IF('A1'!L44="","",'A1'!L44)</f>
        <v>119.85000000000002</v>
      </c>
      <c r="K30" s="55" t="str">
        <f t="array" ref="K30">IF(AND(A30:F30=""),"",IF('A1'!AD44="",IF('A1'!AE44="",IF('A1'!AF44="",IF('A1'!AG44="",IF('A1'!AH44="",IF('A1'!AI44="","",'A1'!AI44),'A1'!AH44),'A1'!AG44),'A1'!AF44),'A1'!AE44),'A1'!AD44))</f>
        <v/>
      </c>
    </row>
    <row r="31" spans="1:11" x14ac:dyDescent="0.25">
      <c r="A31" s="14" t="s">
        <v>217</v>
      </c>
      <c r="B31" s="14">
        <v>351.09699999999998</v>
      </c>
      <c r="C31" s="14">
        <v>352.12400000000002</v>
      </c>
      <c r="D31" s="14"/>
      <c r="E31" s="121">
        <v>15106.7</v>
      </c>
      <c r="F31" s="14"/>
      <c r="G31" s="114">
        <f>'A1'!I45</f>
        <v>15106.7</v>
      </c>
      <c r="H31" s="54" t="str">
        <f>IF('A1'!J45="","",'A1'!J45)</f>
        <v>COLD</v>
      </c>
      <c r="I31" s="115">
        <f>IF('A1'!K45="","",'A1'!K45)</f>
        <v>82.947000000000003</v>
      </c>
      <c r="J31" s="115">
        <f>IF('A1'!L45="","",'A1'!L45)</f>
        <v>83.974000000000046</v>
      </c>
      <c r="K31" s="55" t="str">
        <f t="array" ref="K31">IF(AND(A31:F31=""),"",IF('A1'!AD45="",IF('A1'!AE45="",IF('A1'!AF45="",IF('A1'!AG45="",IF('A1'!AH45="",IF('A1'!AI45="","",'A1'!AI45),'A1'!AH45),'A1'!AG45),'A1'!AF45),'A1'!AE45),'A1'!AD45))</f>
        <v/>
      </c>
    </row>
    <row r="32" spans="1:11" x14ac:dyDescent="0.25">
      <c r="A32" s="14" t="s">
        <v>218</v>
      </c>
      <c r="B32" s="14">
        <v>340.76299999999998</v>
      </c>
      <c r="C32" s="14">
        <v>339.33300000000003</v>
      </c>
      <c r="D32" s="14"/>
      <c r="E32" s="121">
        <v>6054.31</v>
      </c>
      <c r="F32" s="14"/>
      <c r="G32" s="114">
        <f>'A1'!I46</f>
        <v>6054.31</v>
      </c>
      <c r="H32" s="54" t="str">
        <f>IF('A1'!J46="","",'A1'!J46)</f>
        <v>HOT</v>
      </c>
      <c r="I32" s="115">
        <f>IF('A1'!K46="","",'A1'!K46)</f>
        <v>62.613</v>
      </c>
      <c r="J32" s="115">
        <f>IF('A1'!L46="","",'A1'!L46)</f>
        <v>61.18300000000005</v>
      </c>
      <c r="K32" s="55" t="str">
        <f t="array" ref="K32">IF(AND(A32:F32=""),"",IF('A1'!AD46="",IF('A1'!AE46="",IF('A1'!AF46="",IF('A1'!AG46="",IF('A1'!AH46="",IF('A1'!AI46="","",'A1'!AI46),'A1'!AH46),'A1'!AG46),'A1'!AF46),'A1'!AE46),'A1'!AD46))</f>
        <v/>
      </c>
    </row>
    <row r="33" spans="1:11" x14ac:dyDescent="0.25">
      <c r="A33" s="120" t="s">
        <v>219</v>
      </c>
      <c r="B33" s="14">
        <v>351.09300000000002</v>
      </c>
      <c r="C33" s="14">
        <v>352.10199999999998</v>
      </c>
      <c r="D33" s="14"/>
      <c r="E33" s="121">
        <v>15106.5</v>
      </c>
      <c r="F33" s="14"/>
      <c r="G33" s="114">
        <f>'A1'!I47</f>
        <v>15106.5</v>
      </c>
      <c r="H33" s="54" t="str">
        <f>IF('A1'!J47="","",'A1'!J47)</f>
        <v>COLD</v>
      </c>
      <c r="I33" s="115">
        <f>IF('A1'!K47="","",'A1'!K47)</f>
        <v>82.94300000000004</v>
      </c>
      <c r="J33" s="115">
        <f>IF('A1'!L47="","",'A1'!L47)</f>
        <v>83.951999999999998</v>
      </c>
      <c r="K33" s="55" t="str">
        <f t="array" ref="K33">IF(AND(A33:F33=""),"",IF('A1'!AD47="",IF('A1'!AE47="",IF('A1'!AF47="",IF('A1'!AG47="",IF('A1'!AH47="",IF('A1'!AI47="","",'A1'!AI47),'A1'!AH47),'A1'!AG47),'A1'!AF47),'A1'!AE47),'A1'!AD47))</f>
        <v/>
      </c>
    </row>
    <row r="34" spans="1:11" x14ac:dyDescent="0.25">
      <c r="A34" s="120" t="s">
        <v>220</v>
      </c>
      <c r="B34" s="14">
        <v>340.76400000000001</v>
      </c>
      <c r="C34" s="14">
        <v>339.334</v>
      </c>
      <c r="D34" s="14"/>
      <c r="E34" s="121">
        <v>6054.3</v>
      </c>
      <c r="F34" s="14"/>
      <c r="G34" s="114">
        <f>'A1'!I48</f>
        <v>6054.3</v>
      </c>
      <c r="H34" s="54" t="str">
        <f>IF('A1'!J48="","",'A1'!J48)</f>
        <v>HOT</v>
      </c>
      <c r="I34" s="115">
        <f>IF('A1'!K48="","",'A1'!K48)</f>
        <v>62.614000000000033</v>
      </c>
      <c r="J34" s="115">
        <f>IF('A1'!L48="","",'A1'!L48)</f>
        <v>61.184000000000026</v>
      </c>
      <c r="K34" s="55" t="str">
        <f t="array" ref="K34">IF(AND(A34:F34=""),"",IF('A1'!AD48="",IF('A1'!AE48="",IF('A1'!AF48="",IF('A1'!AG48="",IF('A1'!AH48="",IF('A1'!AI48="","",'A1'!AI48),'A1'!AH48),'A1'!AG48),'A1'!AF48),'A1'!AE48),'A1'!AD48))</f>
        <v/>
      </c>
    </row>
    <row r="35" spans="1:11" x14ac:dyDescent="0.25">
      <c r="A35" s="14" t="s">
        <v>222</v>
      </c>
      <c r="B35" s="122">
        <v>351.09899999999999</v>
      </c>
      <c r="C35" s="14">
        <v>352.137</v>
      </c>
      <c r="D35" s="14"/>
      <c r="E35" s="121">
        <v>15109.9</v>
      </c>
      <c r="F35" s="14"/>
      <c r="G35" s="114">
        <f>'A1'!I49</f>
        <v>15109.9</v>
      </c>
      <c r="H35" s="54" t="str">
        <f>IF('A1'!J49="","",'A1'!J49)</f>
        <v>COLD</v>
      </c>
      <c r="I35" s="115">
        <f>IF('A1'!K49="","",'A1'!K49)</f>
        <v>82.949000000000012</v>
      </c>
      <c r="J35" s="115">
        <f>IF('A1'!L49="","",'A1'!L49)</f>
        <v>83.987000000000023</v>
      </c>
      <c r="K35" s="55" t="str">
        <f t="array" ref="K35">IF(AND(A35:F35=""),"",IF('A1'!AD49="",IF('A1'!AE49="",IF('A1'!AF49="",IF('A1'!AG49="",IF('A1'!AH49="",IF('A1'!AI49="","",'A1'!AI49),'A1'!AH49),'A1'!AG49),'A1'!AF49),'A1'!AE49),'A1'!AD49))</f>
        <v/>
      </c>
    </row>
    <row r="36" spans="1:11" x14ac:dyDescent="0.25">
      <c r="A36" s="14" t="s">
        <v>221</v>
      </c>
      <c r="B36" s="14">
        <v>340.76299999999998</v>
      </c>
      <c r="C36" s="14">
        <v>339.33300000000003</v>
      </c>
      <c r="D36" s="14"/>
      <c r="E36" s="121">
        <v>6056.14</v>
      </c>
      <c r="F36" s="14"/>
      <c r="G36" s="114">
        <f>'A1'!I50</f>
        <v>6056.1400000000012</v>
      </c>
      <c r="H36" s="54" t="str">
        <f>IF('A1'!J50="","",'A1'!J50)</f>
        <v>HOT</v>
      </c>
      <c r="I36" s="115">
        <f>IF('A1'!K50="","",'A1'!K50)</f>
        <v>62.613</v>
      </c>
      <c r="J36" s="115">
        <f>IF('A1'!L50="","",'A1'!L50)</f>
        <v>61.18300000000005</v>
      </c>
      <c r="K36" s="55" t="str">
        <f t="array" ref="K36">IF(AND(A36:F36=""),"",IF('A1'!AD50="",IF('A1'!AE50="",IF('A1'!AF50="",IF('A1'!AG50="",IF('A1'!AH50="",IF('A1'!AI50="","",'A1'!AI50),'A1'!AH50),'A1'!AG50),'A1'!AF50),'A1'!AE50),'A1'!AD50))</f>
        <v/>
      </c>
    </row>
    <row r="37" spans="1:11" x14ac:dyDescent="0.25">
      <c r="A37" s="14" t="s">
        <v>223</v>
      </c>
      <c r="B37" s="14">
        <v>373.262</v>
      </c>
      <c r="C37" s="14">
        <v>373.34800000000001</v>
      </c>
      <c r="D37" s="14"/>
      <c r="E37" s="121">
        <v>45538.7</v>
      </c>
      <c r="F37" s="14"/>
      <c r="G37" s="114">
        <f>'A1'!I51</f>
        <v>45538.7</v>
      </c>
      <c r="H37" s="54" t="str">
        <f>IF('A1'!J51="","",'A1'!J51)</f>
        <v>COLD</v>
      </c>
      <c r="I37" s="115">
        <f>IF('A1'!K51="","",'A1'!K51)</f>
        <v>105.11200000000002</v>
      </c>
      <c r="J37" s="115">
        <f>IF('A1'!L51="","",'A1'!L51)</f>
        <v>105.19800000000004</v>
      </c>
      <c r="K37" s="55" t="str">
        <f t="array" ref="K37">IF(AND(A37:F37=""),"",IF('A1'!AD51="",IF('A1'!AE51="",IF('A1'!AF51="",IF('A1'!AG51="",IF('A1'!AH51="",IF('A1'!AI51="","",'A1'!AI51),'A1'!AH51),'A1'!AG51),'A1'!AF51),'A1'!AE51),'A1'!AD51))</f>
        <v/>
      </c>
    </row>
    <row r="38" spans="1:11" x14ac:dyDescent="0.25">
      <c r="A38" s="14" t="s">
        <v>224</v>
      </c>
      <c r="B38" s="14">
        <v>353.4</v>
      </c>
      <c r="C38" s="14">
        <v>348.83300000000003</v>
      </c>
      <c r="D38" s="14"/>
      <c r="E38" s="121">
        <v>35962.1</v>
      </c>
      <c r="F38" s="14"/>
      <c r="G38" s="114">
        <f>'A1'!I52</f>
        <v>35962.1</v>
      </c>
      <c r="H38" s="54" t="str">
        <f>IF('A1'!J52="","",'A1'!J52)</f>
        <v>HOT</v>
      </c>
      <c r="I38" s="115">
        <f>IF('A1'!K52="","",'A1'!K52)</f>
        <v>75.25</v>
      </c>
      <c r="J38" s="115">
        <f>IF('A1'!L52="","",'A1'!L52)</f>
        <v>70.68300000000005</v>
      </c>
      <c r="K38" s="55" t="str">
        <f t="array" ref="K38">IF(AND(A38:F38=""),"",IF('A1'!AD52="",IF('A1'!AE52="",IF('A1'!AF52="",IF('A1'!AG52="",IF('A1'!AH52="",IF('A1'!AI52="","",'A1'!AI52),'A1'!AH52),'A1'!AG52),'A1'!AF52),'A1'!AE52),'A1'!AD52))</f>
        <v/>
      </c>
    </row>
    <row r="39" spans="1:11" x14ac:dyDescent="0.25">
      <c r="A39" s="14"/>
      <c r="B39" s="14"/>
      <c r="C39" s="14"/>
      <c r="D39" s="14"/>
      <c r="E39" s="121"/>
      <c r="F39" s="14"/>
      <c r="G39" s="114" t="str">
        <f>'A1'!I53</f>
        <v/>
      </c>
      <c r="H39" s="54" t="str">
        <f>IF('A1'!J53="","",'A1'!J53)</f>
        <v/>
      </c>
      <c r="I39" s="115" t="str">
        <f>IF('A1'!K53="","",'A1'!K53)</f>
        <v/>
      </c>
      <c r="J39" s="115" t="str">
        <f>IF('A1'!L53="","",'A1'!L53)</f>
        <v/>
      </c>
      <c r="K39" s="55" t="str">
        <f t="array" ref="K39">IF(AND(A39:F39=""),"",IF('A1'!AD53="",IF('A1'!AE53="",IF('A1'!AF53="",IF('A1'!AG53="",IF('A1'!AH53="",IF('A1'!AI53="","",'A1'!AI53),'A1'!AH53),'A1'!AG53),'A1'!AF53),'A1'!AE53),'A1'!AD53))</f>
        <v/>
      </c>
    </row>
    <row r="40" spans="1:11" x14ac:dyDescent="0.25">
      <c r="A40" s="14"/>
      <c r="B40" s="14"/>
      <c r="C40" s="14"/>
      <c r="D40" s="14"/>
      <c r="E40" s="14"/>
      <c r="F40" s="14"/>
      <c r="G40" s="114" t="str">
        <f>'A1'!I54</f>
        <v/>
      </c>
      <c r="H40" s="54" t="str">
        <f>IF('A1'!J54="","",'A1'!J54)</f>
        <v/>
      </c>
      <c r="I40" s="115" t="str">
        <f>IF('A1'!K54="","",'A1'!K54)</f>
        <v/>
      </c>
      <c r="J40" s="115" t="str">
        <f>IF('A1'!L54="","",'A1'!L54)</f>
        <v/>
      </c>
      <c r="K40" s="55" t="str">
        <f t="array" ref="K40">IF(AND(A40:F40=""),"",IF('A1'!AD54="",IF('A1'!AE54="",IF('A1'!AF54="",IF('A1'!AG54="",IF('A1'!AH54="",IF('A1'!AI54="","",'A1'!AI54),'A1'!AH54),'A1'!AG54),'A1'!AF54),'A1'!AE54),'A1'!AD54))</f>
        <v/>
      </c>
    </row>
    <row r="41" spans="1:11" x14ac:dyDescent="0.25">
      <c r="A41" s="14"/>
      <c r="B41" s="14"/>
      <c r="C41" s="14"/>
      <c r="D41" s="14"/>
      <c r="E41" s="14"/>
      <c r="F41" s="14"/>
      <c r="G41" s="114" t="str">
        <f>'A1'!I55</f>
        <v/>
      </c>
      <c r="H41" s="54" t="str">
        <f>IF('A1'!J55="","",'A1'!J55)</f>
        <v/>
      </c>
      <c r="I41" s="115" t="str">
        <f>IF('A1'!K55="","",'A1'!K55)</f>
        <v/>
      </c>
      <c r="J41" s="115" t="str">
        <f>IF('A1'!L55="","",'A1'!L55)</f>
        <v/>
      </c>
      <c r="K41" s="55" t="str">
        <f t="array" ref="K41">IF(AND(A41:F41=""),"",IF('A1'!AD55="",IF('A1'!AE55="",IF('A1'!AF55="",IF('A1'!AG55="",IF('A1'!AH55="",IF('A1'!AI55="","",'A1'!AI55),'A1'!AH55),'A1'!AG55),'A1'!AF55),'A1'!AE55),'A1'!AD55))</f>
        <v/>
      </c>
    </row>
    <row r="42" spans="1:11" x14ac:dyDescent="0.25">
      <c r="A42" s="14"/>
      <c r="B42" s="14"/>
      <c r="C42" s="14"/>
      <c r="D42" s="14"/>
      <c r="E42" s="14"/>
      <c r="F42" s="14"/>
      <c r="G42" s="114" t="str">
        <f>'A1'!I56</f>
        <v/>
      </c>
      <c r="H42" s="54" t="str">
        <f>IF('A1'!J56="","",'A1'!J56)</f>
        <v/>
      </c>
      <c r="I42" s="115" t="str">
        <f>IF('A1'!K56="","",'A1'!K56)</f>
        <v/>
      </c>
      <c r="J42" s="115" t="str">
        <f>IF('A1'!L56="","",'A1'!L56)</f>
        <v/>
      </c>
      <c r="K42" s="55" t="str">
        <f t="array" ref="K42">IF(AND(A42:F42=""),"",IF('A1'!AD56="",IF('A1'!AE56="",IF('A1'!AF56="",IF('A1'!AG56="",IF('A1'!AH56="",IF('A1'!AI56="","",'A1'!AI56),'A1'!AH56),'A1'!AG56),'A1'!AF56),'A1'!AE56),'A1'!AD56))</f>
        <v/>
      </c>
    </row>
    <row r="43" spans="1:11" x14ac:dyDescent="0.25">
      <c r="A43" s="14"/>
      <c r="B43" s="14"/>
      <c r="C43" s="14"/>
      <c r="D43" s="14"/>
      <c r="E43" s="14"/>
      <c r="F43" s="14"/>
      <c r="G43" s="114" t="str">
        <f>'A1'!I57</f>
        <v/>
      </c>
      <c r="H43" s="54" t="str">
        <f>IF('A1'!J57="","",'A1'!J57)</f>
        <v/>
      </c>
      <c r="I43" s="115" t="str">
        <f>IF('A1'!K57="","",'A1'!K57)</f>
        <v/>
      </c>
      <c r="J43" s="115" t="str">
        <f>IF('A1'!L57="","",'A1'!L57)</f>
        <v/>
      </c>
      <c r="K43" s="55" t="str">
        <f t="array" ref="K43">IF(AND(A43:F43=""),"",IF('A1'!AD57="",IF('A1'!AE57="",IF('A1'!AF57="",IF('A1'!AG57="",IF('A1'!AH57="",IF('A1'!AI57="","",'A1'!AI57),'A1'!AH57),'A1'!AG57),'A1'!AF57),'A1'!AE57),'A1'!AD57))</f>
        <v/>
      </c>
    </row>
    <row r="44" spans="1:11" x14ac:dyDescent="0.25">
      <c r="A44" s="14"/>
      <c r="B44" s="14"/>
      <c r="C44" s="14"/>
      <c r="D44" s="14"/>
      <c r="E44" s="14"/>
      <c r="F44" s="14"/>
      <c r="G44" s="114" t="str">
        <f>'A1'!I58</f>
        <v/>
      </c>
      <c r="H44" s="54" t="str">
        <f>IF('A1'!J58="","",'A1'!J58)</f>
        <v/>
      </c>
      <c r="I44" s="115" t="str">
        <f>IF('A1'!K58="","",'A1'!K58)</f>
        <v/>
      </c>
      <c r="J44" s="115" t="str">
        <f>IF('A1'!L58="","",'A1'!L58)</f>
        <v/>
      </c>
      <c r="K44" s="55" t="str">
        <f t="array" ref="K44">IF(AND(A44:F44=""),"",IF('A1'!AD58="",IF('A1'!AE58="",IF('A1'!AF58="",IF('A1'!AG58="",IF('A1'!AH58="",IF('A1'!AI58="","",'A1'!AI58),'A1'!AH58),'A1'!AG58),'A1'!AF58),'A1'!AE58),'A1'!AD58))</f>
        <v/>
      </c>
    </row>
    <row r="45" spans="1:11" x14ac:dyDescent="0.25">
      <c r="A45" s="14"/>
      <c r="B45" s="14"/>
      <c r="C45" s="14"/>
      <c r="D45" s="14"/>
      <c r="E45" s="14"/>
      <c r="F45" s="14"/>
      <c r="G45" s="114" t="str">
        <f>'A1'!I59</f>
        <v/>
      </c>
      <c r="H45" s="54" t="str">
        <f>IF('A1'!J59="","",'A1'!J59)</f>
        <v/>
      </c>
      <c r="I45" s="115" t="str">
        <f>IF('A1'!K59="","",'A1'!K59)</f>
        <v/>
      </c>
      <c r="J45" s="115" t="str">
        <f>IF('A1'!L59="","",'A1'!L59)</f>
        <v/>
      </c>
      <c r="K45" s="55" t="str">
        <f t="array" ref="K45">IF(AND(A45:F45=""),"",IF('A1'!AD59="",IF('A1'!AE59="",IF('A1'!AF59="",IF('A1'!AG59="",IF('A1'!AH59="",IF('A1'!AI59="","",'A1'!AI59),'A1'!AH59),'A1'!AG59),'A1'!AF59),'A1'!AE59),'A1'!AD59))</f>
        <v/>
      </c>
    </row>
    <row r="46" spans="1:11" x14ac:dyDescent="0.25">
      <c r="A46" s="14"/>
      <c r="B46" s="14"/>
      <c r="C46" s="14"/>
      <c r="D46" s="14"/>
      <c r="E46" s="14"/>
      <c r="F46" s="14"/>
      <c r="G46" s="114" t="str">
        <f>'A1'!I60</f>
        <v/>
      </c>
      <c r="H46" s="54" t="str">
        <f>IF('A1'!J60="","",'A1'!J60)</f>
        <v/>
      </c>
      <c r="I46" s="115" t="str">
        <f>IF('A1'!K60="","",'A1'!K60)</f>
        <v/>
      </c>
      <c r="J46" s="115" t="str">
        <f>IF('A1'!L60="","",'A1'!L60)</f>
        <v/>
      </c>
      <c r="K46" s="55" t="str">
        <f t="array" ref="K46">IF(AND(A46:F46=""),"",IF('A1'!AD60="",IF('A1'!AE60="",IF('A1'!AF60="",IF('A1'!AG60="",IF('A1'!AH60="",IF('A1'!AI60="","",'A1'!AI60),'A1'!AH60),'A1'!AG60),'A1'!AF60),'A1'!AE60),'A1'!AD60))</f>
        <v/>
      </c>
    </row>
    <row r="47" spans="1:11" x14ac:dyDescent="0.25">
      <c r="A47" s="14"/>
      <c r="B47" s="14"/>
      <c r="C47" s="14"/>
      <c r="D47" s="14"/>
      <c r="E47" s="14"/>
      <c r="F47" s="14"/>
      <c r="G47" s="114" t="str">
        <f>'A1'!I61</f>
        <v/>
      </c>
      <c r="H47" s="54" t="str">
        <f>IF('A1'!J61="","",'A1'!J61)</f>
        <v/>
      </c>
      <c r="I47" s="115" t="str">
        <f>IF('A1'!K61="","",'A1'!K61)</f>
        <v/>
      </c>
      <c r="J47" s="115" t="str">
        <f>IF('A1'!L61="","",'A1'!L61)</f>
        <v/>
      </c>
      <c r="K47" s="55" t="str">
        <f t="array" ref="K47">IF(AND(A47:F47=""),"",IF('A1'!AD61="",IF('A1'!AE61="",IF('A1'!AF61="",IF('A1'!AG61="",IF('A1'!AH61="",IF('A1'!AI61="","",'A1'!AI61),'A1'!AH61),'A1'!AG61),'A1'!AF61),'A1'!AE61),'A1'!AD61))</f>
        <v/>
      </c>
    </row>
    <row r="48" spans="1:11" x14ac:dyDescent="0.25">
      <c r="A48" s="14"/>
      <c r="B48" s="14"/>
      <c r="C48" s="14"/>
      <c r="D48" s="14"/>
      <c r="E48" s="14"/>
      <c r="F48" s="14"/>
      <c r="G48" s="114" t="str">
        <f>'A1'!I62</f>
        <v/>
      </c>
      <c r="H48" s="54" t="str">
        <f>IF('A1'!J62="","",'A1'!J62)</f>
        <v/>
      </c>
      <c r="I48" s="115" t="str">
        <f>IF('A1'!K62="","",'A1'!K62)</f>
        <v/>
      </c>
      <c r="J48" s="115" t="str">
        <f>IF('A1'!L62="","",'A1'!L62)</f>
        <v/>
      </c>
      <c r="K48" s="55" t="str">
        <f t="array" ref="K48">IF(AND(A48:F48=""),"",IF('A1'!AD62="",IF('A1'!AE62="",IF('A1'!AF62="",IF('A1'!AG62="",IF('A1'!AH62="",IF('A1'!AI62="","",'A1'!AI62),'A1'!AH62),'A1'!AG62),'A1'!AF62),'A1'!AE62),'A1'!AD62))</f>
        <v/>
      </c>
    </row>
    <row r="49" spans="1:11" x14ac:dyDescent="0.25">
      <c r="A49" s="14"/>
      <c r="B49" s="14"/>
      <c r="C49" s="14"/>
      <c r="D49" s="14"/>
      <c r="E49" s="14"/>
      <c r="F49" s="14"/>
      <c r="G49" s="114" t="str">
        <f>'A1'!I63</f>
        <v/>
      </c>
      <c r="H49" s="54" t="str">
        <f>IF('A1'!J63="","",'A1'!J63)</f>
        <v/>
      </c>
      <c r="I49" s="115" t="str">
        <f>IF('A1'!K63="","",'A1'!K63)</f>
        <v/>
      </c>
      <c r="J49" s="115" t="str">
        <f>IF('A1'!L63="","",'A1'!L63)</f>
        <v/>
      </c>
      <c r="K49" s="55" t="str">
        <f t="array" ref="K49">IF(AND(A49:F49=""),"",IF('A1'!AD63="",IF('A1'!AE63="",IF('A1'!AF63="",IF('A1'!AG63="",IF('A1'!AH63="",IF('A1'!AI63="","",'A1'!AI63),'A1'!AH63),'A1'!AG63),'A1'!AF63),'A1'!AE63),'A1'!AD63))</f>
        <v/>
      </c>
    </row>
    <row r="50" spans="1:11" x14ac:dyDescent="0.25">
      <c r="A50" s="14"/>
      <c r="B50" s="14"/>
      <c r="C50" s="14"/>
      <c r="D50" s="14"/>
      <c r="E50" s="14"/>
      <c r="F50" s="14"/>
      <c r="G50" s="114" t="str">
        <f>'A1'!I64</f>
        <v/>
      </c>
      <c r="H50" s="54" t="str">
        <f>IF('A1'!J64="","",'A1'!J64)</f>
        <v/>
      </c>
      <c r="I50" s="115" t="str">
        <f>IF('A1'!K64="","",'A1'!K64)</f>
        <v/>
      </c>
      <c r="J50" s="115" t="str">
        <f>IF('A1'!L64="","",'A1'!L64)</f>
        <v/>
      </c>
      <c r="K50" s="55" t="str">
        <f t="array" ref="K50">IF(AND(A50:F50=""),"",IF('A1'!AD64="",IF('A1'!AE64="",IF('A1'!AF64="",IF('A1'!AG64="",IF('A1'!AH64="",IF('A1'!AI64="","",'A1'!AI64),'A1'!AH64),'A1'!AG64),'A1'!AF64),'A1'!AE64),'A1'!AD64))</f>
        <v/>
      </c>
    </row>
    <row r="51" spans="1:11" x14ac:dyDescent="0.25">
      <c r="A51" s="14"/>
      <c r="B51" s="14"/>
      <c r="C51" s="14"/>
      <c r="D51" s="14"/>
      <c r="E51" s="14"/>
      <c r="F51" s="14"/>
      <c r="G51" s="114" t="str">
        <f>'A1'!I65</f>
        <v/>
      </c>
      <c r="H51" s="54" t="str">
        <f>IF('A1'!J65="","",'A1'!J65)</f>
        <v/>
      </c>
      <c r="I51" s="115" t="str">
        <f>IF('A1'!K65="","",'A1'!K65)</f>
        <v/>
      </c>
      <c r="J51" s="115" t="str">
        <f>IF('A1'!L65="","",'A1'!L65)</f>
        <v/>
      </c>
      <c r="K51" s="55" t="str">
        <f t="array" ref="K51">IF(AND(A51:F51=""),"",IF('A1'!AD65="",IF('A1'!AE65="",IF('A1'!AF65="",IF('A1'!AG65="",IF('A1'!AH65="",IF('A1'!AI65="","",'A1'!AI65),'A1'!AH65),'A1'!AG65),'A1'!AF65),'A1'!AE65),'A1'!AD65))</f>
        <v/>
      </c>
    </row>
    <row r="52" spans="1:11" x14ac:dyDescent="0.25">
      <c r="A52" s="14"/>
      <c r="B52" s="14"/>
      <c r="C52" s="14"/>
      <c r="D52" s="14"/>
      <c r="E52" s="14"/>
      <c r="F52" s="14"/>
      <c r="G52" s="114" t="str">
        <f>'A1'!I66</f>
        <v/>
      </c>
      <c r="H52" s="54" t="str">
        <f>IF('A1'!J66="","",'A1'!J66)</f>
        <v/>
      </c>
      <c r="I52" s="115" t="str">
        <f>IF('A1'!K66="","",'A1'!K66)</f>
        <v/>
      </c>
      <c r="J52" s="115" t="str">
        <f>IF('A1'!L66="","",'A1'!L66)</f>
        <v/>
      </c>
      <c r="K52" s="55" t="str">
        <f t="array" ref="K52">IF(AND(A52:F52=""),"",IF('A1'!AD66="",IF('A1'!AE66="",IF('A1'!AF66="",IF('A1'!AG66="",IF('A1'!AH66="",IF('A1'!AI66="","",'A1'!AI66),'A1'!AH66),'A1'!AG66),'A1'!AF66),'A1'!AE66),'A1'!AD66))</f>
        <v/>
      </c>
    </row>
    <row r="53" spans="1:11" x14ac:dyDescent="0.25">
      <c r="A53" s="14"/>
      <c r="B53" s="14"/>
      <c r="C53" s="14"/>
      <c r="D53" s="14"/>
      <c r="E53" s="14"/>
      <c r="F53" s="14"/>
      <c r="G53" s="114" t="str">
        <f>'A1'!I67</f>
        <v/>
      </c>
      <c r="H53" s="54" t="str">
        <f>IF('A1'!J67="","",'A1'!J67)</f>
        <v/>
      </c>
      <c r="I53" s="115" t="str">
        <f>IF('A1'!K67="","",'A1'!K67)</f>
        <v/>
      </c>
      <c r="J53" s="115" t="str">
        <f>IF('A1'!L67="","",'A1'!L67)</f>
        <v/>
      </c>
      <c r="K53" s="55" t="str">
        <f t="array" ref="K53">IF(AND(A53:F53=""),"",IF('A1'!AD67="",IF('A1'!AE67="",IF('A1'!AF67="",IF('A1'!AG67="",IF('A1'!AH67="",IF('A1'!AI67="","",'A1'!AI67),'A1'!AH67),'A1'!AG67),'A1'!AF67),'A1'!AE67),'A1'!AD67))</f>
        <v/>
      </c>
    </row>
    <row r="54" spans="1:11" x14ac:dyDescent="0.25">
      <c r="A54" s="14"/>
      <c r="B54" s="14"/>
      <c r="C54" s="14"/>
      <c r="D54" s="14"/>
      <c r="E54" s="14"/>
      <c r="F54" s="14"/>
      <c r="G54" s="114" t="str">
        <f>'A1'!I68</f>
        <v/>
      </c>
      <c r="H54" s="54" t="str">
        <f>IF('A1'!J68="","",'A1'!J68)</f>
        <v/>
      </c>
      <c r="I54" s="115" t="str">
        <f>IF('A1'!K68="","",'A1'!K68)</f>
        <v/>
      </c>
      <c r="J54" s="115" t="str">
        <f>IF('A1'!L68="","",'A1'!L68)</f>
        <v/>
      </c>
      <c r="K54" s="55" t="str">
        <f t="array" ref="K54">IF(AND(A54:F54=""),"",IF('A1'!AD68="",IF('A1'!AE68="",IF('A1'!AF68="",IF('A1'!AG68="",IF('A1'!AH68="",IF('A1'!AI68="","",'A1'!AI68),'A1'!AH68),'A1'!AG68),'A1'!AF68),'A1'!AE68),'A1'!AD68))</f>
        <v/>
      </c>
    </row>
    <row r="55" spans="1:11" x14ac:dyDescent="0.25">
      <c r="A55" s="14"/>
      <c r="B55" s="14"/>
      <c r="C55" s="14"/>
      <c r="D55" s="14"/>
      <c r="E55" s="14"/>
      <c r="F55" s="14"/>
      <c r="G55" s="114" t="str">
        <f>'A1'!I69</f>
        <v/>
      </c>
      <c r="H55" s="54" t="str">
        <f>IF('A1'!J69="","",'A1'!J69)</f>
        <v/>
      </c>
      <c r="I55" s="115" t="str">
        <f>IF('A1'!K69="","",'A1'!K69)</f>
        <v/>
      </c>
      <c r="J55" s="115" t="str">
        <f>IF('A1'!L69="","",'A1'!L69)</f>
        <v/>
      </c>
      <c r="K55" s="55" t="str">
        <f t="array" ref="K55">IF(AND(A55:F55=""),"",IF('A1'!AD69="",IF('A1'!AE69="",IF('A1'!AF69="",IF('A1'!AG69="",IF('A1'!AH69="",IF('A1'!AI69="","",'A1'!AI69),'A1'!AH69),'A1'!AG69),'A1'!AF69),'A1'!AE69),'A1'!AD69))</f>
        <v/>
      </c>
    </row>
    <row r="56" spans="1:11" x14ac:dyDescent="0.25">
      <c r="A56" s="14"/>
      <c r="B56" s="14"/>
      <c r="C56" s="14"/>
      <c r="D56" s="14"/>
      <c r="E56" s="14"/>
      <c r="F56" s="14"/>
      <c r="G56" s="114" t="str">
        <f>'A1'!I70</f>
        <v/>
      </c>
      <c r="H56" s="54" t="str">
        <f>IF('A1'!J70="","",'A1'!J70)</f>
        <v/>
      </c>
      <c r="I56" s="115" t="str">
        <f>IF('A1'!K70="","",'A1'!K70)</f>
        <v/>
      </c>
      <c r="J56" s="115" t="str">
        <f>IF('A1'!L70="","",'A1'!L70)</f>
        <v/>
      </c>
      <c r="K56" s="55" t="str">
        <f t="array" ref="K56">IF(AND(A56:F56=""),"",IF('A1'!AD70="",IF('A1'!AE70="",IF('A1'!AF70="",IF('A1'!AG70="",IF('A1'!AH70="",IF('A1'!AI70="","",'A1'!AI70),'A1'!AH70),'A1'!AG70),'A1'!AF70),'A1'!AE70),'A1'!AD70))</f>
        <v/>
      </c>
    </row>
    <row r="57" spans="1:11" x14ac:dyDescent="0.25">
      <c r="A57" s="14"/>
      <c r="B57" s="14"/>
      <c r="C57" s="14"/>
      <c r="D57" s="14"/>
      <c r="E57" s="14"/>
      <c r="F57" s="14"/>
      <c r="G57" s="114" t="str">
        <f>'A1'!I71</f>
        <v/>
      </c>
      <c r="H57" s="54" t="str">
        <f>IF('A1'!J71="","",'A1'!J71)</f>
        <v/>
      </c>
      <c r="I57" s="115" t="str">
        <f>IF('A1'!K71="","",'A1'!K71)</f>
        <v/>
      </c>
      <c r="J57" s="115" t="str">
        <f>IF('A1'!L71="","",'A1'!L71)</f>
        <v/>
      </c>
      <c r="K57" s="55" t="str">
        <f t="array" ref="K57">IF(AND(A57:F57=""),"",IF('A1'!AD71="",IF('A1'!AE71="",IF('A1'!AF71="",IF('A1'!AG71="",IF('A1'!AH71="",IF('A1'!AI71="","",'A1'!AI71),'A1'!AH71),'A1'!AG71),'A1'!AF71),'A1'!AE71),'A1'!AD71))</f>
        <v/>
      </c>
    </row>
    <row r="58" spans="1:11" x14ac:dyDescent="0.25">
      <c r="A58" s="14"/>
      <c r="B58" s="14"/>
      <c r="C58" s="14"/>
      <c r="D58" s="14"/>
      <c r="E58" s="14"/>
      <c r="F58" s="14"/>
      <c r="G58" s="114" t="str">
        <f>'A1'!I72</f>
        <v/>
      </c>
      <c r="H58" s="54" t="str">
        <f>IF('A1'!J72="","",'A1'!J72)</f>
        <v/>
      </c>
      <c r="I58" s="115" t="str">
        <f>IF('A1'!K72="","",'A1'!K72)</f>
        <v/>
      </c>
      <c r="J58" s="115" t="str">
        <f>IF('A1'!L72="","",'A1'!L72)</f>
        <v/>
      </c>
      <c r="K58" s="55" t="str">
        <f t="array" ref="K58">IF(AND(A58:F58=""),"",IF('A1'!AD72="",IF('A1'!AE72="",IF('A1'!AF72="",IF('A1'!AG72="",IF('A1'!AH72="",IF('A1'!AI72="","",'A1'!AI72),'A1'!AH72),'A1'!AG72),'A1'!AF72),'A1'!AE72),'A1'!AD72))</f>
        <v/>
      </c>
    </row>
    <row r="59" spans="1:11" x14ac:dyDescent="0.25">
      <c r="A59" s="14"/>
      <c r="B59" s="14"/>
      <c r="C59" s="14"/>
      <c r="D59" s="14"/>
      <c r="E59" s="14"/>
      <c r="F59" s="14"/>
      <c r="G59" s="114" t="str">
        <f>'A1'!I73</f>
        <v/>
      </c>
      <c r="H59" s="54" t="str">
        <f>IF('A1'!J73="","",'A1'!J73)</f>
        <v/>
      </c>
      <c r="I59" s="115" t="str">
        <f>IF('A1'!K73="","",'A1'!K73)</f>
        <v/>
      </c>
      <c r="J59" s="115" t="str">
        <f>IF('A1'!L73="","",'A1'!L73)</f>
        <v/>
      </c>
      <c r="K59" s="55" t="str">
        <f t="array" ref="K59">IF(AND(A59:F59=""),"",IF('A1'!AD73="",IF('A1'!AE73="",IF('A1'!AF73="",IF('A1'!AG73="",IF('A1'!AH73="",IF('A1'!AI73="","",'A1'!AI73),'A1'!AH73),'A1'!AG73),'A1'!AF73),'A1'!AE73),'A1'!AD73))</f>
        <v/>
      </c>
    </row>
    <row r="60" spans="1:11" x14ac:dyDescent="0.25">
      <c r="A60" s="14"/>
      <c r="B60" s="14"/>
      <c r="C60" s="14"/>
      <c r="D60" s="14"/>
      <c r="E60" s="14"/>
      <c r="F60" s="14"/>
      <c r="G60" s="114" t="str">
        <f>'A1'!I74</f>
        <v/>
      </c>
      <c r="H60" s="54" t="str">
        <f>IF('A1'!J74="","",'A1'!J74)</f>
        <v/>
      </c>
      <c r="I60" s="115" t="str">
        <f>IF('A1'!K74="","",'A1'!K74)</f>
        <v/>
      </c>
      <c r="J60" s="115" t="str">
        <f>IF('A1'!L74="","",'A1'!L74)</f>
        <v/>
      </c>
      <c r="K60" s="55" t="str">
        <f t="array" ref="K60">IF(AND(A60:F60=""),"",IF('A1'!AD74="",IF('A1'!AE74="",IF('A1'!AF74="",IF('A1'!AG74="",IF('A1'!AH74="",IF('A1'!AI74="","",'A1'!AI74),'A1'!AH74),'A1'!AG74),'A1'!AF74),'A1'!AE74),'A1'!AD74))</f>
        <v/>
      </c>
    </row>
    <row r="61" spans="1:11" x14ac:dyDescent="0.25">
      <c r="A61" s="14"/>
      <c r="B61" s="14"/>
      <c r="C61" s="14"/>
      <c r="D61" s="14"/>
      <c r="E61" s="14"/>
      <c r="F61" s="14"/>
      <c r="G61" s="114" t="str">
        <f>'A1'!I75</f>
        <v/>
      </c>
      <c r="H61" s="54" t="str">
        <f>IF('A1'!J75="","",'A1'!J75)</f>
        <v/>
      </c>
      <c r="I61" s="115" t="str">
        <f>IF('A1'!K75="","",'A1'!K75)</f>
        <v/>
      </c>
      <c r="J61" s="115" t="str">
        <f>IF('A1'!L75="","",'A1'!L75)</f>
        <v/>
      </c>
      <c r="K61" s="55" t="str">
        <f t="array" ref="K61">IF(AND(A61:F61=""),"",IF('A1'!AD75="",IF('A1'!AE75="",IF('A1'!AF75="",IF('A1'!AG75="",IF('A1'!AH75="",IF('A1'!AI75="","",'A1'!AI75),'A1'!AH75),'A1'!AG75),'A1'!AF75),'A1'!AE75),'A1'!AD75))</f>
        <v/>
      </c>
    </row>
    <row r="62" spans="1:11" x14ac:dyDescent="0.25">
      <c r="A62" s="14"/>
      <c r="B62" s="14"/>
      <c r="C62" s="14"/>
      <c r="D62" s="14"/>
      <c r="E62" s="14"/>
      <c r="F62" s="14"/>
      <c r="G62" s="114" t="str">
        <f>'A1'!I76</f>
        <v/>
      </c>
      <c r="H62" s="54" t="str">
        <f>IF('A1'!J76="","",'A1'!J76)</f>
        <v/>
      </c>
      <c r="I62" s="115" t="str">
        <f>IF('A1'!K76="","",'A1'!K76)</f>
        <v/>
      </c>
      <c r="J62" s="115" t="str">
        <f>IF('A1'!L76="","",'A1'!L76)</f>
        <v/>
      </c>
      <c r="K62" s="55" t="str">
        <f t="array" ref="K62">IF(AND(A62:F62=""),"",IF('A1'!AD76="",IF('A1'!AE76="",IF('A1'!AF76="",IF('A1'!AG76="",IF('A1'!AH76="",IF('A1'!AI76="","",'A1'!AI76),'A1'!AH76),'A1'!AG76),'A1'!AF76),'A1'!AE76),'A1'!AD76))</f>
        <v/>
      </c>
    </row>
    <row r="63" spans="1:11" x14ac:dyDescent="0.25">
      <c r="A63" s="14"/>
      <c r="B63" s="14"/>
      <c r="C63" s="14"/>
      <c r="D63" s="14"/>
      <c r="E63" s="14"/>
      <c r="F63" s="14"/>
      <c r="G63" s="114" t="str">
        <f>'A1'!I77</f>
        <v/>
      </c>
      <c r="H63" s="54" t="str">
        <f>IF('A1'!J77="","",'A1'!J77)</f>
        <v/>
      </c>
      <c r="I63" s="115" t="str">
        <f>IF('A1'!K77="","",'A1'!K77)</f>
        <v/>
      </c>
      <c r="J63" s="115" t="str">
        <f>IF('A1'!L77="","",'A1'!L77)</f>
        <v/>
      </c>
      <c r="K63" s="55" t="str">
        <f t="array" ref="K63">IF(AND(A63:F63=""),"",IF('A1'!AD77="",IF('A1'!AE77="",IF('A1'!AF77="",IF('A1'!AG77="",IF('A1'!AH77="",IF('A1'!AI77="","",'A1'!AI77),'A1'!AH77),'A1'!AG77),'A1'!AF77),'A1'!AE77),'A1'!AD77))</f>
        <v/>
      </c>
    </row>
    <row r="64" spans="1:11" x14ac:dyDescent="0.25">
      <c r="A64" s="14"/>
      <c r="B64" s="14"/>
      <c r="C64" s="14"/>
      <c r="D64" s="14"/>
      <c r="E64" s="14"/>
      <c r="F64" s="14"/>
      <c r="G64" s="114" t="str">
        <f>'A1'!I78</f>
        <v/>
      </c>
      <c r="H64" s="54" t="str">
        <f>IF('A1'!J78="","",'A1'!J78)</f>
        <v/>
      </c>
      <c r="I64" s="115" t="str">
        <f>IF('A1'!K78="","",'A1'!K78)</f>
        <v/>
      </c>
      <c r="J64" s="115" t="str">
        <f>IF('A1'!L78="","",'A1'!L78)</f>
        <v/>
      </c>
      <c r="K64" s="55" t="str">
        <f t="array" ref="K64">IF(AND(A64:F64=""),"",IF('A1'!AD78="",IF('A1'!AE78="",IF('A1'!AF78="",IF('A1'!AG78="",IF('A1'!AH78="",IF('A1'!AI78="","",'A1'!AI78),'A1'!AH78),'A1'!AG78),'A1'!AF78),'A1'!AE78),'A1'!AD78))</f>
        <v/>
      </c>
    </row>
    <row r="65" spans="1:11" x14ac:dyDescent="0.25">
      <c r="A65" s="14"/>
      <c r="B65" s="14"/>
      <c r="C65" s="14"/>
      <c r="D65" s="14"/>
      <c r="E65" s="14"/>
      <c r="F65" s="14"/>
      <c r="G65" s="114" t="str">
        <f>'A1'!I79</f>
        <v/>
      </c>
      <c r="H65" s="54" t="str">
        <f>IF('A1'!J79="","",'A1'!J79)</f>
        <v/>
      </c>
      <c r="I65" s="115" t="str">
        <f>IF('A1'!K79="","",'A1'!K79)</f>
        <v/>
      </c>
      <c r="J65" s="115" t="str">
        <f>IF('A1'!L79="","",'A1'!L79)</f>
        <v/>
      </c>
      <c r="K65" s="55" t="str">
        <f t="array" ref="K65">IF(AND(A65:F65=""),"",IF('A1'!AD79="",IF('A1'!AE79="",IF('A1'!AF79="",IF('A1'!AG79="",IF('A1'!AH79="",IF('A1'!AI79="","",'A1'!AI79),'A1'!AH79),'A1'!AG79),'A1'!AF79),'A1'!AE79),'A1'!AD79))</f>
        <v/>
      </c>
    </row>
  </sheetData>
  <sheetProtection password="F648" sheet="1" objects="1" scenarios="1" formatCells="0" formatColumns="0" formatRows="0"/>
  <mergeCells count="2">
    <mergeCell ref="F4:H4"/>
    <mergeCell ref="F12:H12"/>
  </mergeCells>
  <phoneticPr fontId="0" type="noConversion"/>
  <conditionalFormatting sqref="A16">
    <cfRule type="expression" dxfId="113" priority="116" stopIfTrue="1">
      <formula>IF(A16="",TRUE,FALSE)</formula>
    </cfRule>
  </conditionalFormatting>
  <conditionalFormatting sqref="B16:C17 E16:E17">
    <cfRule type="expression" dxfId="112" priority="69" stopIfTrue="1">
      <formula>IF(B16="",TRUE,FALSE)</formula>
    </cfRule>
  </conditionalFormatting>
  <conditionalFormatting sqref="E28:E29 B28:C29">
    <cfRule type="expression" dxfId="109" priority="104" stopIfTrue="1">
      <formula>IF(AND($A28="",B28=""),TRUE,FALSE)</formula>
    </cfRule>
    <cfRule type="expression" dxfId="108" priority="105" stopIfTrue="1">
      <formula>IF(B28="",TRUE,FALSE)</formula>
    </cfRule>
  </conditionalFormatting>
  <conditionalFormatting sqref="E28 B28:C28">
    <cfRule type="expression" dxfId="107" priority="89" stopIfTrue="1">
      <formula>IF(B28="",TRUE,FALSE)</formula>
    </cfRule>
  </conditionalFormatting>
  <conditionalFormatting sqref="E40:E65 B40:C65 B30:C32 E30:E32">
    <cfRule type="expression" dxfId="106" priority="109" stopIfTrue="1">
      <formula>IF(B30="",TRUE,FALSE)</formula>
    </cfRule>
  </conditionalFormatting>
  <conditionalFormatting sqref="B16:E17">
    <cfRule type="expression" dxfId="105" priority="68" stopIfTrue="1">
      <formula>IF(AND($A16="",B16=""),TRUE,FALSE)</formula>
    </cfRule>
  </conditionalFormatting>
  <conditionalFormatting sqref="B28:E28">
    <cfRule type="expression" dxfId="102" priority="88" stopIfTrue="1">
      <formula>IF(AND($A28="",B28=""),TRUE,FALSE)</formula>
    </cfRule>
  </conditionalFormatting>
  <conditionalFormatting sqref="B40:E65 B30:E32">
    <cfRule type="expression" dxfId="101" priority="108" stopIfTrue="1">
      <formula>IF(AND($A30="",B30=""),TRUE,FALSE)</formula>
    </cfRule>
  </conditionalFormatting>
  <conditionalFormatting sqref="D16:D17">
    <cfRule type="expression" dxfId="100" priority="71" stopIfTrue="1">
      <formula>IF(D16="",TRUE,FALSE)</formula>
    </cfRule>
  </conditionalFormatting>
  <conditionalFormatting sqref="D28:D29">
    <cfRule type="expression" dxfId="95" priority="106" stopIfTrue="1">
      <formula>IF(AND($A28="",D28=""),TRUE,FALSE)</formula>
    </cfRule>
    <cfRule type="expression" dxfId="94" priority="107" stopIfTrue="1">
      <formula>IF(D28="",TRUE,FALSE)</formula>
    </cfRule>
  </conditionalFormatting>
  <conditionalFormatting sqref="D28">
    <cfRule type="expression" dxfId="93" priority="91" stopIfTrue="1">
      <formula>IF(D28="",TRUE,FALSE)</formula>
    </cfRule>
  </conditionalFormatting>
  <conditionalFormatting sqref="D40:D65 D30:D32">
    <cfRule type="expression" dxfId="92" priority="111" stopIfTrue="1">
      <formula>IF(D30="",TRUE,FALSE)</formula>
    </cfRule>
  </conditionalFormatting>
  <conditionalFormatting sqref="F6">
    <cfRule type="expression" dxfId="91" priority="115" stopIfTrue="1">
      <formula>IF(F6="",TRUE,FALSE)</formula>
    </cfRule>
  </conditionalFormatting>
  <conditionalFormatting sqref="F16:F65">
    <cfRule type="expression" dxfId="90" priority="112" stopIfTrue="1">
      <formula>IF(AND($A16="",F16="",$F$14=""),TRUE,FALSE)</formula>
    </cfRule>
    <cfRule type="expression" dxfId="89" priority="113" stopIfTrue="1">
      <formula>IF(OR(A16="",$F$14=""),TRUE,FALSE)</formula>
    </cfRule>
    <cfRule type="expression" dxfId="88" priority="114" stopIfTrue="1">
      <formula>IF(F16="",TRUE,FALSE)</formula>
    </cfRule>
  </conditionalFormatting>
  <conditionalFormatting sqref="K16:K65">
    <cfRule type="expression" dxfId="87" priority="117" stopIfTrue="1">
      <formula>IF(K16="",FALSE,TRUE)</formula>
    </cfRule>
  </conditionalFormatting>
  <conditionalFormatting sqref="B18:C19 E18:E19">
    <cfRule type="expression" dxfId="56" priority="54" stopIfTrue="1">
      <formula>IF(AND($A18="",B18=""),TRUE,FALSE)</formula>
    </cfRule>
    <cfRule type="expression" dxfId="55" priority="55" stopIfTrue="1">
      <formula>IF(B18="",TRUE,FALSE)</formula>
    </cfRule>
  </conditionalFormatting>
  <conditionalFormatting sqref="B19:C19 E19">
    <cfRule type="expression" dxfId="54" priority="52" stopIfTrue="1">
      <formula>IF(B19="",TRUE,FALSE)</formula>
    </cfRule>
  </conditionalFormatting>
  <conditionalFormatting sqref="B19:E19">
    <cfRule type="expression" dxfId="53" priority="51" stopIfTrue="1">
      <formula>IF(AND($A19="",B19=""),TRUE,FALSE)</formula>
    </cfRule>
  </conditionalFormatting>
  <conditionalFormatting sqref="D18:D19">
    <cfRule type="expression" dxfId="52" priority="56" stopIfTrue="1">
      <formula>IF(AND($A18="",D18=""),TRUE,FALSE)</formula>
    </cfRule>
    <cfRule type="expression" dxfId="51" priority="57" stopIfTrue="1">
      <formula>IF(D18="",TRUE,FALSE)</formula>
    </cfRule>
  </conditionalFormatting>
  <conditionalFormatting sqref="D19">
    <cfRule type="expression" dxfId="50" priority="53" stopIfTrue="1">
      <formula>IF(D19="",TRUE,FALSE)</formula>
    </cfRule>
  </conditionalFormatting>
  <conditionalFormatting sqref="B32:C35 E32:E35">
    <cfRule type="expression" dxfId="40" priority="38" stopIfTrue="1">
      <formula>IF(AND($A32="",B32=""),TRUE,FALSE)</formula>
    </cfRule>
    <cfRule type="expression" dxfId="39" priority="39" stopIfTrue="1">
      <formula>IF(B32="",TRUE,FALSE)</formula>
    </cfRule>
  </conditionalFormatting>
  <conditionalFormatting sqref="B33:C35 E33:E35">
    <cfRule type="expression" dxfId="38" priority="36" stopIfTrue="1">
      <formula>IF(B33="",TRUE,FALSE)</formula>
    </cfRule>
  </conditionalFormatting>
  <conditionalFormatting sqref="B33:E35">
    <cfRule type="expression" dxfId="37" priority="35" stopIfTrue="1">
      <formula>IF(AND($A33="",B33=""),TRUE,FALSE)</formula>
    </cfRule>
  </conditionalFormatting>
  <conditionalFormatting sqref="D32:D35">
    <cfRule type="expression" dxfId="36" priority="40" stopIfTrue="1">
      <formula>IF(AND($A32="",D32=""),TRUE,FALSE)</formula>
    </cfRule>
    <cfRule type="expression" dxfId="35" priority="41" stopIfTrue="1">
      <formula>IF(D32="",TRUE,FALSE)</formula>
    </cfRule>
  </conditionalFormatting>
  <conditionalFormatting sqref="D33:D35">
    <cfRule type="expression" dxfId="34" priority="37" stopIfTrue="1">
      <formula>IF(D33="",TRUE,FALSE)</formula>
    </cfRule>
  </conditionalFormatting>
  <conditionalFormatting sqref="B36:C36 E36">
    <cfRule type="expression" dxfId="33" priority="33" stopIfTrue="1">
      <formula>IF(B36="",TRUE,FALSE)</formula>
    </cfRule>
  </conditionalFormatting>
  <conditionalFormatting sqref="B36:E36">
    <cfRule type="expression" dxfId="32" priority="32" stopIfTrue="1">
      <formula>IF(AND($A36="",B36=""),TRUE,FALSE)</formula>
    </cfRule>
  </conditionalFormatting>
  <conditionalFormatting sqref="D36">
    <cfRule type="expression" dxfId="31" priority="34" stopIfTrue="1">
      <formula>IF(D36="",TRUE,FALSE)</formula>
    </cfRule>
  </conditionalFormatting>
  <conditionalFormatting sqref="B37:C38 E37:E38">
    <cfRule type="expression" dxfId="30" priority="30" stopIfTrue="1">
      <formula>IF(B37="",TRUE,FALSE)</formula>
    </cfRule>
  </conditionalFormatting>
  <conditionalFormatting sqref="B37:E38">
    <cfRule type="expression" dxfId="29" priority="29" stopIfTrue="1">
      <formula>IF(AND($A37="",B37=""),TRUE,FALSE)</formula>
    </cfRule>
  </conditionalFormatting>
  <conditionalFormatting sqref="D37:D38">
    <cfRule type="expression" dxfId="28" priority="31" stopIfTrue="1">
      <formula>IF(D37="",TRUE,FALSE)</formula>
    </cfRule>
  </conditionalFormatting>
  <conditionalFormatting sqref="B39:C39 E39">
    <cfRule type="expression" dxfId="27" priority="27" stopIfTrue="1">
      <formula>IF(B39="",TRUE,FALSE)</formula>
    </cfRule>
  </conditionalFormatting>
  <conditionalFormatting sqref="B39:E39">
    <cfRule type="expression" dxfId="26" priority="26" stopIfTrue="1">
      <formula>IF(AND($A39="",B39=""),TRUE,FALSE)</formula>
    </cfRule>
  </conditionalFormatting>
  <conditionalFormatting sqref="D39">
    <cfRule type="expression" dxfId="25" priority="28" stopIfTrue="1">
      <formula>IF(D39="",TRUE,FALSE)</formula>
    </cfRule>
  </conditionalFormatting>
  <conditionalFormatting sqref="B20:C22 E20:E22">
    <cfRule type="expression" dxfId="24" priority="22" stopIfTrue="1">
      <formula>IF(AND($A20="",B20=""),TRUE,FALSE)</formula>
    </cfRule>
    <cfRule type="expression" dxfId="23" priority="23" stopIfTrue="1">
      <formula>IF(B20="",TRUE,FALSE)</formula>
    </cfRule>
  </conditionalFormatting>
  <conditionalFormatting sqref="B21:C22 E21:E22">
    <cfRule type="expression" dxfId="22" priority="20" stopIfTrue="1">
      <formula>IF(B21="",TRUE,FALSE)</formula>
    </cfRule>
  </conditionalFormatting>
  <conditionalFormatting sqref="B21:E22">
    <cfRule type="expression" dxfId="21" priority="19" stopIfTrue="1">
      <formula>IF(AND($A21="",B21=""),TRUE,FALSE)</formula>
    </cfRule>
  </conditionalFormatting>
  <conditionalFormatting sqref="D20:D22">
    <cfRule type="expression" dxfId="20" priority="24" stopIfTrue="1">
      <formula>IF(AND($A20="",D20=""),TRUE,FALSE)</formula>
    </cfRule>
    <cfRule type="expression" dxfId="19" priority="25" stopIfTrue="1">
      <formula>IF(D20="",TRUE,FALSE)</formula>
    </cfRule>
  </conditionalFormatting>
  <conditionalFormatting sqref="D21:D22">
    <cfRule type="expression" dxfId="18" priority="21" stopIfTrue="1">
      <formula>IF(D21="",TRUE,FALSE)</formula>
    </cfRule>
  </conditionalFormatting>
  <conditionalFormatting sqref="B23:C23 E23">
    <cfRule type="expression" dxfId="17" priority="17" stopIfTrue="1">
      <formula>IF(B23="",TRUE,FALSE)</formula>
    </cfRule>
  </conditionalFormatting>
  <conditionalFormatting sqref="B23:E23">
    <cfRule type="expression" dxfId="16" priority="16" stopIfTrue="1">
      <formula>IF(AND($A23="",B23=""),TRUE,FALSE)</formula>
    </cfRule>
  </conditionalFormatting>
  <conditionalFormatting sqref="D23">
    <cfRule type="expression" dxfId="15" priority="18" stopIfTrue="1">
      <formula>IF(D23="",TRUE,FALSE)</formula>
    </cfRule>
  </conditionalFormatting>
  <conditionalFormatting sqref="B24:C25 E24:E25">
    <cfRule type="expression" dxfId="14" priority="14" stopIfTrue="1">
      <formula>IF(B24="",TRUE,FALSE)</formula>
    </cfRule>
  </conditionalFormatting>
  <conditionalFormatting sqref="B24:E25">
    <cfRule type="expression" dxfId="13" priority="13" stopIfTrue="1">
      <formula>IF(AND($A24="",B24=""),TRUE,FALSE)</formula>
    </cfRule>
  </conditionalFormatting>
  <conditionalFormatting sqref="D24:D25">
    <cfRule type="expression" dxfId="12" priority="15" stopIfTrue="1">
      <formula>IF(D24="",TRUE,FALSE)</formula>
    </cfRule>
  </conditionalFormatting>
  <conditionalFormatting sqref="B26:C26 E26">
    <cfRule type="expression" dxfId="11" priority="11" stopIfTrue="1">
      <formula>IF(B26="",TRUE,FALSE)</formula>
    </cfRule>
  </conditionalFormatting>
  <conditionalFormatting sqref="B26:E26">
    <cfRule type="expression" dxfId="10" priority="10" stopIfTrue="1">
      <formula>IF(AND($A26="",B26=""),TRUE,FALSE)</formula>
    </cfRule>
  </conditionalFormatting>
  <conditionalFormatting sqref="D26">
    <cfRule type="expression" dxfId="9" priority="12" stopIfTrue="1">
      <formula>IF(D26="",TRUE,FALSE)</formula>
    </cfRule>
  </conditionalFormatting>
  <conditionalFormatting sqref="B27:C27 E27">
    <cfRule type="expression" dxfId="8" priority="8" stopIfTrue="1">
      <formula>IF(B27="",TRUE,FALSE)</formula>
    </cfRule>
  </conditionalFormatting>
  <conditionalFormatting sqref="B27:E27">
    <cfRule type="expression" dxfId="7" priority="7" stopIfTrue="1">
      <formula>IF(AND($A27="",B27=""),TRUE,FALSE)</formula>
    </cfRule>
  </conditionalFormatting>
  <conditionalFormatting sqref="D27">
    <cfRule type="expression" dxfId="6" priority="9" stopIfTrue="1">
      <formula>IF(D27="",TRUE,FALSE)</formula>
    </cfRule>
  </conditionalFormatting>
  <conditionalFormatting sqref="B35:C35 E35">
    <cfRule type="expression" dxfId="5" priority="5" stopIfTrue="1">
      <formula>IF(B35="",TRUE,FALSE)</formula>
    </cfRule>
  </conditionalFormatting>
  <conditionalFormatting sqref="B35:E35">
    <cfRule type="expression" dxfId="4" priority="4" stopIfTrue="1">
      <formula>IF(AND($A35="",B35=""),TRUE,FALSE)</formula>
    </cfRule>
  </conditionalFormatting>
  <conditionalFormatting sqref="D35">
    <cfRule type="expression" dxfId="3" priority="6" stopIfTrue="1">
      <formula>IF(D35="",TRUE,FALSE)</formula>
    </cfRule>
  </conditionalFormatting>
  <conditionalFormatting sqref="B36:C36 E36">
    <cfRule type="expression" dxfId="2" priority="2" stopIfTrue="1">
      <formula>IF(B36="",TRUE,FALSE)</formula>
    </cfRule>
  </conditionalFormatting>
  <conditionalFormatting sqref="B36:E36">
    <cfRule type="expression" dxfId="1" priority="1" stopIfTrue="1">
      <formula>IF(AND($A36="",B36=""),TRUE,FALSE)</formula>
    </cfRule>
  </conditionalFormatting>
  <conditionalFormatting sqref="D36">
    <cfRule type="expression" dxfId="0" priority="3" stopIfTrue="1">
      <formula>IF(D36="",TRUE,FALSE)</formula>
    </cfRule>
  </conditionalFormatting>
  <dataValidations count="8">
    <dataValidation type="custom" showErrorMessage="1" errorTitle="Error" error="First select input data type and units from above." sqref="E16:E65" xr:uid="{00000000-0002-0000-0100-000000000000}">
      <formula1>IF(OR($E$14="Select Units",$F$4="Select Input"),FALSE,TRUE)</formula1>
    </dataValidation>
    <dataValidation type="custom" showErrorMessage="1" errorTitle="Error" error="First select input data type and units from above." sqref="F16:F65" xr:uid="{00000000-0002-0000-0100-000001000000}">
      <formula1>IF(OR($F$14="Select Units",$F$4="Select Input"),FALSE,TRUE)</formula1>
    </dataValidation>
    <dataValidation type="list" allowBlank="1" showInputMessage="1" showErrorMessage="1" errorTitle="Invalid Operation" error="Select the units of input data from those in the drop down list only." promptTitle="Unit selection" prompt="Choose the preferred units for the selected type of input data." sqref="E15" xr:uid="{00000000-0002-0000-0100-000002000000}">
      <formula1>Units</formula1>
    </dataValidation>
    <dataValidation type="list" showInputMessage="1" showErrorMessage="1" errorTitle="Invalid Operation" error="Select the units of input data from those in the drop down list only." promptTitle="Unit selection" prompt="Choose the preferred units for the selected type of input data." sqref="F15" xr:uid="{00000000-0002-0000-0100-000003000000}">
      <formula1>Units2</formula1>
    </dataValidation>
    <dataValidation type="list" showInputMessage="1" showErrorMessage="1" errorTitle="Invalid Operation" error="Select the preferred input data from the drop down list." promptTitle="Input Data Type:" prompt="Select the preferred type of input data from the drop down list." sqref="F4" xr:uid="{00000000-0002-0000-0100-000004000000}">
      <formula1>Type</formula1>
    </dataValidation>
    <dataValidation type="list" showInputMessage="1" showErrorMessage="1" errorTitle="Invalid Operation" error="Select the preferred output data units from the drop down list." promptTitle="Output Unit Set:" prompt="Select the preferred output data unit set from the drop down list (refer to book Chapter 8)." sqref="F12:H12" xr:uid="{00000000-0002-0000-0100-000005000000}">
      <formula1>OUnits</formula1>
    </dataValidation>
    <dataValidation type="list" showInputMessage="1" showErrorMessage="1" errorTitle="Temperature Units" error="Select temperature units for all input temperatures from the drop-down list." promptTitle="Temperature Units" prompt="Select temperature units for all input temperatures from the drop-down list." sqref="G6" xr:uid="{00000000-0002-0000-0100-000006000000}">
      <formula1>Temp</formula1>
    </dataValidation>
    <dataValidation allowBlank="1" showInputMessage="1" showErrorMessage="1" prompt="Select Temperature units in cell G6." sqref="B15:D15" xr:uid="{00000000-0002-0000-0100-000007000000}"/>
  </dataValidation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W204"/>
  <sheetViews>
    <sheetView showGridLines="0" tabSelected="1" zoomScale="90" zoomScaleNormal="90" workbookViewId="0">
      <selection activeCell="I25" sqref="I25"/>
    </sheetView>
  </sheetViews>
  <sheetFormatPr defaultColWidth="9.109375" defaultRowHeight="13.2" x14ac:dyDescent="0.25"/>
  <cols>
    <col min="1" max="1" width="13.109375" style="32" customWidth="1"/>
    <col min="2" max="2" width="7.88671875" style="32" bestFit="1" customWidth="1"/>
    <col min="3" max="3" width="11.5546875" style="32" bestFit="1" customWidth="1"/>
    <col min="4" max="4" width="13.109375" style="32" customWidth="1"/>
    <col min="5" max="5" width="11.77734375" style="32" customWidth="1"/>
    <col min="6" max="6" width="7.5546875" style="32" bestFit="1" customWidth="1"/>
    <col min="7" max="7" width="0.6640625" style="32" customWidth="1"/>
    <col min="8" max="8" width="8.44140625" style="44" customWidth="1"/>
    <col min="9" max="9" width="9.109375" style="32"/>
    <col min="10" max="10" width="7.44140625" style="58" customWidth="1"/>
    <col min="11" max="11" width="8.6640625" style="32" customWidth="1"/>
    <col min="12" max="12" width="9.44140625" style="32" customWidth="1"/>
    <col min="13" max="13" width="6.88671875" style="58" customWidth="1"/>
    <col min="14" max="14" width="3.5546875" style="32" customWidth="1"/>
    <col min="15" max="15" width="14.6640625" style="32" customWidth="1"/>
    <col min="16" max="16" width="9.88671875" style="46" customWidth="1"/>
    <col min="17" max="17" width="10.109375" style="58" bestFit="1" customWidth="1"/>
    <col min="18" max="16384" width="9.109375" style="32"/>
  </cols>
  <sheetData>
    <row r="1" spans="1:23" s="27" customFormat="1" ht="15.6" x14ac:dyDescent="0.3">
      <c r="A1" s="42" t="s">
        <v>53</v>
      </c>
      <c r="H1" s="56"/>
      <c r="J1" s="18"/>
      <c r="M1" s="18"/>
      <c r="P1" s="57"/>
      <c r="Q1" s="18"/>
    </row>
    <row r="2" spans="1:23" x14ac:dyDescent="0.25">
      <c r="A2" s="43"/>
    </row>
    <row r="3" spans="1:23" ht="26.4" x14ac:dyDescent="0.25">
      <c r="A3" s="59" t="s">
        <v>10</v>
      </c>
      <c r="B3" s="59" t="s">
        <v>7</v>
      </c>
      <c r="C3" s="59" t="s">
        <v>9</v>
      </c>
      <c r="D3" s="59" t="s">
        <v>147</v>
      </c>
      <c r="E3" s="59" t="s">
        <v>8</v>
      </c>
      <c r="I3" s="60" t="s">
        <v>199</v>
      </c>
      <c r="L3" s="60" t="s">
        <v>200</v>
      </c>
    </row>
    <row r="4" spans="1:23" x14ac:dyDescent="0.25">
      <c r="A4" s="61" t="str">
        <f>'A1'!T3</f>
        <v>°C</v>
      </c>
      <c r="B4" s="61"/>
      <c r="C4" s="61" t="str">
        <f>'A1'!T3</f>
        <v>°C</v>
      </c>
      <c r="D4" s="61" t="str">
        <f>'A1'!T4</f>
        <v>kW/K</v>
      </c>
      <c r="E4" s="61" t="str">
        <f>'A1'!T5</f>
        <v>kW</v>
      </c>
      <c r="F4" s="61"/>
      <c r="O4" s="62" t="s">
        <v>12</v>
      </c>
      <c r="P4" s="63">
        <f>INPUT!F6/2+INDEX($A$5:$M$105,MATCH("PINCH",$H$5:$H$105,0),1)</f>
        <v>549.75599999999997</v>
      </c>
      <c r="Q4" s="64" t="str">
        <f>'A1'!T3</f>
        <v>°C</v>
      </c>
    </row>
    <row r="5" spans="1:23" x14ac:dyDescent="0.25">
      <c r="A5" s="61">
        <f>IF(B6="","",(LARGE('A1'!$K$30:$L$79,B6)))</f>
        <v>544.75599999999997</v>
      </c>
      <c r="B5" s="61"/>
      <c r="C5" s="61"/>
      <c r="D5" s="91"/>
      <c r="E5" s="91"/>
      <c r="F5" s="61"/>
      <c r="G5" s="19"/>
      <c r="H5" s="60" t="str">
        <f t="array" ref="H5:H203">IF(J5:J203="","",IF(MIN(J5:J203)=J5:J203,"PINCH",""))</f>
        <v>PINCH</v>
      </c>
      <c r="I5" s="19" t="str">
        <f>IF(A5="","","▼")</f>
        <v>▼</v>
      </c>
      <c r="J5" s="58">
        <f>IF(A5="","",0)</f>
        <v>0</v>
      </c>
      <c r="K5" s="19"/>
      <c r="L5" s="19" t="s">
        <v>11</v>
      </c>
      <c r="M5" s="58">
        <f>ABS(INDEX($A$5:$M$85,MATCH("PINCH",$H$5:$H$85,0),10))</f>
        <v>0</v>
      </c>
      <c r="O5" s="65" t="s">
        <v>13</v>
      </c>
      <c r="P5" s="57">
        <f>-INPUT!F6/2+INDEX($A$5:$M$105,MATCH("PINCH",$H$5:$H$105,0),1)</f>
        <v>539.75599999999997</v>
      </c>
      <c r="Q5" s="66" t="str">
        <f>'A1'!T3</f>
        <v>°C</v>
      </c>
    </row>
    <row r="6" spans="1:23" x14ac:dyDescent="0.25">
      <c r="A6" s="61" t="str">
        <f>IF(B7="","",(LARGE('A1'!$K$30:$L$79,B7)))</f>
        <v/>
      </c>
      <c r="B6" s="61">
        <f>IF((SUM(IF(FREQUENCY('A1'!$K$30:$L$79,'A1'!$K$30:$L$79)&gt;0,1)))&gt;1,1,"")</f>
        <v>1</v>
      </c>
      <c r="C6" s="61">
        <f t="array" ref="C6:C202">IF((B6:B202)="","",(A5:A201)-(A7:A203))</f>
        <v>149.90599999999995</v>
      </c>
      <c r="D6" s="91">
        <f t="array" ref="D6">IF(C6="","",SUM(IF('A1'!J$30:J$79="HOT",IF('A1'!K$30:K$79&gt;=A5,IF('A1'!L$30:L$79&lt;=A7,1*'A1'!H$30:H$79,0),0),0),IF('A1'!J$30:J$79="COLD",IF('A1'!K$30:K$79&lt;=A7,IF('A1'!L$30:L$79&gt;=A5,-1*'A1'!H$30:H$79,0),0),0)))</f>
        <v>68.181703038516602</v>
      </c>
      <c r="E6" s="91">
        <f t="shared" ref="E6:E14" si="0">IF(D6="","",D6*C6)</f>
        <v>10220.846375691866</v>
      </c>
      <c r="F6" s="61" t="str">
        <f>IF(E6="","",IF(E6&lt;1,"demand","surplus"))</f>
        <v>surplus</v>
      </c>
      <c r="H6" s="60" t="str">
        <v/>
      </c>
      <c r="I6" s="19">
        <f>E6</f>
        <v>10220.846375691866</v>
      </c>
      <c r="J6" s="58" t="str">
        <f>IF(A6="","",J$5+SUM(I5:I$6))</f>
        <v/>
      </c>
      <c r="K6" s="19"/>
      <c r="L6" s="19">
        <f>E6</f>
        <v>10220.846375691866</v>
      </c>
      <c r="M6" s="58" t="str">
        <f>IF(A6="","",IF(L6="▼",((M$5)+(SUM(L5:L$6))),(-(M$5+SUM(L5:L$6)))))</f>
        <v/>
      </c>
      <c r="O6" s="44"/>
    </row>
    <row r="7" spans="1:23" x14ac:dyDescent="0.25">
      <c r="A7" s="61">
        <f t="array" ref="A7">IF(B6="","",(LARGE('A1'!$K$30:$L$79,(1+SUM(COUNTIF('A1'!$K$30:$L$79,A$5:A6))-(B6*COUNTIF('A1'!$K$30:$L$79,A$6))))))</f>
        <v>394.85</v>
      </c>
      <c r="B7" s="61" t="str">
        <f>IF(B5="","",IF((SUM(IF(FREQUENCY('A1'!$K$30:$L$79,'A1'!$K$30:$L$79)&gt;0,1)))&gt;(B5+1),(B5+1),""))</f>
        <v/>
      </c>
      <c r="C7" s="61" t="str">
        <v/>
      </c>
      <c r="D7" s="91" t="str">
        <f t="array" ref="D7">IF(C7="","",SUM(IF('A1'!J$30:J$79="HOT",IF('A1'!K$30:K$79&gt;=A6,IF('A1'!L$30:L$79&lt;=A8,1*'A1'!H$30:H$79,0),0),0),IF('A1'!J$30:J$79="COLD",IF('A1'!K$30:K$79&lt;=A8,IF('A1'!L$30:L$79&gt;=A6,-1*'A1'!H$30:H$79,0),0),0)))</f>
        <v/>
      </c>
      <c r="E7" s="91" t="str">
        <f t="shared" si="0"/>
        <v/>
      </c>
      <c r="F7" s="61" t="str">
        <f t="shared" ref="F7:F70" si="1">IF(E7="","",IF(E7&lt;1,"demand","surplus"))</f>
        <v/>
      </c>
      <c r="G7" s="19"/>
      <c r="H7" s="60" t="str">
        <v/>
      </c>
      <c r="I7" s="19" t="str">
        <f>IF(A7="","","▼")</f>
        <v>▼</v>
      </c>
      <c r="J7" s="58">
        <f>IF(A7="","",J$5+SUM(I6:I$6))</f>
        <v>10220.846375691866</v>
      </c>
      <c r="K7" s="19"/>
      <c r="L7" s="19" t="str">
        <f>IF(L6="","",IF((M$5+SUM(L$6:L6))&gt;=0,"▼","▲"))</f>
        <v>▼</v>
      </c>
      <c r="M7" s="58">
        <f>IF(A7="","",IF(L7="▼",((M$5)+(SUM(L6:L$6))),(-(M$5+SUM(L6:L$6)))))</f>
        <v>10220.846375691866</v>
      </c>
      <c r="O7" s="62" t="s">
        <v>15</v>
      </c>
      <c r="P7" s="88">
        <f>M5</f>
        <v>0</v>
      </c>
      <c r="Q7" s="64" t="str">
        <f>'A1'!T5</f>
        <v>kW</v>
      </c>
    </row>
    <row r="8" spans="1:23" x14ac:dyDescent="0.25">
      <c r="A8" s="61" t="str">
        <f t="array" ref="A8">IF(B7="","",(LARGE('A1'!$K$30:$L$79,(1+SUM(COUNTIF('A1'!$K$30:$L$79,A$5:A7))-(B7*COUNTIF('A1'!$K$30:$L$79,A$6))))))</f>
        <v/>
      </c>
      <c r="B8" s="61">
        <f>IF(B6="","",IF((SUM(IF(FREQUENCY('A1'!$K$30:$L$79,'A1'!$K$30:$L$79)&gt;0,1)))&gt;(B6+1),(B6+1),""))</f>
        <v>2</v>
      </c>
      <c r="C8" s="61">
        <v>8</v>
      </c>
      <c r="D8" s="91">
        <f t="array" ref="D8">IF(C8="","",SUM(IF('A1'!J$30:J$79="HOT",IF('A1'!K$30:K$79&gt;=A7,IF('A1'!L$30:L$79&lt;=A9,1*'A1'!H$30:H$79,0),0),0),IF('A1'!J$30:J$79="COLD",IF('A1'!K$30:K$79&lt;=A9,IF('A1'!L$30:L$79&gt;=A7,-1*'A1'!H$30:H$79,0),0),0)))</f>
        <v>-98.663945426090635</v>
      </c>
      <c r="E8" s="91">
        <f t="shared" si="0"/>
        <v>-789.31156340872508</v>
      </c>
      <c r="F8" s="61" t="str">
        <f t="shared" si="1"/>
        <v>demand</v>
      </c>
      <c r="H8" s="60" t="str">
        <v/>
      </c>
      <c r="I8" s="19">
        <f>E8</f>
        <v>-789.31156340872508</v>
      </c>
      <c r="J8" s="58" t="str">
        <f>IF(A8="","",J$5+SUM(I$6:I7))</f>
        <v/>
      </c>
      <c r="K8" s="19"/>
      <c r="L8" s="19">
        <f>E8</f>
        <v>-789.31156340872508</v>
      </c>
      <c r="M8" s="58" t="str">
        <f>IF(A8="","",IF(L8="▼",((M$5)+(SUM(L$6:L7))),(-(M$5+SUM(L$6:L7)))))</f>
        <v/>
      </c>
      <c r="O8" s="65" t="s">
        <v>14</v>
      </c>
      <c r="P8" s="89">
        <f>((M$5)+(SUM(L$6:L105)))</f>
        <v>113374.41400000002</v>
      </c>
      <c r="Q8" s="66" t="str">
        <f>'A1'!T5</f>
        <v>kW</v>
      </c>
    </row>
    <row r="9" spans="1:23" x14ac:dyDescent="0.25">
      <c r="A9" s="61">
        <f t="array" ref="A9">IF(B8="","",(LARGE('A1'!$K$30:$L$79,(1+SUM(COUNTIF('A1'!$K$30:$L$79,A$5:A8))-(B8*COUNTIF('A1'!$K$30:$L$79,A$6))))))</f>
        <v>386.85</v>
      </c>
      <c r="B9" s="61" t="str">
        <f>IF(B7="","",IF((SUM(IF(FREQUENCY('A1'!$K$30:$L$79,'A1'!$K$30:$L$79)&gt;0,1)))&gt;(B7+1),(B7+1),""))</f>
        <v/>
      </c>
      <c r="C9" s="61" t="str">
        <v/>
      </c>
      <c r="D9" s="91" t="str">
        <f t="array" ref="D9">IF(C9="","",SUM(IF('A1'!J$30:J$79="HOT",IF('A1'!K$30:K$79&gt;=A8,IF('A1'!L$30:L$79&lt;=A10,1*'A1'!H$30:H$79,0),0),0),IF('A1'!J$30:J$79="COLD",IF('A1'!K$30:K$79&lt;=A10,IF('A1'!L$30:L$79&gt;=A8,-1*'A1'!H$30:H$79,0),0),0)))</f>
        <v/>
      </c>
      <c r="E9" s="91" t="str">
        <f t="shared" si="0"/>
        <v/>
      </c>
      <c r="F9" s="61" t="str">
        <f t="shared" si="1"/>
        <v/>
      </c>
      <c r="G9" s="19"/>
      <c r="H9" s="60" t="str">
        <v/>
      </c>
      <c r="I9" s="19" t="str">
        <f>IF(A9="","","▼")</f>
        <v>▼</v>
      </c>
      <c r="J9" s="58">
        <f>IF(A9="","",J$5+SUM(I$6:I8))</f>
        <v>9431.5348122831419</v>
      </c>
      <c r="K9" s="19"/>
      <c r="L9" s="19" t="str">
        <f>IF(L8="","",IF((M$5+SUM(L$6:L8))&gt;=0,"▼","▲"))</f>
        <v>▼</v>
      </c>
      <c r="M9" s="58">
        <f>IF(A9="","",IF(L9="▼",((M$5)+(SUM(L$6:L8))),(-(M$5+SUM(L$6:L8)))))</f>
        <v>9431.5348122831419</v>
      </c>
      <c r="T9"/>
      <c r="U9"/>
    </row>
    <row r="10" spans="1:23" x14ac:dyDescent="0.25">
      <c r="A10" s="61" t="str">
        <f t="array" ref="A10">IF(B9="","",(LARGE('A1'!$K$30:$L$79,(1+SUM(COUNTIF('A1'!$K$30:$L$79,A$5:A9))-(B9*COUNTIF('A1'!$K$30:$L$79,A$6))))))</f>
        <v/>
      </c>
      <c r="B10" s="61">
        <f>IF(B8="","",IF((SUM(IF(FREQUENCY('A1'!$K$30:$L$79,'A1'!$K$30:$L$79)&gt;0,1)))&gt;(B8+1),(B8+1),""))</f>
        <v>3</v>
      </c>
      <c r="C10" s="61">
        <v>2</v>
      </c>
      <c r="D10" s="91">
        <f t="array" ref="D10">IF(C10="","",SUM(IF('A1'!J$30:J$79="HOT",IF('A1'!K$30:K$79&gt;=A9,IF('A1'!L$30:L$79&lt;=A11,1*'A1'!H$30:H$79,0),0),0),IF('A1'!J$30:J$79="COLD",IF('A1'!K$30:K$79&lt;=A11,IF('A1'!L$30:L$79&gt;=A9,-1*'A1'!H$30:H$79,0),0),0)))</f>
        <v>-166.84564846460722</v>
      </c>
      <c r="E10" s="91">
        <f t="shared" si="0"/>
        <v>-333.69129692921445</v>
      </c>
      <c r="F10" s="61" t="str">
        <f t="shared" si="1"/>
        <v>demand</v>
      </c>
      <c r="H10" s="60" t="str">
        <v/>
      </c>
      <c r="I10" s="19">
        <f>E10</f>
        <v>-333.69129692921445</v>
      </c>
      <c r="J10" s="58" t="str">
        <f>IF(A10="","",J$5+SUM(I$6:I9))</f>
        <v/>
      </c>
      <c r="K10" s="19"/>
      <c r="L10" s="19">
        <f>E10</f>
        <v>-333.69129692921445</v>
      </c>
      <c r="M10" s="58" t="str">
        <f>IF(A10="","",IF(L10="▼",((M$5)+(SUM(L$6:L9))),(-(M$5+SUM(L$6:L9)))))</f>
        <v/>
      </c>
      <c r="O10" s="67" t="str">
        <f>IF(COUNTIF(H5:H105,"PINCH")=1,"SINGLE PINCH PROBLEM",IF(COUNTIF(H5:H105,"PINCH")&gt;1,IF(OR(INDEX($A$5:$M$105,MATCH("PINCH",$H$5:$H$105,0)+2,8)="PINCH",INDEX($A$5:$M$105,MATCH("PINCH",$H$5:$H$105,0)-2,8)="PINCH"),"PINCH REGION PROBLEM","MULTIPLE PINCH PROBLEM"),""))</f>
        <v>SINGLE PINCH PROBLEM</v>
      </c>
      <c r="P10" s="68"/>
      <c r="Q10" s="68"/>
      <c r="T10"/>
      <c r="U10"/>
    </row>
    <row r="11" spans="1:23" x14ac:dyDescent="0.25">
      <c r="A11" s="61">
        <f t="array" ref="A11">IF(B10="","",(LARGE('A1'!$K$30:$L$79,(1+SUM(COUNTIF('A1'!$K$30:$L$79,A$5:A10))-(B10*COUNTIF('A1'!$K$30:$L$79,A$6))))))</f>
        <v>384.85</v>
      </c>
      <c r="B11" s="61" t="str">
        <f>IF(B9="","",IF((SUM(IF(FREQUENCY('A1'!$K$30:$L$79,'A1'!$K$30:$L$79)&gt;0,1)))&gt;(B9+1),(B9+1),""))</f>
        <v/>
      </c>
      <c r="C11" s="61" t="str">
        <v/>
      </c>
      <c r="D11" s="91" t="str">
        <f t="array" ref="D11">IF(C11="","",SUM(IF('A1'!J$30:J$79="HOT",IF('A1'!K$30:K$79&gt;=A10,IF('A1'!L$30:L$79&lt;=A12,1*'A1'!H$30:H$79,0),0),0),IF('A1'!J$30:J$79="COLD",IF('A1'!K$30:K$79&lt;=A12,IF('A1'!L$30:L$79&gt;=A10,-1*'A1'!H$30:H$79,0),0),0)))</f>
        <v/>
      </c>
      <c r="E11" s="91" t="str">
        <f t="shared" si="0"/>
        <v/>
      </c>
      <c r="F11" s="61" t="str">
        <f t="shared" si="1"/>
        <v/>
      </c>
      <c r="G11" s="19"/>
      <c r="H11" s="60" t="str">
        <v/>
      </c>
      <c r="I11" s="19" t="str">
        <f>IF(A11="","","▼")</f>
        <v>▼</v>
      </c>
      <c r="J11" s="58">
        <f>IF(A11="","",J$5+SUM(I$6:I10))</f>
        <v>9097.8435153539267</v>
      </c>
      <c r="K11" s="19"/>
      <c r="L11" s="19" t="str">
        <f>IF(L10="","",IF((M$5+SUM(L$6:L10))&gt;=0,"▼","▲"))</f>
        <v>▼</v>
      </c>
      <c r="M11" s="58">
        <f>IF(A11="","",IF(L11="▼",((M$5)+(SUM(L$6:L10))),(-(M$5+SUM(L$6:L10)))))</f>
        <v>9097.8435153539267</v>
      </c>
      <c r="O11" s="129"/>
      <c r="P11" s="129"/>
      <c r="Q11" s="129"/>
      <c r="T11"/>
      <c r="U11"/>
      <c r="W11" s="32">
        <f>IF(AND(U10="p",U12="p"),1,0)</f>
        <v>0</v>
      </c>
    </row>
    <row r="12" spans="1:23" x14ac:dyDescent="0.25">
      <c r="A12" s="61" t="str">
        <f t="array" ref="A12">IF(B11="","",(LARGE('A1'!$K$30:$L$79,(1+SUM(COUNTIF('A1'!$K$30:$L$79,A$5:A11))-(B11*COUNTIF('A1'!$K$30:$L$79,A$6))))))</f>
        <v/>
      </c>
      <c r="B12" s="61">
        <f>IF(B10="","",IF((SUM(IF(FREQUENCY('A1'!$K$30:$L$79,'A1'!$K$30:$L$79)&gt;0,1)))&gt;(B10+1),(B10+1),""))</f>
        <v>4</v>
      </c>
      <c r="C12" s="61">
        <v>1.0109999999999673</v>
      </c>
      <c r="D12" s="91">
        <f t="array" ref="D12">IF(C12="","",SUM(IF('A1'!J$30:J$79="HOT",IF('A1'!K$30:K$79&gt;=A11,IF('A1'!L$30:L$79&lt;=A13,1*'A1'!H$30:H$79,0),0),0),IF('A1'!J$30:J$79="COLD",IF('A1'!K$30:K$79&lt;=A13,IF('A1'!L$30:L$79&gt;=A11,-1*'A1'!H$30:H$79,0),0),0)))</f>
        <v>29765.004005344472</v>
      </c>
      <c r="E12" s="91">
        <f t="shared" si="0"/>
        <v>30092.419049402288</v>
      </c>
      <c r="F12" s="61" t="str">
        <f t="shared" si="1"/>
        <v>surplus</v>
      </c>
      <c r="H12" s="60" t="str">
        <v/>
      </c>
      <c r="I12" s="19">
        <f>E12</f>
        <v>30092.419049402288</v>
      </c>
      <c r="J12" s="58" t="str">
        <f>IF(A12="","",J$5+SUM(I$6:I11))</f>
        <v/>
      </c>
      <c r="K12" s="19"/>
      <c r="L12" s="19">
        <f>E12</f>
        <v>30092.419049402288</v>
      </c>
      <c r="M12" s="58" t="str">
        <f>IF(A12="","",IF(L12="▼",((M$5)+(SUM(L$6:L11))),(-(M$5+SUM(L$6:L11)))))</f>
        <v/>
      </c>
      <c r="O12" s="67" t="str">
        <f>IF(OR(P7&lt;=0,P8&lt;=0),"THRESHOLD PROBLEM","")</f>
        <v>THRESHOLD PROBLEM</v>
      </c>
      <c r="P12" s="68"/>
      <c r="Q12" s="68"/>
      <c r="T12"/>
      <c r="U12"/>
    </row>
    <row r="13" spans="1:23" x14ac:dyDescent="0.25">
      <c r="A13" s="61">
        <f t="array" ref="A13">IF(B12="","",(LARGE('A1'!$K$30:$L$79,(1+SUM(COUNTIF('A1'!$K$30:$L$79,A$5:A12))-(B12*COUNTIF('A1'!$K$30:$L$79,A$6))))))</f>
        <v>383.83900000000006</v>
      </c>
      <c r="B13" s="61" t="str">
        <f>IF(B11="","",IF((SUM(IF(FREQUENCY('A1'!$K$30:$L$79,'A1'!$K$30:$L$79)&gt;0,1)))&gt;(B11+1),(B11+1),""))</f>
        <v/>
      </c>
      <c r="C13" s="61" t="str">
        <v/>
      </c>
      <c r="D13" s="91" t="str">
        <f t="array" ref="D13">IF(C13="","",SUM(IF('A1'!J$30:J$79="HOT",IF('A1'!K$30:K$79&gt;=A12,IF('A1'!L$30:L$79&lt;=A14,1*'A1'!H$30:H$79,0),0),0),IF('A1'!J$30:J$79="COLD",IF('A1'!K$30:K$79&lt;=A14,IF('A1'!L$30:L$79&gt;=A12,-1*'A1'!H$30:H$79,0),0),0)))</f>
        <v/>
      </c>
      <c r="E13" s="91" t="str">
        <f t="shared" si="0"/>
        <v/>
      </c>
      <c r="F13" s="61" t="str">
        <f t="shared" si="1"/>
        <v/>
      </c>
      <c r="G13" s="19"/>
      <c r="H13" s="60" t="str">
        <v/>
      </c>
      <c r="I13" s="19" t="str">
        <f>IF(A13="","","▼")</f>
        <v>▼</v>
      </c>
      <c r="J13" s="58">
        <f>IF(A13="","",J$5+SUM(I$6:I12))</f>
        <v>39190.262564756216</v>
      </c>
      <c r="K13" s="19"/>
      <c r="L13" s="19" t="str">
        <f>IF(L12="","",IF((M$5+SUM(L$6:L12))&gt;=0,"▼","▲"))</f>
        <v>▼</v>
      </c>
      <c r="M13" s="58">
        <f>IF(A13="","",IF(L13="▼",((M$5)+(SUM(L$6:L12))),(-(M$5+SUM(L$6:L12)))))</f>
        <v>39190.262564756216</v>
      </c>
      <c r="T13"/>
      <c r="U13"/>
    </row>
    <row r="14" spans="1:23" x14ac:dyDescent="0.25">
      <c r="A14" s="61" t="str">
        <f t="array" ref="A14">IF(B13="","",(LARGE('A1'!$K$30:$L$79,(1+SUM(COUNTIF('A1'!$K$30:$L$79,A$5:A13))-(B13*COUNTIF('A1'!$K$30:$L$79,A$6))))))</f>
        <v/>
      </c>
      <c r="B14" s="61">
        <f>IF(B12="","",IF((SUM(IF(FREQUENCY('A1'!$K$30:$L$79,'A1'!$K$30:$L$79)&gt;0,1)))&gt;(B12+1),(B12+1),""))</f>
        <v>5</v>
      </c>
      <c r="C14" s="61">
        <v>27.339000000000055</v>
      </c>
      <c r="D14" s="91">
        <f t="array" ref="D14">IF(C14="","",SUM(IF('A1'!J$30:J$79="HOT",IF('A1'!K$30:K$79&gt;=A13,IF('A1'!L$30:L$79&lt;=A15,1*'A1'!H$30:H$79,0),0),0),IF('A1'!J$30:J$79="COLD",IF('A1'!K$30:K$79&lt;=A15,IF('A1'!L$30:L$79&gt;=A13,-1*'A1'!H$30:H$79,0),0),0)))</f>
        <v>-166.84564846460722</v>
      </c>
      <c r="E14" s="91">
        <f t="shared" si="0"/>
        <v>-4561.3931833739061</v>
      </c>
      <c r="F14" s="61" t="str">
        <f t="shared" si="1"/>
        <v>demand</v>
      </c>
      <c r="H14" s="60" t="str">
        <v/>
      </c>
      <c r="I14" s="19">
        <f>E14</f>
        <v>-4561.3931833739061</v>
      </c>
      <c r="J14" s="58" t="str">
        <f>IF(A14="","",J$5+SUM(I$6:I13))</f>
        <v/>
      </c>
      <c r="K14" s="19"/>
      <c r="L14" s="19">
        <f>E14</f>
        <v>-4561.3931833739061</v>
      </c>
      <c r="M14" s="58" t="str">
        <f>IF(A14="","",IF(L14="▼",((M$5)+(SUM(L$6:L13))),(-(M$5+SUM(L$6:L13)))))</f>
        <v/>
      </c>
      <c r="T14"/>
      <c r="U14"/>
    </row>
    <row r="15" spans="1:23" x14ac:dyDescent="0.25">
      <c r="A15" s="61">
        <f t="array" ref="A15">IF(B14="","",(LARGE('A1'!$K$30:$L$79,(1+SUM(COUNTIF('A1'!$K$30:$L$79,A$5:A14))-(B14*COUNTIF('A1'!$K$30:$L$79,A$6))))))</f>
        <v>356.5</v>
      </c>
      <c r="B15" s="61" t="str">
        <f>IF(B13="","",IF((SUM(IF(FREQUENCY('A1'!$K$30:$L$79,'A1'!$K$30:$L$79)&gt;0,1)))&gt;(B13+1),(B13+1),""))</f>
        <v/>
      </c>
      <c r="C15" s="61" t="str">
        <v/>
      </c>
      <c r="D15" s="91" t="str">
        <f t="array" ref="D15">IF(C15="","",SUM(IF('A1'!J$30:J$79="HOT",IF('A1'!K$30:K$79&gt;=A14,IF('A1'!L$30:L$79&lt;=A16,1*'A1'!H$30:H$79,0),0),0),IF('A1'!J$30:J$79="COLD",IF('A1'!K$30:K$79&lt;=A16,IF('A1'!L$30:L$79&gt;=A14,-1*'A1'!H$30:H$79,0),0),0)))</f>
        <v/>
      </c>
      <c r="E15" s="91" t="str">
        <f t="shared" ref="E15:E78" si="2">IF(D15="","",D15*C15)</f>
        <v/>
      </c>
      <c r="F15" s="61" t="str">
        <f t="shared" si="1"/>
        <v/>
      </c>
      <c r="G15" s="19"/>
      <c r="H15" s="60" t="str">
        <v/>
      </c>
      <c r="I15" s="19" t="str">
        <f>IF(A15="","","▼")</f>
        <v>▼</v>
      </c>
      <c r="J15" s="58">
        <f>IF(A15="","",J$5+SUM(I$6:I14))</f>
        <v>34628.869381382312</v>
      </c>
      <c r="K15" s="19"/>
      <c r="L15" s="19" t="str">
        <f>IF(L14="","",IF((M$5+SUM(L$6:L14))&gt;=0,"▼","▲"))</f>
        <v>▼</v>
      </c>
      <c r="M15" s="58">
        <f>IF(A15="","",IF(L15="▼",((M$5)+(SUM(L$6:L14))),(-(M$5+SUM(L$6:L14)))))</f>
        <v>34628.869381382312</v>
      </c>
      <c r="T15"/>
      <c r="U15"/>
    </row>
    <row r="16" spans="1:23" x14ac:dyDescent="0.25">
      <c r="A16" s="61" t="str">
        <f t="array" ref="A16">IF(B15="","",(LARGE('A1'!$K$30:$L$79,(1+SUM(COUNTIF('A1'!$K$30:$L$79,A$5:A15))-(B15*COUNTIF('A1'!$K$30:$L$79,A$6))))))</f>
        <v/>
      </c>
      <c r="B16" s="61">
        <f>IF(B14="","",IF((SUM(IF(FREQUENCY('A1'!$K$30:$L$79,'A1'!$K$30:$L$79)&gt;0,1)))&gt;(B14+1),(B14+1),""))</f>
        <v>6</v>
      </c>
      <c r="C16" s="61">
        <v>1.5</v>
      </c>
      <c r="D16" s="91">
        <f t="array" ref="D16">IF(C16="","",SUM(IF('A1'!J$30:J$79="HOT",IF('A1'!K$30:K$79&gt;=A15,IF('A1'!L$30:L$79&lt;=A17,1*'A1'!H$30:H$79,0),0),0),IF('A1'!J$30:J$79="COLD",IF('A1'!K$30:K$79&lt;=A17,IF('A1'!L$30:L$79&gt;=A15,-1*'A1'!H$30:H$79,0),0),0)))</f>
        <v>-179.54762815402123</v>
      </c>
      <c r="E16" s="91">
        <f t="shared" si="2"/>
        <v>-269.32144223103182</v>
      </c>
      <c r="F16" s="61" t="str">
        <f t="shared" si="1"/>
        <v>demand</v>
      </c>
      <c r="G16" s="19"/>
      <c r="H16" s="60" t="str">
        <v/>
      </c>
      <c r="I16" s="19">
        <f>E16</f>
        <v>-269.32144223103182</v>
      </c>
      <c r="J16" s="58" t="str">
        <f>IF(A16="","",J$5+SUM(I$6:I15))</f>
        <v/>
      </c>
      <c r="K16" s="19"/>
      <c r="L16" s="19">
        <f>E16</f>
        <v>-269.32144223103182</v>
      </c>
      <c r="M16" s="58" t="str">
        <f>IF(A16="","",IF(L16="▼",((M$5)+(SUM(L$6:L15))),(-(M$5+SUM(L$6:L15)))))</f>
        <v/>
      </c>
      <c r="T16"/>
      <c r="U16"/>
    </row>
    <row r="17" spans="1:21" x14ac:dyDescent="0.25">
      <c r="A17" s="61">
        <f t="array" ref="A17">IF(B16="","",(LARGE('A1'!$K$30:$L$79,(1+SUM(COUNTIF('A1'!$K$30:$L$79,A$5:A16))-(B16*COUNTIF('A1'!$K$30:$L$79,A$6))))))</f>
        <v>355</v>
      </c>
      <c r="B17" s="61" t="str">
        <f>IF(B15="","",IF((SUM(IF(FREQUENCY('A1'!$K$30:$L$79,'A1'!$K$30:$L$79)&gt;0,1)))&gt;(B15+1),(B15+1),""))</f>
        <v/>
      </c>
      <c r="C17" s="61" t="str">
        <v/>
      </c>
      <c r="D17" s="91" t="str">
        <f t="array" ref="D17">IF(C17="","",SUM(IF('A1'!J$30:J$79="HOT",IF('A1'!K$30:K$79&gt;=A16,IF('A1'!L$30:L$79&lt;=A18,1*'A1'!H$30:H$79,0),0),0),IF('A1'!J$30:J$79="COLD",IF('A1'!K$30:K$79&lt;=A18,IF('A1'!L$30:L$79&gt;=A16,-1*'A1'!H$30:H$79,0),0),0)))</f>
        <v/>
      </c>
      <c r="E17" s="91" t="str">
        <f t="shared" si="2"/>
        <v/>
      </c>
      <c r="F17" s="61" t="str">
        <f t="shared" si="1"/>
        <v/>
      </c>
      <c r="G17" s="19"/>
      <c r="H17" s="60" t="str">
        <v/>
      </c>
      <c r="I17" s="19" t="str">
        <f>IF(A17="","","▼")</f>
        <v>▼</v>
      </c>
      <c r="J17" s="58">
        <f>IF(A17="","",J$5+SUM(I$6:I16))</f>
        <v>34359.547939151278</v>
      </c>
      <c r="K17" s="19"/>
      <c r="L17" s="19" t="str">
        <f>IF(L16="","",IF((M$5+SUM(L$6:L16))&gt;=0,"▼","▲"))</f>
        <v>▼</v>
      </c>
      <c r="M17" s="58">
        <f>IF(A17="","",IF(L17="▼",((M$5)+(SUM(L$6:L16))),(-(M$5+SUM(L$6:L16)))))</f>
        <v>34359.547939151278</v>
      </c>
      <c r="T17"/>
      <c r="U17"/>
    </row>
    <row r="18" spans="1:21" x14ac:dyDescent="0.25">
      <c r="A18" s="61" t="str">
        <f t="array" ref="A18">IF(B17="","",(LARGE('A1'!$K$30:$L$79,(1+SUM(COUNTIF('A1'!$K$30:$L$79,A$5:A17))-(B17*COUNTIF('A1'!$K$30:$L$79,A$6))))))</f>
        <v/>
      </c>
      <c r="B18" s="61">
        <f>IF(B16="","",IF((SUM(IF(FREQUENCY('A1'!$K$30:$L$79,'A1'!$K$30:$L$79)&gt;0,1)))&gt;(B16+1),(B16+1),""))</f>
        <v>7</v>
      </c>
      <c r="C18" s="61">
        <v>9.66599999999994</v>
      </c>
      <c r="D18" s="91">
        <f t="array" ref="D18">IF(C18="","",SUM(IF('A1'!J$30:J$79="HOT",IF('A1'!K$30:K$79&gt;=A17,IF('A1'!L$30:L$79&lt;=A19,1*'A1'!H$30:H$79,0),0),0),IF('A1'!J$30:J$79="COLD",IF('A1'!K$30:K$79&lt;=A19,IF('A1'!L$30:L$79&gt;=A17,-1*'A1'!H$30:H$79,0),0),0)))</f>
        <v>-205.74186599037353</v>
      </c>
      <c r="E18" s="91">
        <f t="shared" si="2"/>
        <v>-1988.7008766629381</v>
      </c>
      <c r="F18" s="61" t="str">
        <f t="shared" si="1"/>
        <v>demand</v>
      </c>
      <c r="G18" s="19"/>
      <c r="H18" s="60" t="str">
        <v/>
      </c>
      <c r="I18" s="19">
        <f>E18</f>
        <v>-1988.7008766629381</v>
      </c>
      <c r="J18" s="58" t="str">
        <f>IF(A18="","",J$5+SUM(I$6:I17))</f>
        <v/>
      </c>
      <c r="K18" s="19"/>
      <c r="L18" s="19">
        <f>E18</f>
        <v>-1988.7008766629381</v>
      </c>
      <c r="M18" s="58" t="str">
        <f>IF(A18="","",IF(L18="▼",((M$5)+(SUM(L$6:L17))),(-(M$5+SUM(L$6:L17)))))</f>
        <v/>
      </c>
      <c r="T18"/>
      <c r="U18"/>
    </row>
    <row r="19" spans="1:21" x14ac:dyDescent="0.25">
      <c r="A19" s="61">
        <f t="array" ref="A19">IF(B18="","",(LARGE('A1'!$K$30:$L$79,(1+SUM(COUNTIF('A1'!$K$30:$L$79,A$5:A18))-(B18*COUNTIF('A1'!$K$30:$L$79,A$6))))))</f>
        <v>345.33400000000006</v>
      </c>
      <c r="B19" s="61" t="str">
        <f>IF(B17="","",IF((SUM(IF(FREQUENCY('A1'!$K$30:$L$79,'A1'!$K$30:$L$79)&gt;0,1)))&gt;(B17+1),(B17+1),""))</f>
        <v/>
      </c>
      <c r="C19" s="61" t="str">
        <v/>
      </c>
      <c r="D19" s="91" t="str">
        <f t="array" ref="D19">IF(C19="","",SUM(IF('A1'!J$30:J$79="HOT",IF('A1'!K$30:K$79&gt;=A18,IF('A1'!L$30:L$79&lt;=A20,1*'A1'!H$30:H$79,0),0),0),IF('A1'!J$30:J$79="COLD",IF('A1'!K$30:K$79&lt;=A20,IF('A1'!L$30:L$79&gt;=A18,-1*'A1'!H$30:H$79,0),0),0)))</f>
        <v/>
      </c>
      <c r="E19" s="91" t="str">
        <f t="shared" si="2"/>
        <v/>
      </c>
      <c r="F19" s="61" t="str">
        <f t="shared" si="1"/>
        <v/>
      </c>
      <c r="G19" s="19"/>
      <c r="H19" s="60" t="str">
        <v/>
      </c>
      <c r="I19" s="19" t="str">
        <f>IF(A19="","","▼")</f>
        <v>▼</v>
      </c>
      <c r="J19" s="58">
        <f>IF(A19="","",J$5+SUM(I$6:I18))</f>
        <v>32370.847062488341</v>
      </c>
      <c r="K19" s="19"/>
      <c r="L19" s="19" t="str">
        <f>IF(L18="","",IF((M$5+SUM(L$6:L18))&gt;=0,"▼","▲"))</f>
        <v>▼</v>
      </c>
      <c r="M19" s="58">
        <f>IF(A19="","",IF(L19="▼",((M$5)+(SUM(L$6:L18))),(-(M$5+SUM(L$6:L18)))))</f>
        <v>32370.847062488341</v>
      </c>
      <c r="T19"/>
      <c r="U19"/>
    </row>
    <row r="20" spans="1:21" x14ac:dyDescent="0.25">
      <c r="A20" s="61" t="str">
        <f t="array" ref="A20">IF(B19="","",(LARGE('A1'!$K$30:$L$79,(1+SUM(COUNTIF('A1'!$K$30:$L$79,A$5:A19))-(B19*COUNTIF('A1'!$K$30:$L$79,A$6))))))</f>
        <v/>
      </c>
      <c r="B20" s="61">
        <f>IF(B18="","",IF((SUM(IF(FREQUENCY('A1'!$K$30:$L$79,'A1'!$K$30:$L$79)&gt;0,1)))&gt;(B18+1),(B18+1),""))</f>
        <v>8</v>
      </c>
      <c r="C20" s="61">
        <v>0.33400000000006003</v>
      </c>
      <c r="D20" s="91">
        <f t="array" ref="D20">IF(C20="","",SUM(IF('A1'!J$30:J$79="HOT",IF('A1'!K$30:K$79&gt;=A19,IF('A1'!L$30:L$79&lt;=A21,1*'A1'!H$30:H$79,0),0),0),IF('A1'!J$30:J$79="COLD",IF('A1'!K$30:K$79&lt;=A21,IF('A1'!L$30:L$79&gt;=A19,-1*'A1'!H$30:H$79,0),0),0)))</f>
        <v>181344.55753517462</v>
      </c>
      <c r="E20" s="91">
        <f t="shared" si="2"/>
        <v>60569.082216759212</v>
      </c>
      <c r="F20" s="61" t="str">
        <f t="shared" si="1"/>
        <v>surplus</v>
      </c>
      <c r="G20" s="19"/>
      <c r="H20" s="60" t="str">
        <v/>
      </c>
      <c r="I20" s="19">
        <f>E20</f>
        <v>60569.082216759212</v>
      </c>
      <c r="J20" s="58" t="str">
        <f>IF(A20="","",J$5+SUM(I$6:I19))</f>
        <v/>
      </c>
      <c r="K20" s="19"/>
      <c r="L20" s="19">
        <f>E20</f>
        <v>60569.082216759212</v>
      </c>
      <c r="M20" s="58" t="str">
        <f>IF(A20="","",IF(L20="▼",((M$5)+(SUM(L$6:L19))),(-(M$5+SUM(L$6:L19)))))</f>
        <v/>
      </c>
      <c r="T20"/>
      <c r="U20"/>
    </row>
    <row r="21" spans="1:21" x14ac:dyDescent="0.25">
      <c r="A21" s="61">
        <f t="array" ref="A21">IF(B20="","",(LARGE('A1'!$K$30:$L$79,(1+SUM(COUNTIF('A1'!$K$30:$L$79,A$5:A20))-(B20*COUNTIF('A1'!$K$30:$L$79,A$6))))))</f>
        <v>345</v>
      </c>
      <c r="B21" s="61" t="str">
        <f>IF(B19="","",IF((SUM(IF(FREQUENCY('A1'!$K$30:$L$79,'A1'!$K$30:$L$79)&gt;0,1)))&gt;(B19+1),(B19+1),""))</f>
        <v/>
      </c>
      <c r="C21" s="61" t="str">
        <v/>
      </c>
      <c r="D21" s="91" t="str">
        <f t="array" ref="D21">IF(C21="","",SUM(IF('A1'!J$30:J$79="HOT",IF('A1'!K$30:K$79&gt;=A20,IF('A1'!L$30:L$79&lt;=A22,1*'A1'!H$30:H$79,0),0),0),IF('A1'!J$30:J$79="COLD",IF('A1'!K$30:K$79&lt;=A22,IF('A1'!L$30:L$79&gt;=A20,-1*'A1'!H$30:H$79,0),0),0)))</f>
        <v/>
      </c>
      <c r="E21" s="91" t="str">
        <f t="shared" si="2"/>
        <v/>
      </c>
      <c r="F21" s="61" t="str">
        <f t="shared" si="1"/>
        <v/>
      </c>
      <c r="G21" s="19"/>
      <c r="H21" s="60" t="str">
        <v/>
      </c>
      <c r="I21" s="19" t="str">
        <f>IF(A21="","","▼")</f>
        <v>▼</v>
      </c>
      <c r="J21" s="58">
        <f>IF(A21="","",J$5+SUM(I$6:I20))</f>
        <v>92939.929279247561</v>
      </c>
      <c r="K21" s="19"/>
      <c r="L21" s="19" t="str">
        <f>IF(L20="","",IF((M$5+SUM(L$6:L20))&gt;=0,"▼","▲"))</f>
        <v>▼</v>
      </c>
      <c r="M21" s="58">
        <f>IF(A21="","",IF(L21="▼",((M$5)+(SUM(L$6:L20))),(-(M$5+SUM(L$6:L20)))))</f>
        <v>92939.929279247561</v>
      </c>
      <c r="T21"/>
      <c r="U21"/>
    </row>
    <row r="22" spans="1:21" x14ac:dyDescent="0.25">
      <c r="A22" s="61" t="str">
        <f t="array" ref="A22">IF(B21="","",(LARGE('A1'!$K$30:$L$79,(1+SUM(COUNTIF('A1'!$K$30:$L$79,A$5:A21))-(B21*COUNTIF('A1'!$K$30:$L$79,A$6))))))</f>
        <v/>
      </c>
      <c r="B22" s="61">
        <f>IF(B20="","",IF((SUM(IF(FREQUENCY('A1'!$K$30:$L$79,'A1'!$K$30:$L$79)&gt;0,1)))&gt;(B20+1),(B20+1),""))</f>
        <v>9</v>
      </c>
      <c r="C22" s="61">
        <v>63.149999999999977</v>
      </c>
      <c r="D22" s="91">
        <f t="array" ref="D22">IF(C22="","",SUM(IF('A1'!J$30:J$79="HOT",IF('A1'!K$30:K$79&gt;=A21,IF('A1'!L$30:L$79&lt;=A23,1*'A1'!H$30:H$79,0),0),0),IF('A1'!J$30:J$79="COLD",IF('A1'!K$30:K$79&lt;=A23,IF('A1'!L$30:L$79&gt;=A21,-1*'A1'!H$30:H$79,0),0),0)))</f>
        <v>-163.10835487926241</v>
      </c>
      <c r="E22" s="91">
        <f t="shared" si="2"/>
        <v>-10300.292610625418</v>
      </c>
      <c r="F22" s="61" t="str">
        <f t="shared" si="1"/>
        <v>demand</v>
      </c>
      <c r="G22" s="19"/>
      <c r="H22" s="60" t="str">
        <v/>
      </c>
      <c r="I22" s="19">
        <f>E22</f>
        <v>-10300.292610625418</v>
      </c>
      <c r="J22" s="58" t="str">
        <f>IF(A22="","",J$5+SUM(I$6:I21))</f>
        <v/>
      </c>
      <c r="K22" s="19"/>
      <c r="L22" s="19">
        <f>E22</f>
        <v>-10300.292610625418</v>
      </c>
      <c r="M22" s="58" t="str">
        <f>IF(A22="","",IF(L22="▼",((M$5)+(SUM(L$6:L21))),(-(M$5+SUM(L$6:L21)))))</f>
        <v/>
      </c>
      <c r="T22"/>
      <c r="U22"/>
    </row>
    <row r="23" spans="1:21" x14ac:dyDescent="0.25">
      <c r="A23" s="61">
        <f t="array" ref="A23">IF(B22="","",(LARGE('A1'!$K$30:$L$79,(1+SUM(COUNTIF('A1'!$K$30:$L$79,A$5:A22))-(B22*COUNTIF('A1'!$K$30:$L$79,A$6))))))</f>
        <v>281.85000000000002</v>
      </c>
      <c r="B23" s="61" t="str">
        <f>IF(B21="","",IF((SUM(IF(FREQUENCY('A1'!$K$30:$L$79,'A1'!$K$30:$L$79)&gt;0,1)))&gt;(B21+1),(B21+1),""))</f>
        <v/>
      </c>
      <c r="C23" s="61" t="str">
        <v/>
      </c>
      <c r="D23" s="91" t="str">
        <f t="array" ref="D23">IF(C23="","",SUM(IF('A1'!J$30:J$79="HOT",IF('A1'!K$30:K$79&gt;=A22,IF('A1'!L$30:L$79&lt;=A24,1*'A1'!H$30:H$79,0),0),0),IF('A1'!J$30:J$79="COLD",IF('A1'!K$30:K$79&lt;=A24,IF('A1'!L$30:L$79&gt;=A22,-1*'A1'!H$30:H$79,0),0),0)))</f>
        <v/>
      </c>
      <c r="E23" s="91" t="str">
        <f t="shared" si="2"/>
        <v/>
      </c>
      <c r="F23" s="61" t="str">
        <f t="shared" si="1"/>
        <v/>
      </c>
      <c r="G23" s="19"/>
      <c r="H23" s="60" t="str">
        <v/>
      </c>
      <c r="I23" s="19" t="str">
        <f>IF(A23="","","▼")</f>
        <v>▼</v>
      </c>
      <c r="J23" s="58">
        <f>IF(A23="","",J$5+SUM(I$6:I22))</f>
        <v>82639.636668622144</v>
      </c>
      <c r="K23" s="19"/>
      <c r="L23" s="19" t="str">
        <f>IF(L22="","",IF((M$5+SUM(L$6:L22))&gt;=0,"▼","▲"))</f>
        <v>▼</v>
      </c>
      <c r="M23" s="58">
        <f>IF(A23="","",IF(L23="▼",((M$5)+(SUM(L$6:L22))),(-(M$5+SUM(L$6:L22)))))</f>
        <v>82639.636668622144</v>
      </c>
      <c r="T23"/>
      <c r="U23"/>
    </row>
    <row r="24" spans="1:21" x14ac:dyDescent="0.25">
      <c r="A24" s="61" t="str">
        <f t="array" ref="A24">IF(B23="","",(LARGE('A1'!$K$30:$L$79,(1+SUM(COUNTIF('A1'!$K$30:$L$79,A$5:A23))-(B23*COUNTIF('A1'!$K$30:$L$79,A$6))))))</f>
        <v/>
      </c>
      <c r="B24" s="61">
        <f>IF(B22="","",IF((SUM(IF(FREQUENCY('A1'!$K$30:$L$79,'A1'!$K$30:$L$79)&gt;0,1)))&gt;(B22+1),(B22+1),""))</f>
        <v>10</v>
      </c>
      <c r="C24" s="61">
        <v>82.086000000000013</v>
      </c>
      <c r="D24" s="91">
        <f t="array" ref="D24">IF(C24="","",SUM(IF('A1'!J$30:J$79="HOT",IF('A1'!K$30:K$79&gt;=A23,IF('A1'!L$30:L$79&lt;=A25,1*'A1'!H$30:H$79,0),0),0),IF('A1'!J$30:J$79="COLD",IF('A1'!K$30:K$79&lt;=A25,IF('A1'!L$30:L$79&gt;=A23,-1*'A1'!H$30:H$79,0),0),0)))</f>
        <v>-258.49416133087533</v>
      </c>
      <c r="E24" s="91">
        <f t="shared" si="2"/>
        <v>-21218.751727006234</v>
      </c>
      <c r="F24" s="61" t="str">
        <f t="shared" si="1"/>
        <v>demand</v>
      </c>
      <c r="G24" s="19"/>
      <c r="H24" s="60" t="str">
        <v/>
      </c>
      <c r="I24" s="19">
        <f>E24</f>
        <v>-21218.751727006234</v>
      </c>
      <c r="J24" s="58" t="str">
        <f>IF(A24="","",J$5+SUM(I$6:I23))</f>
        <v/>
      </c>
      <c r="K24" s="19"/>
      <c r="L24" s="19">
        <f>E24</f>
        <v>-21218.751727006234</v>
      </c>
      <c r="M24" s="58" t="str">
        <f>IF(A24="","",IF(L24="▼",((M$5)+(SUM(L$6:L23))),(-(M$5+SUM(L$6:L23)))))</f>
        <v/>
      </c>
      <c r="T24"/>
      <c r="U24"/>
    </row>
    <row r="25" spans="1:21" x14ac:dyDescent="0.25">
      <c r="A25" s="61">
        <f t="array" ref="A25">IF(B24="","",(LARGE('A1'!$K$30:$L$79,(1+SUM(COUNTIF('A1'!$K$30:$L$79,A$5:A24))-(B24*COUNTIF('A1'!$K$30:$L$79,A$6))))))</f>
        <v>199.76400000000001</v>
      </c>
      <c r="B25" s="61" t="str">
        <f>IF(B23="","",IF((SUM(IF(FREQUENCY('A1'!$K$30:$L$79,'A1'!$K$30:$L$79)&gt;0,1)))&gt;(B23+1),(B23+1),""))</f>
        <v/>
      </c>
      <c r="C25" s="61" t="str">
        <v/>
      </c>
      <c r="D25" s="91" t="str">
        <f t="array" ref="D25">IF(C25="","",SUM(IF('A1'!J$30:J$79="HOT",IF('A1'!K$30:K$79&gt;=A24,IF('A1'!L$30:L$79&lt;=A26,1*'A1'!H$30:H$79,0),0),0),IF('A1'!J$30:J$79="COLD",IF('A1'!K$30:K$79&lt;=A26,IF('A1'!L$30:L$79&gt;=A24,-1*'A1'!H$30:H$79,0),0),0)))</f>
        <v/>
      </c>
      <c r="E25" s="91" t="str">
        <f t="shared" si="2"/>
        <v/>
      </c>
      <c r="F25" s="61" t="str">
        <f t="shared" si="1"/>
        <v/>
      </c>
      <c r="G25" s="19"/>
      <c r="H25" s="60" t="str">
        <v/>
      </c>
      <c r="I25" s="19" t="str">
        <f>IF(A25="","","▼")</f>
        <v>▼</v>
      </c>
      <c r="J25" s="58">
        <f>IF(A25="","",J$5+SUM(I$6:I24))</f>
        <v>61420.884941615906</v>
      </c>
      <c r="K25" s="19"/>
      <c r="L25" s="19" t="str">
        <f>IF(L24="","",IF((M$5+SUM(L$6:L24))&gt;=0,"▼","▲"))</f>
        <v>▼</v>
      </c>
      <c r="M25" s="58">
        <f>IF(A25="","",IF(L25="▼",((M$5)+(SUM(L$6:L24))),(-(M$5+SUM(L$6:L24)))))</f>
        <v>61420.884941615906</v>
      </c>
    </row>
    <row r="26" spans="1:21" x14ac:dyDescent="0.25">
      <c r="A26" s="61" t="str">
        <f t="array" ref="A26">IF(B25="","",(LARGE('A1'!$K$30:$L$79,(1+SUM(COUNTIF('A1'!$K$30:$L$79,A$5:A25))-(B25*COUNTIF('A1'!$K$30:$L$79,A$6))))))</f>
        <v/>
      </c>
      <c r="B26" s="61">
        <f>IF(B24="","",IF((SUM(IF(FREQUENCY('A1'!$K$30:$L$79,'A1'!$K$30:$L$79)&gt;0,1)))&gt;(B24+1),(B24+1),""))</f>
        <v>11</v>
      </c>
      <c r="C26" s="61">
        <v>79.76400000000001</v>
      </c>
      <c r="D26" s="91">
        <f t="array" ref="D26">IF(C26="","",SUM(IF('A1'!J$30:J$79="HOT",IF('A1'!K$30:K$79&gt;=A25,IF('A1'!L$30:L$79&lt;=A27,1*'A1'!H$30:H$79,0),0),0),IF('A1'!J$30:J$79="COLD",IF('A1'!K$30:K$79&lt;=A27,IF('A1'!L$30:L$79&gt;=A25,-1*'A1'!H$30:H$79,0),0),0)))</f>
        <v>-216.55840111192157</v>
      </c>
      <c r="E26" s="91">
        <f t="shared" si="2"/>
        <v>-17273.564306291315</v>
      </c>
      <c r="F26" s="61" t="str">
        <f t="shared" si="1"/>
        <v>demand</v>
      </c>
      <c r="G26" s="19"/>
      <c r="H26" s="60" t="str">
        <v/>
      </c>
      <c r="I26" s="19">
        <f>E26</f>
        <v>-17273.564306291315</v>
      </c>
      <c r="J26" s="58" t="str">
        <f>IF(A26="","",J$5+SUM(I$6:I25))</f>
        <v/>
      </c>
      <c r="K26" s="19"/>
      <c r="L26" s="19">
        <f>E26</f>
        <v>-17273.564306291315</v>
      </c>
      <c r="M26" s="58" t="str">
        <f>IF(A26="","",IF(L26="▼",((M$5)+(SUM(L$6:L25))),(-(M$5+SUM(L$6:L25)))))</f>
        <v/>
      </c>
    </row>
    <row r="27" spans="1:21" x14ac:dyDescent="0.25">
      <c r="A27" s="61">
        <f t="array" ref="A27">IF(B26="","",(LARGE('A1'!$K$30:$L$79,(1+SUM(COUNTIF('A1'!$K$30:$L$79,A$5:A26))-(B26*COUNTIF('A1'!$K$30:$L$79,A$6))))))</f>
        <v>120</v>
      </c>
      <c r="B27" s="61" t="str">
        <f>IF(B25="","",IF((SUM(IF(FREQUENCY('A1'!$K$30:$L$79,'A1'!$K$30:$L$79)&gt;0,1)))&gt;(B25+1),(B25+1),""))</f>
        <v/>
      </c>
      <c r="C27" s="61" t="str">
        <v/>
      </c>
      <c r="D27" s="91" t="str">
        <f t="array" ref="D27">IF(C27="","",SUM(IF('A1'!J$30:J$79="HOT",IF('A1'!K$30:K$79&gt;=A26,IF('A1'!L$30:L$79&lt;=A28,1*'A1'!H$30:H$79,0),0),0),IF('A1'!J$30:J$79="COLD",IF('A1'!K$30:K$79&lt;=A28,IF('A1'!L$30:L$79&gt;=A26,-1*'A1'!H$30:H$79,0),0),0)))</f>
        <v/>
      </c>
      <c r="E27" s="91" t="str">
        <f t="shared" si="2"/>
        <v/>
      </c>
      <c r="F27" s="61" t="str">
        <f t="shared" si="1"/>
        <v/>
      </c>
      <c r="G27" s="19"/>
      <c r="H27" s="60" t="str">
        <v/>
      </c>
      <c r="I27" s="19" t="str">
        <f>IF(A27="","","▼")</f>
        <v>▼</v>
      </c>
      <c r="J27" s="58">
        <f>IF(A27="","",J$5+SUM(I$6:I26))</f>
        <v>44147.320635324591</v>
      </c>
      <c r="K27" s="19"/>
      <c r="L27" s="19" t="str">
        <f>IF(L26="","",IF((M$5+SUM(L$6:L26))&gt;=0,"▼","▲"))</f>
        <v>▼</v>
      </c>
      <c r="M27" s="58">
        <f>IF(A27="","",IF(L27="▼",((M$5)+(SUM(L$6:L26))),(-(M$5+SUM(L$6:L26)))))</f>
        <v>44147.320635324591</v>
      </c>
    </row>
    <row r="28" spans="1:21" x14ac:dyDescent="0.25">
      <c r="A28" s="61" t="str">
        <f t="array" ref="A28">IF(B27="","",(LARGE('A1'!$K$30:$L$79,(1+SUM(COUNTIF('A1'!$K$30:$L$79,A$5:A27))-(B27*COUNTIF('A1'!$K$30:$L$79,A$6))))))</f>
        <v/>
      </c>
      <c r="B28" s="61">
        <f>IF(B26="","",IF((SUM(IF(FREQUENCY('A1'!$K$30:$L$79,'A1'!$K$30:$L$79)&gt;0,1)))&gt;(B26+1),(B26+1),""))</f>
        <v>12</v>
      </c>
      <c r="C28" s="61">
        <v>0.14999999999997726</v>
      </c>
      <c r="D28" s="91">
        <f t="array" ref="D28">IF(C28="","",SUM(IF('A1'!J$30:J$79="HOT",IF('A1'!K$30:K$79&gt;=A27,IF('A1'!L$30:L$79&lt;=A29,1*'A1'!H$30:H$79,0),0),0),IF('A1'!J$30:J$79="COLD",IF('A1'!K$30:K$79&lt;=A29,IF('A1'!L$30:L$79&gt;=A27,-1*'A1'!H$30:H$79,0),0),0)))</f>
        <v>738747.47475455573</v>
      </c>
      <c r="E28" s="91">
        <f t="shared" si="2"/>
        <v>110812.12121316657</v>
      </c>
      <c r="F28" s="61" t="str">
        <f t="shared" si="1"/>
        <v>surplus</v>
      </c>
      <c r="G28" s="19"/>
      <c r="H28" s="60" t="str">
        <v/>
      </c>
      <c r="I28" s="19">
        <f>E28</f>
        <v>110812.12121316657</v>
      </c>
      <c r="J28" s="58" t="str">
        <f>IF(A28="","",J$5+SUM(I$6:I27))</f>
        <v/>
      </c>
      <c r="K28" s="19"/>
      <c r="L28" s="19">
        <f>E28</f>
        <v>110812.12121316657</v>
      </c>
      <c r="M28" s="58" t="str">
        <f>IF(A28="","",IF(L28="▼",((M$5)+(SUM(L$6:L27))),(-(M$5+SUM(L$6:L27)))))</f>
        <v/>
      </c>
    </row>
    <row r="29" spans="1:21" x14ac:dyDescent="0.25">
      <c r="A29" s="61">
        <f t="array" ref="A29">IF(B28="","",(LARGE('A1'!$K$30:$L$79,(1+SUM(COUNTIF('A1'!$K$30:$L$79,A$5:A28))-(B28*COUNTIF('A1'!$K$30:$L$79,A$6))))))</f>
        <v>119.85000000000002</v>
      </c>
      <c r="B29" s="61" t="str">
        <f>IF(B27="","",IF((SUM(IF(FREQUENCY('A1'!$K$30:$L$79,'A1'!$K$30:$L$79)&gt;0,1)))&gt;(B27+1),(B27+1),""))</f>
        <v/>
      </c>
      <c r="C29" s="61" t="str">
        <v/>
      </c>
      <c r="D29" s="91" t="str">
        <f t="array" ref="D29">IF(C29="","",SUM(IF('A1'!J$30:J$79="HOT",IF('A1'!K$30:K$79&gt;=A28,IF('A1'!L$30:L$79&lt;=A30,1*'A1'!H$30:H$79,0),0),0),IF('A1'!J$30:J$79="COLD",IF('A1'!K$30:K$79&lt;=A30,IF('A1'!L$30:L$79&gt;=A28,-1*'A1'!H$30:H$79,0),0),0)))</f>
        <v/>
      </c>
      <c r="E29" s="91" t="str">
        <f t="shared" si="2"/>
        <v/>
      </c>
      <c r="F29" s="61" t="str">
        <f t="shared" si="1"/>
        <v/>
      </c>
      <c r="G29" s="19"/>
      <c r="H29" s="60" t="str">
        <v/>
      </c>
      <c r="I29" s="19" t="str">
        <f>IF(A29="","","▼")</f>
        <v>▼</v>
      </c>
      <c r="J29" s="58">
        <f>IF(A29="","",J$5+SUM(I$6:I28))</f>
        <v>154959.44184849114</v>
      </c>
      <c r="K29" s="19"/>
      <c r="L29" s="19" t="str">
        <f>IF(L28="","",IF((M$5+SUM(L$6:L28))&gt;=0,"▼","▲"))</f>
        <v>▼</v>
      </c>
      <c r="M29" s="58">
        <f>IF(A29="","",IF(L29="▼",((M$5)+(SUM(L$6:L28))),(-(M$5+SUM(L$6:L28)))))</f>
        <v>154959.44184849114</v>
      </c>
    </row>
    <row r="30" spans="1:21" x14ac:dyDescent="0.25">
      <c r="A30" s="61" t="str">
        <f t="array" ref="A30">IF(B29="","",(LARGE('A1'!$K$30:$L$79,(1+SUM(COUNTIF('A1'!$K$30:$L$79,A$5:A29))-(B29*COUNTIF('A1'!$K$30:$L$79,A$6))))))</f>
        <v/>
      </c>
      <c r="B30" s="61">
        <f>IF(B28="","",IF((SUM(IF(FREQUENCY('A1'!$K$30:$L$79,'A1'!$K$30:$L$79)&gt;0,1)))&gt;(B28+1),(B28+1),""))</f>
        <v>13</v>
      </c>
      <c r="C30" s="61">
        <v>14.651999999999987</v>
      </c>
      <c r="D30" s="91">
        <f t="array" ref="D30">IF(C30="","",SUM(IF('A1'!J$30:J$79="HOT",IF('A1'!K$30:K$79&gt;=A29,IF('A1'!L$30:L$79&lt;=A31,1*'A1'!H$30:H$79,0),0),0),IF('A1'!J$30:J$79="COLD",IF('A1'!K$30:K$79&lt;=A31,IF('A1'!L$30:L$79&gt;=A29,-1*'A1'!H$30:H$79,0),0),0)))</f>
        <v>267.53490481957363</v>
      </c>
      <c r="E30" s="91">
        <f t="shared" si="2"/>
        <v>3919.9214254163894</v>
      </c>
      <c r="F30" s="61" t="str">
        <f t="shared" si="1"/>
        <v>surplus</v>
      </c>
      <c r="G30" s="19"/>
      <c r="H30" s="60" t="str">
        <v/>
      </c>
      <c r="I30" s="19">
        <f>E30</f>
        <v>3919.9214254163894</v>
      </c>
      <c r="J30" s="58" t="str">
        <f>IF(A30="","",J$5+SUM(I$6:I29))</f>
        <v/>
      </c>
      <c r="K30" s="19"/>
      <c r="L30" s="19">
        <f>E30</f>
        <v>3919.9214254163894</v>
      </c>
      <c r="M30" s="58" t="str">
        <f>IF(A30="","",IF(L30="▼",((M$5)+(SUM(L$6:L29))),(-(M$5+SUM(L$6:L29)))))</f>
        <v/>
      </c>
    </row>
    <row r="31" spans="1:21" x14ac:dyDescent="0.25">
      <c r="A31" s="61">
        <f t="array" ref="A31">IF(B30="","",(LARGE('A1'!$K$30:$L$79,(1+SUM(COUNTIF('A1'!$K$30:$L$79,A$5:A30))-(B30*COUNTIF('A1'!$K$30:$L$79,A$6))))))</f>
        <v>105.19800000000004</v>
      </c>
      <c r="B31" s="61" t="str">
        <f>IF(B29="","",IF((SUM(IF(FREQUENCY('A1'!$K$30:$L$79,'A1'!$K$30:$L$79)&gt;0,1)))&gt;(B29+1),(B29+1),""))</f>
        <v/>
      </c>
      <c r="C31" s="61" t="str">
        <v/>
      </c>
      <c r="D31" s="91" t="str">
        <f t="array" ref="D31">IF(C31="","",SUM(IF('A1'!J$30:J$79="HOT",IF('A1'!K$30:K$79&gt;=A30,IF('A1'!L$30:L$79&lt;=A32,1*'A1'!H$30:H$79,0),0),0),IF('A1'!J$30:J$79="COLD",IF('A1'!K$30:K$79&lt;=A32,IF('A1'!L$30:L$79&gt;=A30,-1*'A1'!H$30:H$79,0),0),0)))</f>
        <v/>
      </c>
      <c r="E31" s="91" t="str">
        <f t="shared" si="2"/>
        <v/>
      </c>
      <c r="F31" s="61" t="str">
        <f t="shared" si="1"/>
        <v/>
      </c>
      <c r="G31" s="19"/>
      <c r="H31" s="60" t="str">
        <v/>
      </c>
      <c r="I31" s="19" t="str">
        <f>IF(A31="","","▼")</f>
        <v>▼</v>
      </c>
      <c r="J31" s="58">
        <f>IF(A31="","",J$5+SUM(I$6:I30))</f>
        <v>158879.36327390754</v>
      </c>
      <c r="K31" s="19"/>
      <c r="L31" s="19" t="str">
        <f>IF(L30="","",IF((M$5+SUM(L$6:L30))&gt;=0,"▼","▲"))</f>
        <v>▼</v>
      </c>
      <c r="M31" s="58">
        <f>IF(A31="","",IF(L31="▼",((M$5)+(SUM(L$6:L30))),(-(M$5+SUM(L$6:L30)))))</f>
        <v>158879.36327390754</v>
      </c>
    </row>
    <row r="32" spans="1:21" x14ac:dyDescent="0.25">
      <c r="A32" s="61" t="str">
        <f t="array" ref="A32">IF(B31="","",(LARGE('A1'!$K$30:$L$79,(1+SUM(COUNTIF('A1'!$K$30:$L$79,A$5:A31))-(B31*COUNTIF('A1'!$K$30:$L$79,A$6))))))</f>
        <v/>
      </c>
      <c r="B32" s="61">
        <f>IF(B30="","",IF((SUM(IF(FREQUENCY('A1'!$K$30:$L$79,'A1'!$K$30:$L$79)&gt;0,1)))&gt;(B30+1),(B30+1),""))</f>
        <v>14</v>
      </c>
      <c r="C32" s="61">
        <v>8.6000000000012733E-2</v>
      </c>
      <c r="D32" s="91">
        <f t="array" ref="D32">IF(C32="","",SUM(IF('A1'!J$30:J$79="HOT",IF('A1'!K$30:K$79&gt;=A31,IF('A1'!L$30:L$79&lt;=A33,1*'A1'!H$30:H$79,0),0),0),IF('A1'!J$30:J$79="COLD",IF('A1'!K$30:K$79&lt;=A33,IF('A1'!L$30:L$79&gt;=A31,-1*'A1'!H$30:H$79,0),0),0)))</f>
        <v>-529252.23253696249</v>
      </c>
      <c r="E32" s="91">
        <f t="shared" si="2"/>
        <v>-45515.69199818551</v>
      </c>
      <c r="F32" s="61" t="str">
        <f t="shared" si="1"/>
        <v>demand</v>
      </c>
      <c r="G32" s="19"/>
      <c r="H32" s="60" t="str">
        <v/>
      </c>
      <c r="I32" s="19">
        <f>E32</f>
        <v>-45515.69199818551</v>
      </c>
      <c r="J32" s="58" t="str">
        <f>IF(A32="","",J$5+SUM(I$6:I31))</f>
        <v/>
      </c>
      <c r="K32" s="19"/>
      <c r="L32" s="19">
        <f>E32</f>
        <v>-45515.69199818551</v>
      </c>
      <c r="M32" s="58" t="str">
        <f>IF(A32="","",IF(L32="▼",((M$5)+(SUM(L$6:L31))),(-(M$5+SUM(L$6:L31)))))</f>
        <v/>
      </c>
    </row>
    <row r="33" spans="1:13" x14ac:dyDescent="0.25">
      <c r="A33" s="61">
        <f t="array" ref="A33">IF(B32="","",(LARGE('A1'!$K$30:$L$79,(1+SUM(COUNTIF('A1'!$K$30:$L$79,A$5:A32))-(B32*COUNTIF('A1'!$K$30:$L$79,A$6))))))</f>
        <v>105.11200000000002</v>
      </c>
      <c r="B33" s="61" t="str">
        <f>IF(B31="","",IF((SUM(IF(FREQUENCY('A1'!$K$30:$L$79,'A1'!$K$30:$L$79)&gt;0,1)))&gt;(B31+1),(B31+1),""))</f>
        <v/>
      </c>
      <c r="C33" s="61" t="str">
        <v/>
      </c>
      <c r="D33" s="91" t="str">
        <f t="array" ref="D33">IF(C33="","",SUM(IF('A1'!J$30:J$79="HOT",IF('A1'!K$30:K$79&gt;=A32,IF('A1'!L$30:L$79&lt;=A34,1*'A1'!H$30:H$79,0),0),0),IF('A1'!J$30:J$79="COLD",IF('A1'!K$30:K$79&lt;=A34,IF('A1'!L$30:L$79&gt;=A32,-1*'A1'!H$30:H$79,0),0),0)))</f>
        <v/>
      </c>
      <c r="E33" s="91" t="str">
        <f t="shared" si="2"/>
        <v/>
      </c>
      <c r="F33" s="61" t="str">
        <f t="shared" si="1"/>
        <v/>
      </c>
      <c r="G33" s="19"/>
      <c r="H33" s="60" t="str">
        <v/>
      </c>
      <c r="I33" s="19" t="str">
        <f>IF(A33="","","▼")</f>
        <v>▼</v>
      </c>
      <c r="J33" s="58">
        <f>IF(A33="","",J$5+SUM(I$6:I32))</f>
        <v>113363.67127572204</v>
      </c>
      <c r="K33" s="19"/>
      <c r="L33" s="19" t="str">
        <f>IF(L32="","",IF((M$5+SUM(L$6:L32))&gt;=0,"▼","▲"))</f>
        <v>▼</v>
      </c>
      <c r="M33" s="58">
        <f>IF(A33="","",IF(L33="▼",((M$5)+(SUM(L$6:L32))),(-(M$5+SUM(L$6:L32)))))</f>
        <v>113363.67127572204</v>
      </c>
    </row>
    <row r="34" spans="1:13" x14ac:dyDescent="0.25">
      <c r="A34" s="61" t="str">
        <f t="array" ref="A34">IF(B33="","",(LARGE('A1'!$K$30:$L$79,(1+SUM(COUNTIF('A1'!$K$30:$L$79,A$5:A33))-(B33*COUNTIF('A1'!$K$30:$L$79,A$6))))))</f>
        <v/>
      </c>
      <c r="B34" s="61">
        <f>IF(B32="","",IF((SUM(IF(FREQUENCY('A1'!$K$30:$L$79,'A1'!$K$30:$L$79)&gt;0,1)))&gt;(B32+1),(B32+1),""))</f>
        <v>15</v>
      </c>
      <c r="C34" s="61">
        <v>9.9139999999999873</v>
      </c>
      <c r="D34" s="91">
        <f t="array" ref="D34">IF(C34="","",SUM(IF('A1'!J$30:J$79="HOT",IF('A1'!K$30:K$79&gt;=A33,IF('A1'!L$30:L$79&lt;=A35,1*'A1'!H$30:H$79,0),0),0),IF('A1'!J$30:J$79="COLD",IF('A1'!K$30:K$79&lt;=A35,IF('A1'!L$30:L$79&gt;=A33,-1*'A1'!H$30:H$79,0),0),0)))</f>
        <v>267.53490481957363</v>
      </c>
      <c r="E34" s="91">
        <f t="shared" si="2"/>
        <v>2652.3410463812497</v>
      </c>
      <c r="F34" s="61" t="str">
        <f t="shared" si="1"/>
        <v>surplus</v>
      </c>
      <c r="G34" s="19"/>
      <c r="H34" s="60" t="str">
        <v/>
      </c>
      <c r="I34" s="19">
        <f>E34</f>
        <v>2652.3410463812497</v>
      </c>
      <c r="J34" s="58" t="str">
        <f>IF(A34="","",J$5+SUM(I$6:I33))</f>
        <v/>
      </c>
      <c r="K34" s="19"/>
      <c r="L34" s="19">
        <f>E34</f>
        <v>2652.3410463812497</v>
      </c>
      <c r="M34" s="58" t="str">
        <f>IF(A34="","",IF(L34="▼",((M$5)+(SUM(L$6:L33))),(-(M$5+SUM(L$6:L33)))))</f>
        <v/>
      </c>
    </row>
    <row r="35" spans="1:13" x14ac:dyDescent="0.25">
      <c r="A35" s="61">
        <f t="array" ref="A35">IF(B34="","",(LARGE('A1'!$K$30:$L$79,(1+SUM(COUNTIF('A1'!$K$30:$L$79,A$5:A34))-(B34*COUNTIF('A1'!$K$30:$L$79,A$6))))))</f>
        <v>95.198000000000036</v>
      </c>
      <c r="B35" s="61" t="str">
        <f>IF(B33="","",IF((SUM(IF(FREQUENCY('A1'!$K$30:$L$79,'A1'!$K$30:$L$79)&gt;0,1)))&gt;(B33+1),(B33+1),""))</f>
        <v/>
      </c>
      <c r="C35" s="61" t="str">
        <v/>
      </c>
      <c r="D35" s="91" t="str">
        <f t="array" ref="D35">IF(C35="","",SUM(IF('A1'!J$30:J$79="HOT",IF('A1'!K$30:K$79&gt;=A34,IF('A1'!L$30:L$79&lt;=A36,1*'A1'!H$30:H$79,0),0),0),IF('A1'!J$30:J$79="COLD",IF('A1'!K$30:K$79&lt;=A36,IF('A1'!L$30:L$79&gt;=A34,-1*'A1'!H$30:H$79,0),0),0)))</f>
        <v/>
      </c>
      <c r="E35" s="91" t="str">
        <f t="shared" si="2"/>
        <v/>
      </c>
      <c r="F35" s="61" t="str">
        <f t="shared" si="1"/>
        <v/>
      </c>
      <c r="G35" s="19"/>
      <c r="H35" s="60" t="str">
        <v/>
      </c>
      <c r="I35" s="19" t="str">
        <f>IF(A35="","","▼")</f>
        <v>▼</v>
      </c>
      <c r="J35" s="58">
        <f>IF(A35="","",J$5+SUM(I$6:I34))</f>
        <v>116016.01232210328</v>
      </c>
      <c r="K35" s="19"/>
      <c r="L35" s="19" t="str">
        <f>IF(L34="","",IF((M$5+SUM(L$6:L34))&gt;=0,"▼","▲"))</f>
        <v>▼</v>
      </c>
      <c r="M35" s="58">
        <f>IF(A35="","",IF(L35="▼",((M$5)+(SUM(L$6:L34))),(-(M$5+SUM(L$6:L34)))))</f>
        <v>116016.01232210328</v>
      </c>
    </row>
    <row r="36" spans="1:13" x14ac:dyDescent="0.25">
      <c r="A36" s="61" t="str">
        <f t="array" ref="A36">IF(B35="","",(LARGE('A1'!$K$30:$L$79,(1+SUM(COUNTIF('A1'!$K$30:$L$79,A$5:A35))-(B35*COUNTIF('A1'!$K$30:$L$79,A$6))))))</f>
        <v/>
      </c>
      <c r="B36" s="61">
        <f>IF(B34="","",IF((SUM(IF(FREQUENCY('A1'!$K$30:$L$79,'A1'!$K$30:$L$79)&gt;0,1)))&gt;(B34+1),(B34+1),""))</f>
        <v>16</v>
      </c>
      <c r="C36" s="61">
        <v>11.211000000000013</v>
      </c>
      <c r="D36" s="91">
        <f t="array" ref="D36">IF(C36="","",SUM(IF('A1'!J$30:J$79="HOT",IF('A1'!K$30:K$79&gt;=A35,IF('A1'!L$30:L$79&lt;=A37,1*'A1'!H$30:H$79,0),0),0),IF('A1'!J$30:J$79="COLD",IF('A1'!K$30:K$79&lt;=A37,IF('A1'!L$30:L$79&gt;=A35,-1*'A1'!H$30:H$79,0),0),0)))</f>
        <v>278.80857245619814</v>
      </c>
      <c r="E36" s="91">
        <f t="shared" si="2"/>
        <v>3125.7229058064408</v>
      </c>
      <c r="F36" s="61" t="str">
        <f t="shared" si="1"/>
        <v>surplus</v>
      </c>
      <c r="G36" s="19"/>
      <c r="H36" s="60" t="str">
        <v/>
      </c>
      <c r="I36" s="19">
        <f>E36</f>
        <v>3125.7229058064408</v>
      </c>
      <c r="J36" s="58" t="str">
        <f>IF(A36="","",J$5+SUM(I$6:I35))</f>
        <v/>
      </c>
      <c r="K36" s="19"/>
      <c r="L36" s="19">
        <f>E36</f>
        <v>3125.7229058064408</v>
      </c>
      <c r="M36" s="58" t="str">
        <f>IF(A36="","",IF(L36="▼",((M$5)+(SUM(L$6:L35))),(-(M$5+SUM(L$6:L35)))))</f>
        <v/>
      </c>
    </row>
    <row r="37" spans="1:13" x14ac:dyDescent="0.25">
      <c r="A37" s="61">
        <f t="array" ref="A37">IF(B36="","",(LARGE('A1'!$K$30:$L$79,(1+SUM(COUNTIF('A1'!$K$30:$L$79,A$5:A36))-(B36*COUNTIF('A1'!$K$30:$L$79,A$6))))))</f>
        <v>83.987000000000023</v>
      </c>
      <c r="B37" s="61" t="str">
        <f>IF(B35="","",IF((SUM(IF(FREQUENCY('A1'!$K$30:$L$79,'A1'!$K$30:$L$79)&gt;0,1)))&gt;(B35+1),(B35+1),""))</f>
        <v/>
      </c>
      <c r="C37" s="61" t="str">
        <v/>
      </c>
      <c r="D37" s="91" t="str">
        <f t="array" ref="D37">IF(C37="","",SUM(IF('A1'!J$30:J$79="HOT",IF('A1'!K$30:K$79&gt;=A36,IF('A1'!L$30:L$79&lt;=A38,1*'A1'!H$30:H$79,0),0),0),IF('A1'!J$30:J$79="COLD",IF('A1'!K$30:K$79&lt;=A38,IF('A1'!L$30:L$79&gt;=A36,-1*'A1'!H$30:H$79,0),0),0)))</f>
        <v/>
      </c>
      <c r="E37" s="91" t="str">
        <f t="shared" si="2"/>
        <v/>
      </c>
      <c r="F37" s="61" t="str">
        <f t="shared" si="1"/>
        <v/>
      </c>
      <c r="G37" s="19"/>
      <c r="H37" s="60" t="str">
        <v/>
      </c>
      <c r="I37" s="19" t="str">
        <f>IF(A37="","","▼")</f>
        <v>▼</v>
      </c>
      <c r="J37" s="58">
        <f>IF(A37="","",J$5+SUM(I$6:I36))</f>
        <v>119141.73522790972</v>
      </c>
      <c r="K37" s="19"/>
      <c r="L37" s="19" t="str">
        <f>IF(L36="","",IF((M$5+SUM(L$6:L36))&gt;=0,"▼","▲"))</f>
        <v>▼</v>
      </c>
      <c r="M37" s="58">
        <f>IF(A37="","",IF(L37="▼",((M$5)+(SUM(L$6:L36))),(-(M$5+SUM(L$6:L36)))))</f>
        <v>119141.73522790972</v>
      </c>
    </row>
    <row r="38" spans="1:13" x14ac:dyDescent="0.25">
      <c r="A38" s="61" t="str">
        <f t="array" ref="A38">IF(B37="","",(LARGE('A1'!$K$30:$L$79,(1+SUM(COUNTIF('A1'!$K$30:$L$79,A$5:A37))-(B37*COUNTIF('A1'!$K$30:$L$79,A$6))))))</f>
        <v/>
      </c>
      <c r="B38" s="61">
        <f>IF(B36="","",IF((SUM(IF(FREQUENCY('A1'!$K$30:$L$79,'A1'!$K$30:$L$79)&gt;0,1)))&gt;(B36+1),(B36+1),""))</f>
        <v>17</v>
      </c>
      <c r="C38" s="61">
        <v>1.2999999999976808E-2</v>
      </c>
      <c r="D38" s="91">
        <f t="array" ref="D38">IF(C38="","",SUM(IF('A1'!J$30:J$79="HOT",IF('A1'!K$30:K$79&gt;=A37,IF('A1'!L$30:L$79&lt;=A39,1*'A1'!H$30:H$79,0),0),0),IF('A1'!J$30:J$79="COLD",IF('A1'!K$30:K$79&lt;=A39,IF('A1'!L$30:L$79&gt;=A37,-1*'A1'!H$30:H$79,0),0),0)))</f>
        <v>-14277.935165501258</v>
      </c>
      <c r="E38" s="91">
        <f t="shared" si="2"/>
        <v>-185.61315715118522</v>
      </c>
      <c r="F38" s="61" t="str">
        <f t="shared" si="1"/>
        <v>demand</v>
      </c>
      <c r="G38" s="19"/>
      <c r="H38" s="60" t="str">
        <v/>
      </c>
      <c r="I38" s="19">
        <f>E38</f>
        <v>-185.61315715118522</v>
      </c>
      <c r="J38" s="58" t="str">
        <f>IF(A38="","",J$5+SUM(I$6:I37))</f>
        <v/>
      </c>
      <c r="K38" s="19"/>
      <c r="L38" s="19">
        <f>E38</f>
        <v>-185.61315715118522</v>
      </c>
      <c r="M38" s="58" t="str">
        <f>IF(A38="","",IF(L38="▼",((M$5)+(SUM(L$6:L37))),(-(M$5+SUM(L$6:L37)))))</f>
        <v/>
      </c>
    </row>
    <row r="39" spans="1:13" x14ac:dyDescent="0.25">
      <c r="A39" s="61">
        <f t="array" ref="A39">IF(B38="","",(LARGE('A1'!$K$30:$L$79,(1+SUM(COUNTIF('A1'!$K$30:$L$79,A$5:A38))-(B38*COUNTIF('A1'!$K$30:$L$79,A$6))))))</f>
        <v>83.974000000000046</v>
      </c>
      <c r="B39" s="61" t="str">
        <f>IF(B37="","",IF((SUM(IF(FREQUENCY('A1'!$K$30:$L$79,'A1'!$K$30:$L$79)&gt;0,1)))&gt;(B37+1),(B37+1),""))</f>
        <v/>
      </c>
      <c r="C39" s="61" t="str">
        <v/>
      </c>
      <c r="D39" s="91" t="str">
        <f t="array" ref="D39">IF(C39="","",SUM(IF('A1'!J$30:J$79="HOT",IF('A1'!K$30:K$79&gt;=A38,IF('A1'!L$30:L$79&lt;=A40,1*'A1'!H$30:H$79,0),0),0),IF('A1'!J$30:J$79="COLD",IF('A1'!K$30:K$79&lt;=A40,IF('A1'!L$30:L$79&gt;=A38,-1*'A1'!H$30:H$79,0),0),0)))</f>
        <v/>
      </c>
      <c r="E39" s="91" t="str">
        <f t="shared" si="2"/>
        <v/>
      </c>
      <c r="F39" s="61" t="str">
        <f t="shared" si="1"/>
        <v/>
      </c>
      <c r="G39" s="19"/>
      <c r="H39" s="60" t="str">
        <v/>
      </c>
      <c r="I39" s="19" t="str">
        <f>IF(A39="","","▼")</f>
        <v>▼</v>
      </c>
      <c r="J39" s="58">
        <f>IF(A39="","",J$5+SUM(I$6:I38))</f>
        <v>118956.12207075855</v>
      </c>
      <c r="K39" s="19"/>
      <c r="L39" s="19" t="str">
        <f>IF(L38="","",IF((M$5+SUM(L$6:L38))&gt;=0,"▼","▲"))</f>
        <v>▼</v>
      </c>
      <c r="M39" s="58">
        <f>IF(A39="","",IF(L39="▼",((M$5)+(SUM(L$6:L38))),(-(M$5+SUM(L$6:L38)))))</f>
        <v>118956.12207075855</v>
      </c>
    </row>
    <row r="40" spans="1:13" x14ac:dyDescent="0.25">
      <c r="A40" s="61" t="str">
        <f t="array" ref="A40">IF(B39="","",(LARGE('A1'!$K$30:$L$79,(1+SUM(COUNTIF('A1'!$K$30:$L$79,A$5:A39))-(B39*COUNTIF('A1'!$K$30:$L$79,A$6))))))</f>
        <v/>
      </c>
      <c r="B40" s="61">
        <f>IF(B38="","",IF((SUM(IF(FREQUENCY('A1'!$K$30:$L$79,'A1'!$K$30:$L$79)&gt;0,1)))&gt;(B38+1),(B38+1),""))</f>
        <v>18</v>
      </c>
      <c r="C40" s="61">
        <v>2.2000000000048203E-2</v>
      </c>
      <c r="D40" s="91">
        <f t="array" ref="D40">IF(C40="","",SUM(IF('A1'!J$30:J$79="HOT",IF('A1'!K$30:K$79&gt;=A39,IF('A1'!L$30:L$79&lt;=A41,1*'A1'!H$30:H$79,0),0),0),IF('A1'!J$30:J$79="COLD",IF('A1'!K$30:K$79&lt;=A41,IF('A1'!L$30:L$79&gt;=A39,-1*'A1'!H$30:H$79,0),0),0)))</f>
        <v>-28987.477521878434</v>
      </c>
      <c r="E40" s="91">
        <f t="shared" si="2"/>
        <v>-637.72450548272286</v>
      </c>
      <c r="F40" s="61" t="str">
        <f t="shared" si="1"/>
        <v>demand</v>
      </c>
      <c r="G40" s="19"/>
      <c r="H40" s="60" t="str">
        <v/>
      </c>
      <c r="I40" s="19">
        <f>E40</f>
        <v>-637.72450548272286</v>
      </c>
      <c r="J40" s="58" t="str">
        <f>IF(A40="","",J$5+SUM(I$6:I39))</f>
        <v/>
      </c>
      <c r="K40" s="19"/>
      <c r="L40" s="19">
        <f>E40</f>
        <v>-637.72450548272286</v>
      </c>
      <c r="M40" s="58" t="str">
        <f>IF(A40="","",IF(L40="▼",((M$5)+(SUM(L$6:L39))),(-(M$5+SUM(L$6:L39)))))</f>
        <v/>
      </c>
    </row>
    <row r="41" spans="1:13" x14ac:dyDescent="0.25">
      <c r="A41" s="61">
        <f t="array" ref="A41">IF(B40="","",(LARGE('A1'!$K$30:$L$79,(1+SUM(COUNTIF('A1'!$K$30:$L$79,A$5:A40))-(B40*COUNTIF('A1'!$K$30:$L$79,A$6))))))</f>
        <v>83.951999999999998</v>
      </c>
      <c r="B41" s="61" t="str">
        <f>IF(B39="","",IF((SUM(IF(FREQUENCY('A1'!$K$30:$L$79,'A1'!$K$30:$L$79)&gt;0,1)))&gt;(B39+1),(B39+1),""))</f>
        <v/>
      </c>
      <c r="C41" s="61" t="str">
        <v/>
      </c>
      <c r="D41" s="91" t="str">
        <f t="array" ref="D41">IF(C41="","",SUM(IF('A1'!J$30:J$79="HOT",IF('A1'!K$30:K$79&gt;=A40,IF('A1'!L$30:L$79&lt;=A42,1*'A1'!H$30:H$79,0),0),0),IF('A1'!J$30:J$79="COLD",IF('A1'!K$30:K$79&lt;=A42,IF('A1'!L$30:L$79&gt;=A40,-1*'A1'!H$30:H$79,0),0),0)))</f>
        <v/>
      </c>
      <c r="E41" s="91" t="str">
        <f t="shared" si="2"/>
        <v/>
      </c>
      <c r="F41" s="61" t="str">
        <f t="shared" si="1"/>
        <v/>
      </c>
      <c r="G41" s="19"/>
      <c r="H41" s="60" t="str">
        <v/>
      </c>
      <c r="I41" s="19" t="str">
        <f>IF(A41="","","▼")</f>
        <v>▼</v>
      </c>
      <c r="J41" s="58">
        <f>IF(A41="","",J$5+SUM(I$6:I40))</f>
        <v>118318.39756527582</v>
      </c>
      <c r="K41" s="19"/>
      <c r="L41" s="19" t="str">
        <f>IF(L40="","",IF((M$5+SUM(L$6:L40))&gt;=0,"▼","▲"))</f>
        <v>▼</v>
      </c>
      <c r="M41" s="58">
        <f>IF(A41="","",IF(L41="▼",((M$5)+(SUM(L$6:L40))),(-(M$5+SUM(L$6:L40)))))</f>
        <v>118318.39756527582</v>
      </c>
    </row>
    <row r="42" spans="1:13" x14ac:dyDescent="0.25">
      <c r="A42" s="61" t="str">
        <f t="array" ref="A42">IF(B41="","",(LARGE('A1'!$K$30:$L$79,(1+SUM(COUNTIF('A1'!$K$30:$L$79,A$5:A41))-(B41*COUNTIF('A1'!$K$30:$L$79,A$6))))))</f>
        <v/>
      </c>
      <c r="B42" s="61">
        <f>IF(B40="","",IF((SUM(IF(FREQUENCY('A1'!$K$30:$L$79,'A1'!$K$30:$L$79)&gt;0,1)))&gt;(B40+1),(B40+1),""))</f>
        <v>19</v>
      </c>
      <c r="C42" s="61">
        <v>1.0029999999999859</v>
      </c>
      <c r="D42" s="91">
        <f t="array" ref="D42">IF(C42="","",SUM(IF('A1'!J$30:J$79="HOT",IF('A1'!K$30:K$79&gt;=A41,IF('A1'!L$30:L$79&lt;=A43,1*'A1'!H$30:H$79,0),0),0),IF('A1'!J$30:J$79="COLD",IF('A1'!K$30:K$79&lt;=A43,IF('A1'!L$30:L$79&gt;=A41,-1*'A1'!H$30:H$79,0),0),0)))</f>
        <v>-43959.231733970235</v>
      </c>
      <c r="E42" s="91">
        <f t="shared" si="2"/>
        <v>-44091.109429171527</v>
      </c>
      <c r="F42" s="61" t="str">
        <f t="shared" si="1"/>
        <v>demand</v>
      </c>
      <c r="G42" s="19"/>
      <c r="H42" s="60" t="str">
        <v/>
      </c>
      <c r="I42" s="19">
        <f>E42</f>
        <v>-44091.109429171527</v>
      </c>
      <c r="J42" s="58" t="str">
        <f>IF(A42="","",J$5+SUM(I$6:I41))</f>
        <v/>
      </c>
      <c r="K42" s="19"/>
      <c r="L42" s="19">
        <f>E42</f>
        <v>-44091.109429171527</v>
      </c>
      <c r="M42" s="58" t="str">
        <f>IF(A42="","",IF(L42="▼",((M$5)+(SUM(L$6:L41))),(-(M$5+SUM(L$6:L41)))))</f>
        <v/>
      </c>
    </row>
    <row r="43" spans="1:13" x14ac:dyDescent="0.25">
      <c r="A43" s="61">
        <f t="array" ref="A43">IF(B42="","",(LARGE('A1'!$K$30:$L$79,(1+SUM(COUNTIF('A1'!$K$30:$L$79,A$5:A42))-(B42*COUNTIF('A1'!$K$30:$L$79,A$6))))))</f>
        <v>82.949000000000012</v>
      </c>
      <c r="B43" s="61" t="str">
        <f>IF(B41="","",IF((SUM(IF(FREQUENCY('A1'!$K$30:$L$79,'A1'!$K$30:$L$79)&gt;0,1)))&gt;(B41+1),(B41+1),""))</f>
        <v/>
      </c>
      <c r="C43" s="61" t="str">
        <v/>
      </c>
      <c r="D43" s="91" t="str">
        <f t="array" ref="D43">IF(C43="","",SUM(IF('A1'!J$30:J$79="HOT",IF('A1'!K$30:K$79&gt;=A42,IF('A1'!L$30:L$79&lt;=A44,1*'A1'!H$30:H$79,0),0),0),IF('A1'!J$30:J$79="COLD",IF('A1'!K$30:K$79&lt;=A44,IF('A1'!L$30:L$79&gt;=A42,-1*'A1'!H$30:H$79,0),0),0)))</f>
        <v/>
      </c>
      <c r="E43" s="91" t="str">
        <f t="shared" si="2"/>
        <v/>
      </c>
      <c r="F43" s="61" t="str">
        <f t="shared" si="1"/>
        <v/>
      </c>
      <c r="G43" s="19"/>
      <c r="H43" s="60" t="str">
        <v/>
      </c>
      <c r="I43" s="19" t="str">
        <f>IF(A43="","","▼")</f>
        <v>▼</v>
      </c>
      <c r="J43" s="58">
        <f>IF(A43="","",J$5+SUM(I$6:I42))</f>
        <v>74227.288136104296</v>
      </c>
      <c r="K43" s="19"/>
      <c r="L43" s="19" t="str">
        <f>IF(L42="","",IF((M$5+SUM(L$6:L42))&gt;=0,"▼","▲"))</f>
        <v>▼</v>
      </c>
      <c r="M43" s="58">
        <f>IF(A43="","",IF(L43="▼",((M$5)+(SUM(L$6:L42))),(-(M$5+SUM(L$6:L42)))))</f>
        <v>74227.288136104296</v>
      </c>
    </row>
    <row r="44" spans="1:13" x14ac:dyDescent="0.25">
      <c r="A44" s="61" t="str">
        <f t="array" ref="A44">IF(B43="","",(LARGE('A1'!$K$30:$L$79,(1+SUM(COUNTIF('A1'!$K$30:$L$79,A$5:A43))-(B43*COUNTIF('A1'!$K$30:$L$79,A$6))))))</f>
        <v/>
      </c>
      <c r="B44" s="61">
        <f>IF(B42="","",IF((SUM(IF(FREQUENCY('A1'!$K$30:$L$79,'A1'!$K$30:$L$79)&gt;0,1)))&gt;(B42+1),(B42+1),""))</f>
        <v>20</v>
      </c>
      <c r="C44" s="61">
        <v>2.0000000000095497E-3</v>
      </c>
      <c r="D44" s="91">
        <f t="array" ref="D44">IF(C44="","",SUM(IF('A1'!J$30:J$79="HOT",IF('A1'!K$30:K$79&gt;=A43,IF('A1'!L$30:L$79&lt;=A45,1*'A1'!H$30:H$79,0),0),0),IF('A1'!J$30:J$79="COLD",IF('A1'!K$30:K$79&lt;=A45,IF('A1'!L$30:L$79&gt;=A43,-1*'A1'!H$30:H$79,0),0),0)))</f>
        <v>-29402.48799601278</v>
      </c>
      <c r="E44" s="91">
        <f t="shared" si="2"/>
        <v>-58.804975992306346</v>
      </c>
      <c r="F44" s="61" t="str">
        <f t="shared" si="1"/>
        <v>demand</v>
      </c>
      <c r="G44" s="19"/>
      <c r="H44" s="60" t="str">
        <v/>
      </c>
      <c r="I44" s="19">
        <f>E44</f>
        <v>-58.804975992306346</v>
      </c>
      <c r="J44" s="58" t="str">
        <f>IF(A44="","",J$5+SUM(I$6:I43))</f>
        <v/>
      </c>
      <c r="K44" s="19"/>
      <c r="L44" s="19">
        <f>E44</f>
        <v>-58.804975992306346</v>
      </c>
      <c r="M44" s="58" t="str">
        <f>IF(A44="","",IF(L44="▼",((M$5)+(SUM(L$6:L43))),(-(M$5+SUM(L$6:L43)))))</f>
        <v/>
      </c>
    </row>
    <row r="45" spans="1:13" x14ac:dyDescent="0.25">
      <c r="A45" s="61">
        <f t="array" ref="A45">IF(B44="","",(LARGE('A1'!$K$30:$L$79,(1+SUM(COUNTIF('A1'!$K$30:$L$79,A$5:A44))-(B44*COUNTIF('A1'!$K$30:$L$79,A$6))))))</f>
        <v>82.947000000000003</v>
      </c>
      <c r="B45" s="61" t="str">
        <f>IF(B43="","",IF((SUM(IF(FREQUENCY('A1'!$K$30:$L$79,'A1'!$K$30:$L$79)&gt;0,1)))&gt;(B43+1),(B43+1),""))</f>
        <v/>
      </c>
      <c r="C45" s="61" t="str">
        <v/>
      </c>
      <c r="D45" s="91" t="str">
        <f t="array" ref="D45">IF(C45="","",SUM(IF('A1'!J$30:J$79="HOT",IF('A1'!K$30:K$79&gt;=A44,IF('A1'!L$30:L$79&lt;=A46,1*'A1'!H$30:H$79,0),0),0),IF('A1'!J$30:J$79="COLD",IF('A1'!K$30:K$79&lt;=A46,IF('A1'!L$30:L$79&gt;=A44,-1*'A1'!H$30:H$79,0),0),0)))</f>
        <v/>
      </c>
      <c r="E45" s="91" t="str">
        <f t="shared" si="2"/>
        <v/>
      </c>
      <c r="F45" s="61" t="str">
        <f t="shared" si="1"/>
        <v/>
      </c>
      <c r="G45" s="19"/>
      <c r="H45" s="60" t="str">
        <v/>
      </c>
      <c r="I45" s="19" t="str">
        <f>IF(A45="","","▼")</f>
        <v>▼</v>
      </c>
      <c r="J45" s="58">
        <f>IF(A45="","",J$5+SUM(I$6:I44))</f>
        <v>74168.483160111995</v>
      </c>
      <c r="K45" s="19"/>
      <c r="L45" s="19" t="str">
        <f>IF(L44="","",IF((M$5+SUM(L$6:L44))&gt;=0,"▼","▲"))</f>
        <v>▼</v>
      </c>
      <c r="M45" s="58">
        <f>IF(A45="","",IF(L45="▼",((M$5)+(SUM(L$6:L44))),(-(M$5+SUM(L$6:L44)))))</f>
        <v>74168.483160111995</v>
      </c>
    </row>
    <row r="46" spans="1:13" x14ac:dyDescent="0.25">
      <c r="A46" s="61" t="str">
        <f t="array" ref="A46">IF(B45="","",(LARGE('A1'!$K$30:$L$79,(1+SUM(COUNTIF('A1'!$K$30:$L$79,A$5:A45))-(B45*COUNTIF('A1'!$K$30:$L$79,A$6))))))</f>
        <v/>
      </c>
      <c r="B46" s="61">
        <f>IF(B44="","",IF((SUM(IF(FREQUENCY('A1'!$K$30:$L$79,'A1'!$K$30:$L$79)&gt;0,1)))&gt;(B44+1),(B44+1),""))</f>
        <v>21</v>
      </c>
      <c r="C46" s="61">
        <v>3.999999999962256E-3</v>
      </c>
      <c r="D46" s="91">
        <f t="array" ref="D46">IF(C46="","",SUM(IF('A1'!J$30:J$79="HOT",IF('A1'!K$30:K$79&gt;=A45,IF('A1'!L$30:L$79&lt;=A47,1*'A1'!H$30:H$79,0),0),0),IF('A1'!J$30:J$79="COLD",IF('A1'!K$30:K$79&lt;=A47,IF('A1'!L$30:L$79&gt;=A45,-1*'A1'!H$30:H$79,0),0),0)))</f>
        <v>-14692.945639635607</v>
      </c>
      <c r="E46" s="91">
        <f t="shared" si="2"/>
        <v>-58.771782557987855</v>
      </c>
      <c r="F46" s="61" t="str">
        <f t="shared" si="1"/>
        <v>demand</v>
      </c>
      <c r="G46" s="19"/>
      <c r="H46" s="60" t="str">
        <v/>
      </c>
      <c r="I46" s="19">
        <f>E46</f>
        <v>-58.771782557987855</v>
      </c>
      <c r="J46" s="58" t="str">
        <f>IF(A46="","",J$5+SUM(I$6:I45))</f>
        <v/>
      </c>
      <c r="K46" s="19"/>
      <c r="L46" s="19">
        <f>E46</f>
        <v>-58.771782557987855</v>
      </c>
      <c r="M46" s="58" t="str">
        <f>IF(A46="","",IF(L46="▼",((M$5)+(SUM(L$6:L45))),(-(M$5+SUM(L$6:L45)))))</f>
        <v/>
      </c>
    </row>
    <row r="47" spans="1:13" x14ac:dyDescent="0.25">
      <c r="A47" s="61">
        <f t="array" ref="A47">IF(B46="","",(LARGE('A1'!$K$30:$L$79,(1+SUM(COUNTIF('A1'!$K$30:$L$79,A$5:A46))-(B46*COUNTIF('A1'!$K$30:$L$79,A$6))))))</f>
        <v>82.94300000000004</v>
      </c>
      <c r="B47" s="61" t="str">
        <f>IF(B45="","",IF((SUM(IF(FREQUENCY('A1'!$K$30:$L$79,'A1'!$K$30:$L$79)&gt;0,1)))&gt;(B45+1),(B45+1),""))</f>
        <v/>
      </c>
      <c r="C47" s="61" t="str">
        <v/>
      </c>
      <c r="D47" s="91" t="str">
        <f t="array" ref="D47">IF(C47="","",SUM(IF('A1'!J$30:J$79="HOT",IF('A1'!K$30:K$79&gt;=A46,IF('A1'!L$30:L$79&lt;=A48,1*'A1'!H$30:H$79,0),0),0),IF('A1'!J$30:J$79="COLD",IF('A1'!K$30:K$79&lt;=A48,IF('A1'!L$30:L$79&gt;=A46,-1*'A1'!H$30:H$79,0),0),0)))</f>
        <v/>
      </c>
      <c r="E47" s="91" t="str">
        <f t="shared" si="2"/>
        <v/>
      </c>
      <c r="F47" s="61" t="str">
        <f t="shared" si="1"/>
        <v/>
      </c>
      <c r="G47" s="19"/>
      <c r="H47" s="60" t="str">
        <v/>
      </c>
      <c r="I47" s="19" t="str">
        <f>IF(A47="","","▼")</f>
        <v>▼</v>
      </c>
      <c r="J47" s="58">
        <f>IF(A47="","",J$5+SUM(I$6:I46))</f>
        <v>74109.711377554006</v>
      </c>
      <c r="K47" s="19"/>
      <c r="L47" s="19" t="str">
        <f>IF(L46="","",IF((M$5+SUM(L$6:L46))&gt;=0,"▼","▲"))</f>
        <v>▼</v>
      </c>
      <c r="M47" s="58">
        <f>IF(A47="","",IF(L47="▼",((M$5)+(SUM(L$6:L46))),(-(M$5+SUM(L$6:L46)))))</f>
        <v>74109.711377554006</v>
      </c>
    </row>
    <row r="48" spans="1:13" x14ac:dyDescent="0.25">
      <c r="A48" s="61" t="str">
        <f t="array" ref="A48">IF(B47="","",(LARGE('A1'!$K$30:$L$79,(1+SUM(COUNTIF('A1'!$K$30:$L$79,A$5:A47))-(B47*COUNTIF('A1'!$K$30:$L$79,A$6))))))</f>
        <v/>
      </c>
      <c r="B48" s="61">
        <f>IF(B46="","",IF((SUM(IF(FREQUENCY('A1'!$K$30:$L$79,'A1'!$K$30:$L$79)&gt;0,1)))&gt;(B46+1),(B46+1),""))</f>
        <v>22</v>
      </c>
      <c r="C48" s="61">
        <v>7.6930000000000405</v>
      </c>
      <c r="D48" s="91">
        <f t="array" ref="D48">IF(C48="","",SUM(IF('A1'!J$30:J$79="HOT",IF('A1'!K$30:K$79&gt;=A47,IF('A1'!L$30:L$79&lt;=A49,1*'A1'!H$30:H$79,0),0),0),IF('A1'!J$30:J$79="COLD",IF('A1'!K$30:K$79&lt;=A49,IF('A1'!L$30:L$79&gt;=A47,-1*'A1'!H$30:H$79,0),0),0)))</f>
        <v>278.80857245619814</v>
      </c>
      <c r="E48" s="91">
        <f t="shared" si="2"/>
        <v>2144.8743479055433</v>
      </c>
      <c r="F48" s="61" t="str">
        <f t="shared" si="1"/>
        <v>surplus</v>
      </c>
      <c r="G48" s="19"/>
      <c r="H48" s="60" t="str">
        <v/>
      </c>
      <c r="I48" s="19">
        <f>E48</f>
        <v>2144.8743479055433</v>
      </c>
      <c r="J48" s="58" t="str">
        <f>IF(A48="","",J$5+SUM(I$6:I47))</f>
        <v/>
      </c>
      <c r="K48" s="19"/>
      <c r="L48" s="19">
        <f>E48</f>
        <v>2144.8743479055433</v>
      </c>
      <c r="M48" s="58" t="str">
        <f>IF(A48="","",IF(L48="▼",((M$5)+(SUM(L$6:L47))),(-(M$5+SUM(L$6:L47)))))</f>
        <v/>
      </c>
    </row>
    <row r="49" spans="1:13" x14ac:dyDescent="0.25">
      <c r="A49" s="61">
        <f t="array" ref="A49">IF(B48="","",(LARGE('A1'!$K$30:$L$79,(1+SUM(COUNTIF('A1'!$K$30:$L$79,A$5:A48))-(B48*COUNTIF('A1'!$K$30:$L$79,A$6))))))</f>
        <v>75.25</v>
      </c>
      <c r="B49" s="61" t="str">
        <f>IF(B47="","",IF((SUM(IF(FREQUENCY('A1'!$K$30:$L$79,'A1'!$K$30:$L$79)&gt;0,1)))&gt;(B47+1),(B47+1),""))</f>
        <v/>
      </c>
      <c r="C49" s="61" t="str">
        <v/>
      </c>
      <c r="D49" s="91" t="str">
        <f t="array" ref="D49">IF(C49="","",SUM(IF('A1'!J$30:J$79="HOT",IF('A1'!K$30:K$79&gt;=A48,IF('A1'!L$30:L$79&lt;=A50,1*'A1'!H$30:H$79,0),0),0),IF('A1'!J$30:J$79="COLD",IF('A1'!K$30:K$79&lt;=A50,IF('A1'!L$30:L$79&gt;=A48,-1*'A1'!H$30:H$79,0),0),0)))</f>
        <v/>
      </c>
      <c r="E49" s="91" t="str">
        <f t="shared" si="2"/>
        <v/>
      </c>
      <c r="F49" s="61" t="str">
        <f t="shared" si="1"/>
        <v/>
      </c>
      <c r="G49" s="19"/>
      <c r="H49" s="60" t="str">
        <v/>
      </c>
      <c r="I49" s="19" t="str">
        <f>IF(A49="","","▼")</f>
        <v>▼</v>
      </c>
      <c r="J49" s="58">
        <f>IF(A49="","",J$5+SUM(I$6:I48))</f>
        <v>76254.585725459547</v>
      </c>
      <c r="K49" s="19"/>
      <c r="L49" s="19" t="str">
        <f>IF(L48="","",IF((M$5+SUM(L$6:L48))&gt;=0,"▼","▲"))</f>
        <v>▼</v>
      </c>
      <c r="M49" s="58">
        <f>IF(A49="","",IF(L49="▼",((M$5)+(SUM(L$6:L48))),(-(M$5+SUM(L$6:L48)))))</f>
        <v>76254.585725459547</v>
      </c>
    </row>
    <row r="50" spans="1:13" x14ac:dyDescent="0.25">
      <c r="A50" s="61" t="str">
        <f t="array" ref="A50">IF(B49="","",(LARGE('A1'!$K$30:$L$79,(1+SUM(COUNTIF('A1'!$K$30:$L$79,A$5:A49))-(B49*COUNTIF('A1'!$K$30:$L$79,A$6))))))</f>
        <v/>
      </c>
      <c r="B50" s="61">
        <f>IF(B48="","",IF((SUM(IF(FREQUENCY('A1'!$K$30:$L$79,'A1'!$K$30:$L$79)&gt;0,1)))&gt;(B48+1),(B48+1),""))</f>
        <v>23</v>
      </c>
      <c r="C50" s="61">
        <v>1.2860000000000014</v>
      </c>
      <c r="D50" s="91">
        <f t="array" ref="D50">IF(C50="","",SUM(IF('A1'!J$30:J$79="HOT",IF('A1'!K$30:K$79&gt;=A49,IF('A1'!L$30:L$79&lt;=A51,1*'A1'!H$30:H$79,0),0),0),IF('A1'!J$30:J$79="COLD",IF('A1'!K$30:K$79&lt;=A51,IF('A1'!L$30:L$79&gt;=A49,-1*'A1'!H$30:H$79,0),0),0)))</f>
        <v>8153.1462120446322</v>
      </c>
      <c r="E50" s="91">
        <f t="shared" si="2"/>
        <v>10484.946028689408</v>
      </c>
      <c r="F50" s="61" t="str">
        <f t="shared" si="1"/>
        <v>surplus</v>
      </c>
      <c r="G50" s="19"/>
      <c r="H50" s="60" t="str">
        <v/>
      </c>
      <c r="I50" s="19">
        <f>E50</f>
        <v>10484.946028689408</v>
      </c>
      <c r="J50" s="58" t="str">
        <f>IF(A50="","",J$5+SUM(I$6:I49))</f>
        <v/>
      </c>
      <c r="K50" s="19"/>
      <c r="L50" s="19">
        <f>E50</f>
        <v>10484.946028689408</v>
      </c>
      <c r="M50" s="58" t="str">
        <f>IF(A50="","",IF(L50="▼",((M$5)+(SUM(L$6:L49))),(-(M$5+SUM(L$6:L49)))))</f>
        <v/>
      </c>
    </row>
    <row r="51" spans="1:13" x14ac:dyDescent="0.25">
      <c r="A51" s="61">
        <f t="array" ref="A51">IF(B50="","",(LARGE('A1'!$K$30:$L$79,(1+SUM(COUNTIF('A1'!$K$30:$L$79,A$5:A50))-(B50*COUNTIF('A1'!$K$30:$L$79,A$6))))))</f>
        <v>73.963999999999999</v>
      </c>
      <c r="B51" s="61" t="str">
        <f>IF(B49="","",IF((SUM(IF(FREQUENCY('A1'!$K$30:$L$79,'A1'!$K$30:$L$79)&gt;0,1)))&gt;(B49+1),(B49+1),""))</f>
        <v/>
      </c>
      <c r="C51" s="61" t="str">
        <v/>
      </c>
      <c r="D51" s="91" t="str">
        <f t="array" ref="D51">IF(C51="","",SUM(IF('A1'!J$30:J$79="HOT",IF('A1'!K$30:K$79&gt;=A50,IF('A1'!L$30:L$79&lt;=A52,1*'A1'!H$30:H$79,0),0),0),IF('A1'!J$30:J$79="COLD",IF('A1'!K$30:K$79&lt;=A52,IF('A1'!L$30:L$79&gt;=A50,-1*'A1'!H$30:H$79,0),0),0)))</f>
        <v/>
      </c>
      <c r="E51" s="91" t="str">
        <f t="shared" si="2"/>
        <v/>
      </c>
      <c r="F51" s="61" t="str">
        <f t="shared" si="1"/>
        <v/>
      </c>
      <c r="G51" s="19"/>
      <c r="H51" s="60" t="str">
        <v/>
      </c>
      <c r="I51" s="19" t="str">
        <f>IF(A51="","","▼")</f>
        <v>▼</v>
      </c>
      <c r="J51" s="58">
        <f>IF(A51="","",J$5+SUM(I$6:I50))</f>
        <v>86739.531754148949</v>
      </c>
      <c r="K51" s="19"/>
      <c r="L51" s="19" t="str">
        <f>IF(L50="","",IF((M$5+SUM(L$6:L50))&gt;=0,"▼","▲"))</f>
        <v>▼</v>
      </c>
      <c r="M51" s="58">
        <f>IF(A51="","",IF(L51="▼",((M$5)+(SUM(L$6:L50))),(-(M$5+SUM(L$6:L50)))))</f>
        <v>86739.531754148949</v>
      </c>
    </row>
    <row r="52" spans="1:13" x14ac:dyDescent="0.25">
      <c r="A52" s="61" t="str">
        <f t="array" ref="A52">IF(B51="","",(LARGE('A1'!$K$30:$L$79,(1+SUM(COUNTIF('A1'!$K$30:$L$79,A$5:A51))-(B51*COUNTIF('A1'!$K$30:$L$79,A$6))))))</f>
        <v/>
      </c>
      <c r="B52" s="61">
        <f>IF(B50="","",IF((SUM(IF(FREQUENCY('A1'!$K$30:$L$79,'A1'!$K$30:$L$79)&gt;0,1)))&gt;(B50+1),(B50+1),""))</f>
        <v>24</v>
      </c>
      <c r="C52" s="61">
        <v>2.7809999999999491</v>
      </c>
      <c r="D52" s="91">
        <f t="array" ref="D52">IF(C52="","",SUM(IF('A1'!J$30:J$79="HOT",IF('A1'!K$30:K$79&gt;=A51,IF('A1'!L$30:L$79&lt;=A53,1*'A1'!H$30:H$79,0),0),0),IF('A1'!J$30:J$79="COLD",IF('A1'!K$30:K$79&lt;=A53,IF('A1'!L$30:L$79&gt;=A51,-1*'A1'!H$30:H$79,0),0),0)))</f>
        <v>8196.1103153027434</v>
      </c>
      <c r="E52" s="91">
        <f t="shared" si="2"/>
        <v>22793.382786856513</v>
      </c>
      <c r="F52" s="61" t="str">
        <f t="shared" si="1"/>
        <v>surplus</v>
      </c>
      <c r="G52" s="19"/>
      <c r="H52" s="60" t="str">
        <v/>
      </c>
      <c r="I52" s="19">
        <f>E52</f>
        <v>22793.382786856513</v>
      </c>
      <c r="J52" s="58" t="str">
        <f>IF(A52="","",J$5+SUM(I$6:I51))</f>
        <v/>
      </c>
      <c r="K52" s="19"/>
      <c r="L52" s="19">
        <f>E52</f>
        <v>22793.382786856513</v>
      </c>
      <c r="M52" s="58" t="str">
        <f>IF(A52="","",IF(L52="▼",((M$5)+(SUM(L$6:L51))),(-(M$5+SUM(L$6:L51)))))</f>
        <v/>
      </c>
    </row>
    <row r="53" spans="1:13" x14ac:dyDescent="0.25">
      <c r="A53" s="61">
        <f t="array" ref="A53">IF(B52="","",(LARGE('A1'!$K$30:$L$79,(1+SUM(COUNTIF('A1'!$K$30:$L$79,A$5:A52))-(B52*COUNTIF('A1'!$K$30:$L$79,A$6))))))</f>
        <v>71.18300000000005</v>
      </c>
      <c r="B53" s="61" t="str">
        <f>IF(B51="","",IF((SUM(IF(FREQUENCY('A1'!$K$30:$L$79,'A1'!$K$30:$L$79)&gt;0,1)))&gt;(B51+1),(B51+1),""))</f>
        <v/>
      </c>
      <c r="C53" s="61" t="str">
        <v/>
      </c>
      <c r="D53" s="91" t="str">
        <f t="array" ref="D53">IF(C53="","",SUM(IF('A1'!J$30:J$79="HOT",IF('A1'!K$30:K$79&gt;=A52,IF('A1'!L$30:L$79&lt;=A54,1*'A1'!H$30:H$79,0),0),0),IF('A1'!J$30:J$79="COLD",IF('A1'!K$30:K$79&lt;=A54,IF('A1'!L$30:L$79&gt;=A52,-1*'A1'!H$30:H$79,0),0),0)))</f>
        <v/>
      </c>
      <c r="E53" s="91" t="str">
        <f t="shared" si="2"/>
        <v/>
      </c>
      <c r="F53" s="61" t="str">
        <f t="shared" si="1"/>
        <v/>
      </c>
      <c r="G53" s="19"/>
      <c r="H53" s="60" t="str">
        <v/>
      </c>
      <c r="I53" s="19" t="str">
        <f>IF(A53="","","▼")</f>
        <v>▼</v>
      </c>
      <c r="J53" s="58">
        <f>IF(A53="","",J$5+SUM(I$6:I52))</f>
        <v>109532.91454100546</v>
      </c>
      <c r="K53" s="19"/>
      <c r="L53" s="19" t="str">
        <f>IF(L52="","",IF((M$5+SUM(L$6:L52))&gt;=0,"▼","▲"))</f>
        <v>▼</v>
      </c>
      <c r="M53" s="58">
        <f>IF(A53="","",IF(L53="▼",((M$5)+(SUM(L$6:L52))),(-(M$5+SUM(L$6:L52)))))</f>
        <v>109532.91454100546</v>
      </c>
    </row>
    <row r="54" spans="1:13" x14ac:dyDescent="0.25">
      <c r="A54" s="61" t="str">
        <f t="array" ref="A54">IF(B53="","",(LARGE('A1'!$K$30:$L$79,(1+SUM(COUNTIF('A1'!$K$30:$L$79,A$5:A53))-(B53*COUNTIF('A1'!$K$30:$L$79,A$6))))))</f>
        <v/>
      </c>
      <c r="B54" s="61">
        <f>IF(B52="","",IF((SUM(IF(FREQUENCY('A1'!$K$30:$L$79,'A1'!$K$30:$L$79)&gt;0,1)))&gt;(B52+1),(B52+1),""))</f>
        <v>25</v>
      </c>
      <c r="C54" s="61">
        <v>0.5</v>
      </c>
      <c r="D54" s="91">
        <f t="array" ref="D54">IF(C54="","",SUM(IF('A1'!J$30:J$79="HOT",IF('A1'!K$30:K$79&gt;=A53,IF('A1'!L$30:L$79&lt;=A55,1*'A1'!H$30:H$79,0),0),0),IF('A1'!J$30:J$79="COLD",IF('A1'!K$30:K$79&lt;=A55,IF('A1'!L$30:L$79&gt;=A53,-1*'A1'!H$30:H$79,0),0),0)))</f>
        <v>8222.3045531390962</v>
      </c>
      <c r="E54" s="91">
        <f t="shared" si="2"/>
        <v>4111.1522765695481</v>
      </c>
      <c r="F54" s="61" t="str">
        <f t="shared" si="1"/>
        <v>surplus</v>
      </c>
      <c r="G54" s="19"/>
      <c r="H54" s="60" t="str">
        <v/>
      </c>
      <c r="I54" s="19">
        <f>E54</f>
        <v>4111.1522765695481</v>
      </c>
      <c r="J54" s="58" t="str">
        <f>IF(A54="","",J$5+SUM(I$6:I53))</f>
        <v/>
      </c>
      <c r="K54" s="19"/>
      <c r="L54" s="19">
        <f>E54</f>
        <v>4111.1522765695481</v>
      </c>
      <c r="M54" s="58" t="str">
        <f>IF(A54="","",IF(L54="▼",((M$5)+(SUM(L$6:L53))),(-(M$5+SUM(L$6:L53)))))</f>
        <v/>
      </c>
    </row>
    <row r="55" spans="1:13" x14ac:dyDescent="0.25">
      <c r="A55" s="61">
        <f t="array" ref="A55">IF(B54="","",(LARGE('A1'!$K$30:$L$79,(1+SUM(COUNTIF('A1'!$K$30:$L$79,A$5:A54))-(B54*COUNTIF('A1'!$K$30:$L$79,A$6))))))</f>
        <v>70.68300000000005</v>
      </c>
      <c r="B55" s="61" t="str">
        <f>IF(B53="","",IF((SUM(IF(FREQUENCY('A1'!$K$30:$L$79,'A1'!$K$30:$L$79)&gt;0,1)))&gt;(B53+1),(B53+1),""))</f>
        <v/>
      </c>
      <c r="C55" s="61" t="str">
        <v/>
      </c>
      <c r="D55" s="91" t="str">
        <f t="array" ref="D55">IF(C55="","",SUM(IF('A1'!J$30:J$79="HOT",IF('A1'!K$30:K$79&gt;=A54,IF('A1'!L$30:L$79&lt;=A56,1*'A1'!H$30:H$79,0),0),0),IF('A1'!J$30:J$79="COLD",IF('A1'!K$30:K$79&lt;=A56,IF('A1'!L$30:L$79&gt;=A54,-1*'A1'!H$30:H$79,0),0),0)))</f>
        <v/>
      </c>
      <c r="E55" s="91" t="str">
        <f t="shared" si="2"/>
        <v/>
      </c>
      <c r="F55" s="61" t="str">
        <f t="shared" si="1"/>
        <v/>
      </c>
      <c r="G55" s="19"/>
      <c r="H55" s="60" t="str">
        <v/>
      </c>
      <c r="I55" s="19" t="str">
        <f>IF(A55="","","▼")</f>
        <v>▼</v>
      </c>
      <c r="J55" s="58">
        <f>IF(A55="","",J$5+SUM(I$6:I54))</f>
        <v>113644.06681757502</v>
      </c>
      <c r="K55" s="19"/>
      <c r="L55" s="19" t="str">
        <f>IF(L54="","",IF((M$5+SUM(L$6:L54))&gt;=0,"▼","▲"))</f>
        <v>▼</v>
      </c>
      <c r="M55" s="58">
        <f>IF(A55="","",IF(L55="▼",((M$5)+(SUM(L$6:L54))),(-(M$5+SUM(L$6:L54)))))</f>
        <v>113644.06681757502</v>
      </c>
    </row>
    <row r="56" spans="1:13" x14ac:dyDescent="0.25">
      <c r="A56" s="61" t="str">
        <f t="array" ref="A56">IF(B55="","",(LARGE('A1'!$K$30:$L$79,(1+SUM(COUNTIF('A1'!$K$30:$L$79,A$5:A55))-(B55*COUNTIF('A1'!$K$30:$L$79,A$6))))))</f>
        <v/>
      </c>
      <c r="B56" s="61">
        <f>IF(B54="","",IF((SUM(IF(FREQUENCY('A1'!$K$30:$L$79,'A1'!$K$30:$L$79)&gt;0,1)))&gt;(B54+1),(B54+1),""))</f>
        <v>26</v>
      </c>
      <c r="C56" s="61">
        <v>0.68300000000004957</v>
      </c>
      <c r="D56" s="91">
        <f t="array" ref="D56">IF(C56="","",SUM(IF('A1'!J$30:J$79="HOT",IF('A1'!K$30:K$79&gt;=A55,IF('A1'!L$30:L$79&lt;=A57,1*'A1'!H$30:H$79,0),0),0),IF('A1'!J$30:J$79="COLD",IF('A1'!K$30:K$79&lt;=A57,IF('A1'!L$30:L$79&gt;=A55,-1*'A1'!H$30:H$79,0),0),0)))</f>
        <v>347.9669135506619</v>
      </c>
      <c r="E56" s="91">
        <f t="shared" si="2"/>
        <v>237.66140195511932</v>
      </c>
      <c r="F56" s="61" t="str">
        <f t="shared" si="1"/>
        <v>surplus</v>
      </c>
      <c r="G56" s="19"/>
      <c r="H56" s="60" t="str">
        <v/>
      </c>
      <c r="I56" s="19">
        <f>E56</f>
        <v>237.66140195511932</v>
      </c>
      <c r="J56" s="58" t="str">
        <f>IF(A56="","",J$5+SUM(I$6:I55))</f>
        <v/>
      </c>
      <c r="K56" s="19"/>
      <c r="L56" s="19">
        <f>E56</f>
        <v>237.66140195511932</v>
      </c>
      <c r="M56" s="58" t="str">
        <f>IF(A56="","",IF(L56="▼",((M$5)+(SUM(L$6:L55))),(-(M$5+SUM(L$6:L55)))))</f>
        <v/>
      </c>
    </row>
    <row r="57" spans="1:13" x14ac:dyDescent="0.25">
      <c r="A57" s="61">
        <f t="array" ref="A57">IF(B56="","",(LARGE('A1'!$K$30:$L$79,(1+SUM(COUNTIF('A1'!$K$30:$L$79,A$5:A56))-(B56*COUNTIF('A1'!$K$30:$L$79,A$6))))))</f>
        <v>70</v>
      </c>
      <c r="B57" s="61" t="str">
        <f>IF(B55="","",IF((SUM(IF(FREQUENCY('A1'!$K$30:$L$79,'A1'!$K$30:$L$79)&gt;0,1)))&gt;(B55+1),(B55+1),""))</f>
        <v/>
      </c>
      <c r="C57" s="61" t="str">
        <v/>
      </c>
      <c r="D57" s="91" t="str">
        <f t="array" ref="D57">IF(C57="","",SUM(IF('A1'!J$30:J$79="HOT",IF('A1'!K$30:K$79&gt;=A56,IF('A1'!L$30:L$79&lt;=A58,1*'A1'!H$30:H$79,0),0),0),IF('A1'!J$30:J$79="COLD",IF('A1'!K$30:K$79&lt;=A58,IF('A1'!L$30:L$79&gt;=A56,-1*'A1'!H$30:H$79,0),0),0)))</f>
        <v/>
      </c>
      <c r="E57" s="91" t="str">
        <f t="shared" si="2"/>
        <v/>
      </c>
      <c r="F57" s="61" t="str">
        <f t="shared" si="1"/>
        <v/>
      </c>
      <c r="G57" s="19"/>
      <c r="H57" s="60" t="str">
        <v/>
      </c>
      <c r="I57" s="19" t="str">
        <f>IF(A57="","","▼")</f>
        <v>▼</v>
      </c>
      <c r="J57" s="58">
        <f>IF(A57="","",J$5+SUM(I$6:I56))</f>
        <v>113881.72821953014</v>
      </c>
      <c r="K57" s="19"/>
      <c r="L57" s="19" t="str">
        <f>IF(L56="","",IF((M$5+SUM(L$6:L56))&gt;=0,"▼","▲"))</f>
        <v>▼</v>
      </c>
      <c r="M57" s="58">
        <f>IF(A57="","",IF(L57="▼",((M$5)+(SUM(L$6:L56))),(-(M$5+SUM(L$6:L56)))))</f>
        <v>113881.72821953014</v>
      </c>
    </row>
    <row r="58" spans="1:13" x14ac:dyDescent="0.25">
      <c r="A58" s="61" t="str">
        <f t="array" ref="A58">IF(B57="","",(LARGE('A1'!$K$30:$L$79,(1+SUM(COUNTIF('A1'!$K$30:$L$79,A$5:A57))-(B57*COUNTIF('A1'!$K$30:$L$79,A$6))))))</f>
        <v/>
      </c>
      <c r="B58" s="61">
        <f>IF(B56="","",IF((SUM(IF(FREQUENCY('A1'!$K$30:$L$79,'A1'!$K$30:$L$79)&gt;0,1)))&gt;(B56+1),(B56+1),""))</f>
        <v>27</v>
      </c>
      <c r="C58" s="61">
        <v>7.3859999999999673</v>
      </c>
      <c r="D58" s="91">
        <f t="array" ref="D58">IF(C58="","",SUM(IF('A1'!J$30:J$79="HOT",IF('A1'!K$30:K$79&gt;=A57,IF('A1'!L$30:L$79&lt;=A59,1*'A1'!H$30:H$79,0),0),0),IF('A1'!J$30:J$79="COLD",IF('A1'!K$30:K$79&lt;=A59,IF('A1'!L$30:L$79&gt;=A57,-1*'A1'!H$30:H$79,0),0),0)))</f>
        <v>334.55055799510637</v>
      </c>
      <c r="E58" s="91">
        <f t="shared" si="2"/>
        <v>2470.9904213518448</v>
      </c>
      <c r="F58" s="61" t="str">
        <f t="shared" si="1"/>
        <v>surplus</v>
      </c>
      <c r="G58" s="19"/>
      <c r="H58" s="60" t="str">
        <v/>
      </c>
      <c r="I58" s="19">
        <f>E58</f>
        <v>2470.9904213518448</v>
      </c>
      <c r="J58" s="58" t="str">
        <f>IF(A58="","",J$5+SUM(I$6:I57))</f>
        <v/>
      </c>
      <c r="K58" s="19"/>
      <c r="L58" s="19">
        <f>E58</f>
        <v>2470.9904213518448</v>
      </c>
      <c r="M58" s="58" t="str">
        <f>IF(A58="","",IF(L58="▼",((M$5)+(SUM(L$6:L57))),(-(M$5+SUM(L$6:L57)))))</f>
        <v/>
      </c>
    </row>
    <row r="59" spans="1:13" x14ac:dyDescent="0.25">
      <c r="A59" s="61">
        <f t="array" ref="A59">IF(B58="","",(LARGE('A1'!$K$30:$L$79,(1+SUM(COUNTIF('A1'!$K$30:$L$79,A$5:A58))-(B58*COUNTIF('A1'!$K$30:$L$79,A$6))))))</f>
        <v>62.614000000000033</v>
      </c>
      <c r="B59" s="61" t="str">
        <f>IF(B57="","",IF((SUM(IF(FREQUENCY('A1'!$K$30:$L$79,'A1'!$K$30:$L$79)&gt;0,1)))&gt;(B57+1),(B57+1),""))</f>
        <v/>
      </c>
      <c r="C59" s="61" t="str">
        <v/>
      </c>
      <c r="D59" s="91" t="str">
        <f t="array" ref="D59">IF(C59="","",SUM(IF('A1'!J$30:J$79="HOT",IF('A1'!K$30:K$79&gt;=A58,IF('A1'!L$30:L$79&lt;=A60,1*'A1'!H$30:H$79,0),0),0),IF('A1'!J$30:J$79="COLD",IF('A1'!K$30:K$79&lt;=A60,IF('A1'!L$30:L$79&gt;=A58,-1*'A1'!H$30:H$79,0),0),0)))</f>
        <v/>
      </c>
      <c r="E59" s="91" t="str">
        <f t="shared" si="2"/>
        <v/>
      </c>
      <c r="F59" s="61" t="str">
        <f t="shared" si="1"/>
        <v/>
      </c>
      <c r="G59" s="19"/>
      <c r="H59" s="60" t="str">
        <v/>
      </c>
      <c r="I59" s="19" t="str">
        <f>IF(A59="","","▼")</f>
        <v>▼</v>
      </c>
      <c r="J59" s="58">
        <f>IF(A59="","",J$5+SUM(I$6:I58))</f>
        <v>116352.71864088198</v>
      </c>
      <c r="K59" s="19"/>
      <c r="L59" s="19" t="str">
        <f>IF(L58="","",IF((M$5+SUM(L$6:L58))&gt;=0,"▼","▲"))</f>
        <v>▼</v>
      </c>
      <c r="M59" s="58">
        <f>IF(A59="","",IF(L59="▼",((M$5)+(SUM(L$6:L58))),(-(M$5+SUM(L$6:L58)))))</f>
        <v>116352.71864088198</v>
      </c>
    </row>
    <row r="60" spans="1:13" x14ac:dyDescent="0.25">
      <c r="A60" s="61" t="str">
        <f t="array" ref="A60">IF(B59="","",(LARGE('A1'!$K$30:$L$79,(1+SUM(COUNTIF('A1'!$K$30:$L$79,A$5:A59))-(B59*COUNTIF('A1'!$K$30:$L$79,A$6))))))</f>
        <v/>
      </c>
      <c r="B60" s="61">
        <f>IF(B58="","",IF((SUM(IF(FREQUENCY('A1'!$K$30:$L$79,'A1'!$K$30:$L$79)&gt;0,1)))&gt;(B58+1),(B58+1),""))</f>
        <v>28</v>
      </c>
      <c r="C60" s="61">
        <v>1.0000000000331966E-3</v>
      </c>
      <c r="D60" s="91">
        <f t="array" ref="D60">IF(C60="","",SUM(IF('A1'!J$30:J$79="HOT",IF('A1'!K$30:K$79&gt;=A59,IF('A1'!L$30:L$79&lt;=A61,1*'A1'!H$30:H$79,0),0),0),IF('A1'!J$30:J$79="COLD",IF('A1'!K$30:K$79&lt;=A61,IF('A1'!L$30:L$79&gt;=A59,-1*'A1'!H$30:H$79,0),0),0)))</f>
        <v>4568.3267817713113</v>
      </c>
      <c r="E60" s="91">
        <f t="shared" si="2"/>
        <v>4.5683267819229636</v>
      </c>
      <c r="F60" s="61" t="str">
        <f t="shared" si="1"/>
        <v>surplus</v>
      </c>
      <c r="G60" s="19"/>
      <c r="H60" s="60" t="str">
        <v/>
      </c>
      <c r="I60" s="19">
        <f>E60</f>
        <v>4.5683267819229636</v>
      </c>
      <c r="J60" s="58" t="str">
        <f>IF(A60="","",J$5+SUM(I$6:I59))</f>
        <v/>
      </c>
      <c r="K60" s="19"/>
      <c r="L60" s="19">
        <f>E60</f>
        <v>4.5683267819229636</v>
      </c>
      <c r="M60" s="58" t="str">
        <f>IF(A60="","",IF(L60="▼",((M$5)+(SUM(L$6:L59))),(-(M$5+SUM(L$6:L59)))))</f>
        <v/>
      </c>
    </row>
    <row r="61" spans="1:13" x14ac:dyDescent="0.25">
      <c r="A61" s="61">
        <f t="array" ref="A61">IF(B60="","",(LARGE('A1'!$K$30:$L$79,(1+SUM(COUNTIF('A1'!$K$30:$L$79,A$5:A60))-(B60*COUNTIF('A1'!$K$30:$L$79,A$6))))))</f>
        <v>62.613</v>
      </c>
      <c r="B61" s="61" t="str">
        <f>IF(B59="","",IF((SUM(IF(FREQUENCY('A1'!$K$30:$L$79,'A1'!$K$30:$L$79)&gt;0,1)))&gt;(B59+1),(B59+1),""))</f>
        <v/>
      </c>
      <c r="C61" s="61" t="str">
        <v/>
      </c>
      <c r="D61" s="91" t="str">
        <f t="array" ref="D61">IF(C61="","",SUM(IF('A1'!J$30:J$79="HOT",IF('A1'!K$30:K$79&gt;=A60,IF('A1'!L$30:L$79&lt;=A62,1*'A1'!H$30:H$79,0),0),0),IF('A1'!J$30:J$79="COLD",IF('A1'!K$30:K$79&lt;=A62,IF('A1'!L$30:L$79&gt;=A60,-1*'A1'!H$30:H$79,0),0),0)))</f>
        <v/>
      </c>
      <c r="E61" s="91" t="str">
        <f t="shared" si="2"/>
        <v/>
      </c>
      <c r="F61" s="61" t="str">
        <f t="shared" si="1"/>
        <v/>
      </c>
      <c r="G61" s="19"/>
      <c r="H61" s="60" t="str">
        <v/>
      </c>
      <c r="I61" s="19" t="str">
        <f>IF(A61="","","▼")</f>
        <v>▼</v>
      </c>
      <c r="J61" s="58">
        <f>IF(A61="","",J$5+SUM(I$6:I60))</f>
        <v>116357.28696766391</v>
      </c>
      <c r="K61" s="19"/>
      <c r="L61" s="19" t="str">
        <f>IF(L60="","",IF((M$5+SUM(L$6:L60))&gt;=0,"▼","▲"))</f>
        <v>▼</v>
      </c>
      <c r="M61" s="58">
        <f>IF(A61="","",IF(L61="▼",((M$5)+(SUM(L$6:L60))),(-(M$5+SUM(L$6:L60)))))</f>
        <v>116357.28696766391</v>
      </c>
    </row>
    <row r="62" spans="1:13" x14ac:dyDescent="0.25">
      <c r="A62" s="61" t="str">
        <f t="array" ref="A62">IF(B61="","",(LARGE('A1'!$K$30:$L$79,(1+SUM(COUNTIF('A1'!$K$30:$L$79,A$5:A61))-(B61*COUNTIF('A1'!$K$30:$L$79,A$6))))))</f>
        <v/>
      </c>
      <c r="B62" s="61">
        <f>IF(B60="","",IF((SUM(IF(FREQUENCY('A1'!$K$30:$L$79,'A1'!$K$30:$L$79)&gt;0,1)))&gt;(B60+1),(B60+1),""))</f>
        <v>29</v>
      </c>
      <c r="C62" s="61">
        <v>1.4289999999999736</v>
      </c>
      <c r="D62" s="91">
        <f t="array" ref="D62">IF(C62="","",SUM(IF('A1'!J$30:J$79="HOT",IF('A1'!K$30:K$79&gt;=A61,IF('A1'!L$30:L$79&lt;=A63,1*'A1'!H$30:H$79,0),0),0),IF('A1'!J$30:J$79="COLD",IF('A1'!K$30:K$79&lt;=A63,IF('A1'!L$30:L$79&gt;=A61,-1*'A1'!H$30:H$79,0),0),0)))</f>
        <v>13037.172935617757</v>
      </c>
      <c r="E62" s="91">
        <f t="shared" si="2"/>
        <v>18630.120124997429</v>
      </c>
      <c r="F62" s="61" t="str">
        <f t="shared" si="1"/>
        <v>surplus</v>
      </c>
      <c r="G62" s="19"/>
      <c r="H62" s="60" t="str">
        <v/>
      </c>
      <c r="I62" s="19">
        <f>E62</f>
        <v>18630.120124997429</v>
      </c>
      <c r="J62" s="58" t="str">
        <f>IF(A62="","",J$5+SUM(I$6:I61))</f>
        <v/>
      </c>
      <c r="K62" s="19"/>
      <c r="L62" s="19">
        <f>E62</f>
        <v>18630.120124997429</v>
      </c>
      <c r="M62" s="58" t="str">
        <f>IF(A62="","",IF(L62="▼",((M$5)+(SUM(L$6:L61))),(-(M$5+SUM(L$6:L61)))))</f>
        <v/>
      </c>
    </row>
    <row r="63" spans="1:13" x14ac:dyDescent="0.25">
      <c r="A63" s="61">
        <f t="array" ref="A63">IF(B62="","",(LARGE('A1'!$K$30:$L$79,(1+SUM(COUNTIF('A1'!$K$30:$L$79,A$5:A62))-(B62*COUNTIF('A1'!$K$30:$L$79,A$6))))))</f>
        <v>61.184000000000026</v>
      </c>
      <c r="B63" s="61" t="str">
        <f>IF(B61="","",IF((SUM(IF(FREQUENCY('A1'!$K$30:$L$79,'A1'!$K$30:$L$79)&gt;0,1)))&gt;(B61+1),(B61+1),""))</f>
        <v/>
      </c>
      <c r="C63" s="61" t="str">
        <v/>
      </c>
      <c r="D63" s="91" t="str">
        <f t="array" ref="D63">IF(C63="","",SUM(IF('A1'!J$30:J$79="HOT",IF('A1'!K$30:K$79&gt;=A62,IF('A1'!L$30:L$79&lt;=A64,1*'A1'!H$30:H$79,0),0),0),IF('A1'!J$30:J$79="COLD",IF('A1'!K$30:K$79&lt;=A64,IF('A1'!L$30:L$79&gt;=A62,-1*'A1'!H$30:H$79,0),0),0)))</f>
        <v/>
      </c>
      <c r="E63" s="91" t="str">
        <f t="shared" si="2"/>
        <v/>
      </c>
      <c r="F63" s="61" t="str">
        <f t="shared" si="1"/>
        <v/>
      </c>
      <c r="G63" s="19"/>
      <c r="H63" s="60" t="str">
        <v/>
      </c>
      <c r="I63" s="19" t="str">
        <f>IF(A63="","","▼")</f>
        <v>▼</v>
      </c>
      <c r="J63" s="58">
        <f>IF(A63="","",J$5+SUM(I$6:I62))</f>
        <v>134987.40709266133</v>
      </c>
      <c r="K63" s="19"/>
      <c r="L63" s="19" t="str">
        <f>IF(L62="","",IF((M$5+SUM(L$6:L62))&gt;=0,"▼","▲"))</f>
        <v>▼</v>
      </c>
      <c r="M63" s="58">
        <f>IF(A63="","",IF(L63="▼",((M$5)+(SUM(L$6:L62))),(-(M$5+SUM(L$6:L62)))))</f>
        <v>134987.40709266133</v>
      </c>
    </row>
    <row r="64" spans="1:13" x14ac:dyDescent="0.25">
      <c r="A64" s="61" t="str">
        <f t="array" ref="A64">IF(B63="","",(LARGE('A1'!$K$30:$L$79,(1+SUM(COUNTIF('A1'!$K$30:$L$79,A$5:A63))-(B63*COUNTIF('A1'!$K$30:$L$79,A$6))))))</f>
        <v/>
      </c>
      <c r="B64" s="61">
        <f>IF(B62="","",IF((SUM(IF(FREQUENCY('A1'!$K$30:$L$79,'A1'!$K$30:$L$79)&gt;0,1)))&gt;(B62+1),(B62+1),""))</f>
        <v>30</v>
      </c>
      <c r="C64" s="61">
        <v>9.9999999997635314E-4</v>
      </c>
      <c r="D64" s="91">
        <f t="array" ref="D64">IF(C64="","",SUM(IF('A1'!J$30:J$79="HOT",IF('A1'!K$30:K$79&gt;=A63,IF('A1'!L$30:L$79&lt;=A65,1*'A1'!H$30:H$79,0),0),0),IF('A1'!J$30:J$79="COLD",IF('A1'!K$30:K$79&lt;=A65,IF('A1'!L$30:L$79&gt;=A63,-1*'A1'!H$30:H$79,0),0),0)))</f>
        <v>8803.3967118415549</v>
      </c>
      <c r="E64" s="91">
        <f t="shared" si="2"/>
        <v>8.8033967116333827</v>
      </c>
      <c r="F64" s="61" t="str">
        <f t="shared" si="1"/>
        <v>surplus</v>
      </c>
      <c r="G64" s="19"/>
      <c r="H64" s="60" t="str">
        <v/>
      </c>
      <c r="I64" s="19">
        <f>E64</f>
        <v>8.8033967116333827</v>
      </c>
      <c r="J64" s="58" t="str">
        <f>IF(A64="","",J$5+SUM(I$6:I63))</f>
        <v/>
      </c>
      <c r="K64" s="19"/>
      <c r="L64" s="19">
        <f>E64</f>
        <v>8.8033967116333827</v>
      </c>
      <c r="M64" s="58" t="str">
        <f>IF(A64="","",IF(L64="▼",((M$5)+(SUM(L$6:L63))),(-(M$5+SUM(L$6:L63)))))</f>
        <v/>
      </c>
    </row>
    <row r="65" spans="1:13" x14ac:dyDescent="0.25">
      <c r="A65" s="61">
        <f t="array" ref="A65">IF(B64="","",(LARGE('A1'!$K$30:$L$79,(1+SUM(COUNTIF('A1'!$K$30:$L$79,A$5:A64))-(B64*COUNTIF('A1'!$K$30:$L$79,A$6))))))</f>
        <v>61.18300000000005</v>
      </c>
      <c r="B65" s="61" t="str">
        <f>IF(B63="","",IF((SUM(IF(FREQUENCY('A1'!$K$30:$L$79,'A1'!$K$30:$L$79)&gt;0,1)))&gt;(B63+1),(B63+1),""))</f>
        <v/>
      </c>
      <c r="C65" s="61" t="str">
        <v/>
      </c>
      <c r="D65" s="91" t="str">
        <f t="array" ref="D65">IF(C65="","",SUM(IF('A1'!J$30:J$79="HOT",IF('A1'!K$30:K$79&gt;=A64,IF('A1'!L$30:L$79&lt;=A66,1*'A1'!H$30:H$79,0),0),0),IF('A1'!J$30:J$79="COLD",IF('A1'!K$30:K$79&lt;=A66,IF('A1'!L$30:L$79&gt;=A64,-1*'A1'!H$30:H$79,0),0),0)))</f>
        <v/>
      </c>
      <c r="E65" s="91" t="str">
        <f t="shared" si="2"/>
        <v/>
      </c>
      <c r="F65" s="61" t="str">
        <f t="shared" si="1"/>
        <v/>
      </c>
      <c r="G65" s="19"/>
      <c r="H65" s="60" t="str">
        <v/>
      </c>
      <c r="I65" s="19" t="str">
        <f>IF(A65="","","▼")</f>
        <v>▼</v>
      </c>
      <c r="J65" s="58">
        <f>IF(A65="","",J$5+SUM(I$6:I64))</f>
        <v>134996.21048937296</v>
      </c>
      <c r="K65" s="19"/>
      <c r="L65" s="19" t="str">
        <f>IF(L64="","",IF((M$5+SUM(L$6:L64))&gt;=0,"▼","▲"))</f>
        <v>▼</v>
      </c>
      <c r="M65" s="58">
        <f>IF(A65="","",IF(L65="▼",((M$5)+(SUM(L$6:L64))),(-(M$5+SUM(L$6:L64)))))</f>
        <v>134996.21048937296</v>
      </c>
    </row>
    <row r="66" spans="1:13" x14ac:dyDescent="0.25">
      <c r="A66" s="61" t="str">
        <f t="array" ref="A66">IF(B65="","",(LARGE('A1'!$K$30:$L$79,(1+SUM(COUNTIF('A1'!$K$30:$L$79,A$5:A65))-(B65*COUNTIF('A1'!$K$30:$L$79,A$6))))))</f>
        <v/>
      </c>
      <c r="B66" s="61">
        <f>IF(B64="","",IF((SUM(IF(FREQUENCY('A1'!$K$30:$L$79,'A1'!$K$30:$L$79)&gt;0,1)))&gt;(B64+1),(B64+1),""))</f>
        <v>31</v>
      </c>
      <c r="C66" s="61">
        <v>1.1830000000000496</v>
      </c>
      <c r="D66" s="91">
        <f t="array" ref="D66">IF(C66="","",SUM(IF('A1'!J$30:J$79="HOT",IF('A1'!K$30:K$79&gt;=A65,IF('A1'!L$30:L$79&lt;=A67,1*'A1'!H$30:H$79,0),0),0),IF('A1'!J$30:J$79="COLD",IF('A1'!K$30:K$79&lt;=A67,IF('A1'!L$30:L$79&gt;=A65,-1*'A1'!H$30:H$79,0),0),0)))</f>
        <v>334.55055799510637</v>
      </c>
      <c r="E66" s="91">
        <f t="shared" si="2"/>
        <v>395.77331010822741</v>
      </c>
      <c r="F66" s="61" t="str">
        <f t="shared" si="1"/>
        <v>surplus</v>
      </c>
      <c r="G66" s="19"/>
      <c r="H66" s="60" t="str">
        <v/>
      </c>
      <c r="I66" s="19">
        <f>E66</f>
        <v>395.77331010822741</v>
      </c>
      <c r="J66" s="58" t="str">
        <f>IF(A66="","",J$5+SUM(I$6:I65))</f>
        <v/>
      </c>
      <c r="K66" s="19"/>
      <c r="L66" s="19">
        <f>E66</f>
        <v>395.77331010822741</v>
      </c>
      <c r="M66" s="58" t="str">
        <f>IF(A66="","",IF(L66="▼",((M$5)+(SUM(L$6:L65))),(-(M$5+SUM(L$6:L65)))))</f>
        <v/>
      </c>
    </row>
    <row r="67" spans="1:13" x14ac:dyDescent="0.25">
      <c r="A67" s="61">
        <f t="array" ref="A67">IF(B66="","",(LARGE('A1'!$K$30:$L$79,(1+SUM(COUNTIF('A1'!$K$30:$L$79,A$5:A66))-(B66*COUNTIF('A1'!$K$30:$L$79,A$6))))))</f>
        <v>60</v>
      </c>
      <c r="B67" s="61" t="str">
        <f>IF(B65="","",IF((SUM(IF(FREQUENCY('A1'!$K$30:$L$79,'A1'!$K$30:$L$79)&gt;0,1)))&gt;(B65+1),(B65+1),""))</f>
        <v/>
      </c>
      <c r="C67" s="61" t="str">
        <v/>
      </c>
      <c r="D67" s="91" t="str">
        <f t="array" ref="D67">IF(C67="","",SUM(IF('A1'!J$30:J$79="HOT",IF('A1'!K$30:K$79&gt;=A66,IF('A1'!L$30:L$79&lt;=A68,1*'A1'!H$30:H$79,0),0),0),IF('A1'!J$30:J$79="COLD",IF('A1'!K$30:K$79&lt;=A68,IF('A1'!L$30:L$79&gt;=A66,-1*'A1'!H$30:H$79,0),0),0)))</f>
        <v/>
      </c>
      <c r="E67" s="91" t="str">
        <f t="shared" si="2"/>
        <v/>
      </c>
      <c r="F67" s="61" t="str">
        <f t="shared" si="1"/>
        <v/>
      </c>
      <c r="G67" s="19"/>
      <c r="H67" s="60" t="str">
        <v/>
      </c>
      <c r="I67" s="19" t="str">
        <f>IF(A67="","","▼")</f>
        <v>▼</v>
      </c>
      <c r="J67" s="58">
        <f>IF(A67="","",J$5+SUM(I$6:I66))</f>
        <v>135391.98379948118</v>
      </c>
      <c r="K67" s="19"/>
      <c r="L67" s="19" t="str">
        <f>IF(L66="","",IF((M$5+SUM(L$6:L66))&gt;=0,"▼","▲"))</f>
        <v>▼</v>
      </c>
      <c r="M67" s="58">
        <f>IF(A67="","",IF(L67="▼",((M$5)+(SUM(L$6:L66))),(-(M$5+SUM(L$6:L66)))))</f>
        <v>135391.98379948118</v>
      </c>
    </row>
    <row r="68" spans="1:13" x14ac:dyDescent="0.25">
      <c r="A68" s="61" t="str">
        <f t="array" ref="A68">IF(B67="","",(LARGE('A1'!$K$30:$L$79,(1+SUM(COUNTIF('A1'!$K$30:$L$79,A$5:A67))-(B67*COUNTIF('A1'!$K$30:$L$79,A$6))))))</f>
        <v/>
      </c>
      <c r="B68" s="61">
        <f>IF(B66="","",IF((SUM(IF(FREQUENCY('A1'!$K$30:$L$79,'A1'!$K$30:$L$79)&gt;0,1)))&gt;(B66+1),(B66+1),""))</f>
        <v>32</v>
      </c>
      <c r="C68" s="61">
        <v>35</v>
      </c>
      <c r="D68" s="91">
        <f t="array" ref="D68">IF(C68="","",SUM(IF('A1'!J$30:J$79="HOT",IF('A1'!K$30:K$79&gt;=A67,IF('A1'!L$30:L$79&lt;=A69,1*'A1'!H$30:H$79,0),0),0),IF('A1'!J$30:J$79="COLD",IF('A1'!K$30:K$79&lt;=A69,IF('A1'!L$30:L$79&gt;=A67,-1*'A1'!H$30:H$79,0),0),0)))</f>
        <v>-192.17625904749997</v>
      </c>
      <c r="E68" s="91">
        <f t="shared" si="2"/>
        <v>-6726.1690666624991</v>
      </c>
      <c r="F68" s="61" t="str">
        <f t="shared" si="1"/>
        <v>demand</v>
      </c>
      <c r="G68" s="19"/>
      <c r="H68" s="60" t="str">
        <v/>
      </c>
      <c r="I68" s="19">
        <f>E68</f>
        <v>-6726.1690666624991</v>
      </c>
      <c r="J68" s="58" t="str">
        <f>IF(A68="","",J$5+SUM(I$6:I67))</f>
        <v/>
      </c>
      <c r="K68" s="19"/>
      <c r="L68" s="19">
        <f>E68</f>
        <v>-6726.1690666624991</v>
      </c>
      <c r="M68" s="58" t="str">
        <f>IF(A68="","",IF(L68="▼",((M$5)+(SUM(L$6:L67))),(-(M$5+SUM(L$6:L67)))))</f>
        <v/>
      </c>
    </row>
    <row r="69" spans="1:13" x14ac:dyDescent="0.25">
      <c r="A69" s="61">
        <f t="array" ref="A69">IF(B68="","",(LARGE('A1'!$K$30:$L$79,(1+SUM(COUNTIF('A1'!$K$30:$L$79,A$5:A68))-(B68*COUNTIF('A1'!$K$30:$L$79,A$6))))))</f>
        <v>25</v>
      </c>
      <c r="B69" s="61" t="str">
        <f>IF(B67="","",IF((SUM(IF(FREQUENCY('A1'!$K$30:$L$79,'A1'!$K$30:$L$79)&gt;0,1)))&gt;(B67+1),(B67+1),""))</f>
        <v/>
      </c>
      <c r="C69" s="61" t="str">
        <v/>
      </c>
      <c r="D69" s="91" t="str">
        <f t="array" ref="D69">IF(C69="","",SUM(IF('A1'!J$30:J$79="HOT",IF('A1'!K$30:K$79&gt;=A68,IF('A1'!L$30:L$79&lt;=A70,1*'A1'!H$30:H$79,0),0),0),IF('A1'!J$30:J$79="COLD",IF('A1'!K$30:K$79&lt;=A70,IF('A1'!L$30:L$79&gt;=A68,-1*'A1'!H$30:H$79,0),0),0)))</f>
        <v/>
      </c>
      <c r="E69" s="91" t="str">
        <f t="shared" si="2"/>
        <v/>
      </c>
      <c r="F69" s="61" t="str">
        <f t="shared" si="1"/>
        <v/>
      </c>
      <c r="G69" s="19"/>
      <c r="H69" s="60" t="str">
        <v/>
      </c>
      <c r="I69" s="19" t="str">
        <f>IF(A69="","","▼")</f>
        <v>▼</v>
      </c>
      <c r="J69" s="58">
        <f>IF(A69="","",J$5+SUM(I$6:I68))</f>
        <v>128665.81473281869</v>
      </c>
      <c r="K69" s="19"/>
      <c r="L69" s="19" t="str">
        <f>IF(L68="","",IF((M$5+SUM(L$6:L68))&gt;=0,"▼","▲"))</f>
        <v>▼</v>
      </c>
      <c r="M69" s="58">
        <f>IF(A69="","",IF(L69="▼",((M$5)+(SUM(L$6:L68))),(-(M$5+SUM(L$6:L68)))))</f>
        <v>128665.81473281869</v>
      </c>
    </row>
    <row r="70" spans="1:13" x14ac:dyDescent="0.25">
      <c r="A70" s="61" t="str">
        <f t="array" ref="A70">IF(B69="","",(LARGE('A1'!$K$30:$L$79,(1+SUM(COUNTIF('A1'!$K$30:$L$79,A$5:A69))-(B69*COUNTIF('A1'!$K$30:$L$79,A$6))))))</f>
        <v/>
      </c>
      <c r="B70" s="61">
        <f>IF(B68="","",IF((SUM(IF(FREQUENCY('A1'!$K$30:$L$79,'A1'!$K$30:$L$79)&gt;0,1)))&gt;(B68+1),(B68+1),""))</f>
        <v>33</v>
      </c>
      <c r="C70" s="61">
        <v>0.14999999999997726</v>
      </c>
      <c r="D70" s="91">
        <f t="array" ref="D70">IF(C70="","",SUM(IF('A1'!J$30:J$79="HOT",IF('A1'!K$30:K$79&gt;=A69,IF('A1'!L$30:L$79&lt;=A71,1*'A1'!H$30:H$79,0),0),0),IF('A1'!J$30:J$79="COLD",IF('A1'!K$30:K$79&lt;=A71,IF('A1'!L$30:L$79&gt;=A69,-1*'A1'!H$30:H$79,0),0),0)))</f>
        <v>-178.75990349194441</v>
      </c>
      <c r="E70" s="91">
        <f t="shared" si="2"/>
        <v>-26.813985523787597</v>
      </c>
      <c r="F70" s="61" t="str">
        <f t="shared" si="1"/>
        <v>demand</v>
      </c>
      <c r="G70" s="19"/>
      <c r="H70" s="60" t="str">
        <v/>
      </c>
      <c r="I70" s="19">
        <f>E70</f>
        <v>-26.813985523787597</v>
      </c>
      <c r="J70" s="58" t="str">
        <f>IF(A70="","",J$5+SUM(I$6:I69))</f>
        <v/>
      </c>
      <c r="K70" s="19"/>
      <c r="L70" s="19">
        <f>E70</f>
        <v>-26.813985523787597</v>
      </c>
      <c r="M70" s="58" t="str">
        <f>IF(A70="","",IF(L70="▼",((M$5)+(SUM(L$6:L69))),(-(M$5+SUM(L$6:L69)))))</f>
        <v/>
      </c>
    </row>
    <row r="71" spans="1:13" x14ac:dyDescent="0.25">
      <c r="A71" s="61">
        <f t="array" ref="A71">IF(B70="","",(LARGE('A1'!$K$30:$L$79,(1+SUM(COUNTIF('A1'!$K$30:$L$79,A$5:A70))-(B70*COUNTIF('A1'!$K$30:$L$79,A$6))))))</f>
        <v>24.850000000000023</v>
      </c>
      <c r="B71" s="61" t="str">
        <f>IF(B69="","",IF((SUM(IF(FREQUENCY('A1'!$K$30:$L$79,'A1'!$K$30:$L$79)&gt;0,1)))&gt;(B69+1),(B69+1),""))</f>
        <v/>
      </c>
      <c r="C71" s="61" t="str">
        <v/>
      </c>
      <c r="D71" s="91" t="str">
        <f t="array" ref="D71">IF(C71="","",SUM(IF('A1'!J$30:J$79="HOT",IF('A1'!K$30:K$79&gt;=A70,IF('A1'!L$30:L$79&lt;=A72,1*'A1'!H$30:H$79,0),0),0),IF('A1'!J$30:J$79="COLD",IF('A1'!K$30:K$79&lt;=A72,IF('A1'!L$30:L$79&gt;=A70,-1*'A1'!H$30:H$79,0),0),0)))</f>
        <v/>
      </c>
      <c r="E71" s="91" t="str">
        <f t="shared" si="2"/>
        <v/>
      </c>
      <c r="F71" s="61" t="str">
        <f t="shared" ref="F71:F134" si="3">IF(E71="","",IF(E71&lt;1,"demand","surplus"))</f>
        <v/>
      </c>
      <c r="G71" s="19"/>
      <c r="H71" s="60" t="str">
        <v/>
      </c>
      <c r="I71" s="19" t="str">
        <f>IF(A71="","","▼")</f>
        <v>▼</v>
      </c>
      <c r="J71" s="58">
        <f>IF(A71="","",J$5+SUM(I$6:I70))</f>
        <v>128639.00074729491</v>
      </c>
      <c r="K71" s="19"/>
      <c r="L71" s="19" t="str">
        <f>IF(L70="","",IF((M$5+SUM(L$6:L70))&gt;=0,"▼","▲"))</f>
        <v>▼</v>
      </c>
      <c r="M71" s="58">
        <f>IF(A71="","",IF(L71="▼",((M$5)+(SUM(L$6:L70))),(-(M$5+SUM(L$6:L70)))))</f>
        <v>128639.00074729491</v>
      </c>
    </row>
    <row r="72" spans="1:13" x14ac:dyDescent="0.25">
      <c r="A72" s="61" t="str">
        <f t="array" ref="A72">IF(B71="","",(LARGE('A1'!$K$30:$L$79,(1+SUM(COUNTIF('A1'!$K$30:$L$79,A$5:A71))-(B71*COUNTIF('A1'!$K$30:$L$79,A$6))))))</f>
        <v/>
      </c>
      <c r="B72" s="61">
        <f>IF(B70="","",IF((SUM(IF(FREQUENCY('A1'!$K$30:$L$79,'A1'!$K$30:$L$79)&gt;0,1)))&gt;(B70+1),(B70+1),""))</f>
        <v>34</v>
      </c>
      <c r="C72" s="61">
        <v>4.8500000000000227</v>
      </c>
      <c r="D72" s="91">
        <f t="array" ref="D72">IF(C72="","",SUM(IF('A1'!J$30:J$79="HOT",IF('A1'!K$30:K$79&gt;=A71,IF('A1'!L$30:L$79&lt;=A73,1*'A1'!H$30:H$79,0),0),0),IF('A1'!J$30:J$79="COLD",IF('A1'!K$30:K$79&lt;=A73,IF('A1'!L$30:L$79&gt;=A71,-1*'A1'!H$30:H$79,0),0),0)))</f>
        <v>-122.00206565410656</v>
      </c>
      <c r="E72" s="91">
        <f t="shared" si="2"/>
        <v>-591.71001842241958</v>
      </c>
      <c r="F72" s="61" t="str">
        <f t="shared" si="3"/>
        <v>demand</v>
      </c>
      <c r="G72" s="19"/>
      <c r="H72" s="60" t="str">
        <v/>
      </c>
      <c r="I72" s="19">
        <f>E72</f>
        <v>-591.71001842241958</v>
      </c>
      <c r="J72" s="58" t="str">
        <f>IF(A72="","",J$5+SUM(I$6:I71))</f>
        <v/>
      </c>
      <c r="K72" s="19"/>
      <c r="L72" s="19">
        <f>E72</f>
        <v>-591.71001842241958</v>
      </c>
      <c r="M72" s="58" t="str">
        <f>IF(A72="","",IF(L72="▼",((M$5)+(SUM(L$6:L71))),(-(M$5+SUM(L$6:L71)))))</f>
        <v/>
      </c>
    </row>
    <row r="73" spans="1:13" x14ac:dyDescent="0.25">
      <c r="A73" s="61">
        <f t="array" ref="A73">IF(B72="","",(LARGE('A1'!$K$30:$L$79,(1+SUM(COUNTIF('A1'!$K$30:$L$79,A$5:A72))-(B72*COUNTIF('A1'!$K$30:$L$79,A$6))))))</f>
        <v>20</v>
      </c>
      <c r="B73" s="61" t="str">
        <f>IF(B71="","",IF((SUM(IF(FREQUENCY('A1'!$K$30:$L$79,'A1'!$K$30:$L$79)&gt;0,1)))&gt;(B71+1),(B71+1),""))</f>
        <v/>
      </c>
      <c r="C73" s="61" t="str">
        <v/>
      </c>
      <c r="D73" s="91" t="str">
        <f t="array" ref="D73">IF(C73="","",SUM(IF('A1'!J$30:J$79="HOT",IF('A1'!K$30:K$79&gt;=A72,IF('A1'!L$30:L$79&lt;=A74,1*'A1'!H$30:H$79,0),0),0),IF('A1'!J$30:J$79="COLD",IF('A1'!K$30:K$79&lt;=A74,IF('A1'!L$30:L$79&gt;=A72,-1*'A1'!H$30:H$79,0),0),0)))</f>
        <v/>
      </c>
      <c r="E73" s="91" t="str">
        <f t="shared" si="2"/>
        <v/>
      </c>
      <c r="F73" s="61" t="str">
        <f t="shared" si="3"/>
        <v/>
      </c>
      <c r="G73" s="19"/>
      <c r="H73" s="60" t="str">
        <v/>
      </c>
      <c r="I73" s="19" t="str">
        <f>IF(A73="","","▼")</f>
        <v>▼</v>
      </c>
      <c r="J73" s="58">
        <f>IF(A73="","",J$5+SUM(I$6:I72))</f>
        <v>128047.29072887248</v>
      </c>
      <c r="K73" s="19"/>
      <c r="L73" s="19" t="str">
        <f>IF(L72="","",IF((M$5+SUM(L$6:L72))&gt;=0,"▼","▲"))</f>
        <v>▼</v>
      </c>
      <c r="M73" s="58">
        <f>IF(A73="","",IF(L73="▼",((M$5)+(SUM(L$6:L72))),(-(M$5+SUM(L$6:L72)))))</f>
        <v>128047.29072887248</v>
      </c>
    </row>
    <row r="74" spans="1:13" x14ac:dyDescent="0.25">
      <c r="A74" s="61" t="str">
        <f t="array" ref="A74">IF(B73="","",(LARGE('A1'!$K$30:$L$79,(1+SUM(COUNTIF('A1'!$K$30:$L$79,A$5:A73))-(B73*COUNTIF('A1'!$K$30:$L$79,A$6))))))</f>
        <v/>
      </c>
      <c r="B74" s="61">
        <f>IF(B72="","",IF((SUM(IF(FREQUENCY('A1'!$K$30:$L$79,'A1'!$K$30:$L$79)&gt;0,1)))&gt;(B72+1),(B72+1),""))</f>
        <v>35</v>
      </c>
      <c r="C74" s="61">
        <v>5.1499999999999773</v>
      </c>
      <c r="D74" s="91">
        <f t="array" ref="D74">IF(C74="","",SUM(IF('A1'!J$30:J$79="HOT",IF('A1'!K$30:K$79&gt;=A73,IF('A1'!L$30:L$79&lt;=A75,1*'A1'!H$30:H$79,0),0),0),IF('A1'!J$30:J$79="COLD",IF('A1'!K$30:K$79&lt;=A75,IF('A1'!L$30:L$79&gt;=A73,-1*'A1'!H$30:H$79,0),0),0)))</f>
        <v>-163.93782587306029</v>
      </c>
      <c r="E74" s="91">
        <f t="shared" si="2"/>
        <v>-844.27980324625673</v>
      </c>
      <c r="F74" s="61" t="str">
        <f t="shared" si="3"/>
        <v>demand</v>
      </c>
      <c r="G74" s="19"/>
      <c r="H74" s="60" t="str">
        <v/>
      </c>
      <c r="I74" s="19">
        <f>E74</f>
        <v>-844.27980324625673</v>
      </c>
      <c r="J74" s="58" t="str">
        <f>IF(A74="","",J$5+SUM(I$6:I73))</f>
        <v/>
      </c>
      <c r="K74" s="19"/>
      <c r="L74" s="19">
        <f>E74</f>
        <v>-844.27980324625673</v>
      </c>
      <c r="M74" s="58" t="str">
        <f>IF(A74="","",IF(L74="▼",((M$5)+(SUM(L$6:L73))),(-(M$5+SUM(L$6:L73)))))</f>
        <v/>
      </c>
    </row>
    <row r="75" spans="1:13" x14ac:dyDescent="0.25">
      <c r="A75" s="61">
        <f t="array" ref="A75">IF(B74="","",(LARGE('A1'!$K$30:$L$79,(1+SUM(COUNTIF('A1'!$K$30:$L$79,A$5:A74))-(B74*COUNTIF('A1'!$K$30:$L$79,A$6))))))</f>
        <v>14.850000000000023</v>
      </c>
      <c r="B75" s="61" t="str">
        <f>IF(B73="","",IF((SUM(IF(FREQUENCY('A1'!$K$30:$L$79,'A1'!$K$30:$L$79)&gt;0,1)))&gt;(B73+1),(B73+1),""))</f>
        <v/>
      </c>
      <c r="C75" s="61" t="str">
        <v/>
      </c>
      <c r="D75" s="91" t="str">
        <f t="array" ref="D75">IF(C75="","",SUM(IF('A1'!J$30:J$79="HOT",IF('A1'!K$30:K$79&gt;=A74,IF('A1'!L$30:L$79&lt;=A76,1*'A1'!H$30:H$79,0),0),0),IF('A1'!J$30:J$79="COLD",IF('A1'!K$30:K$79&lt;=A76,IF('A1'!L$30:L$79&gt;=A74,-1*'A1'!H$30:H$79,0),0),0)))</f>
        <v/>
      </c>
      <c r="E75" s="91" t="str">
        <f t="shared" si="2"/>
        <v/>
      </c>
      <c r="F75" s="61" t="str">
        <f t="shared" si="3"/>
        <v/>
      </c>
      <c r="G75" s="19"/>
      <c r="H75" s="60" t="str">
        <v/>
      </c>
      <c r="I75" s="19" t="str">
        <f>IF(A75="","","▼")</f>
        <v>▼</v>
      </c>
      <c r="J75" s="58">
        <f>IF(A75="","",J$5+SUM(I$6:I74))</f>
        <v>127203.01092562622</v>
      </c>
      <c r="K75" s="19"/>
      <c r="L75" s="19" t="str">
        <f>IF(L74="","",IF((M$5+SUM(L$6:L74))&gt;=0,"▼","▲"))</f>
        <v>▼</v>
      </c>
      <c r="M75" s="58">
        <f>IF(A75="","",IF(L75="▼",((M$5)+(SUM(L$6:L74))),(-(M$5+SUM(L$6:L74)))))</f>
        <v>127203.01092562622</v>
      </c>
    </row>
    <row r="76" spans="1:13" x14ac:dyDescent="0.25">
      <c r="A76" s="61" t="str">
        <f t="array" ref="A76">IF(B75="","",(LARGE('A1'!$K$30:$L$79,(1+SUM(COUNTIF('A1'!$K$30:$L$79,A$5:A75))-(B75*COUNTIF('A1'!$K$30:$L$79,A$6))))))</f>
        <v/>
      </c>
      <c r="B76" s="61">
        <f>IF(B74="","",IF((SUM(IF(FREQUENCY('A1'!$K$30:$L$79,'A1'!$K$30:$L$79)&gt;0,1)))&gt;(B74+1),(B74+1),""))</f>
        <v>36</v>
      </c>
      <c r="C76" s="61">
        <v>20</v>
      </c>
      <c r="D76" s="91">
        <f t="array" ref="D76">IF(C76="","",SUM(IF('A1'!J$30:J$79="HOT",IF('A1'!K$30:K$79&gt;=A75,IF('A1'!L$30:L$79&lt;=A77,1*'A1'!H$30:H$79,0),0),0),IF('A1'!J$30:J$79="COLD",IF('A1'!K$30:K$79&lt;=A77,IF('A1'!L$30:L$79&gt;=A75,-1*'A1'!H$30:H$79,0),0),0)))</f>
        <v>-206.90192913117176</v>
      </c>
      <c r="E76" s="91">
        <f t="shared" si="2"/>
        <v>-4138.0385826234351</v>
      </c>
      <c r="F76" s="61" t="str">
        <f t="shared" si="3"/>
        <v>demand</v>
      </c>
      <c r="G76" s="19"/>
      <c r="H76" s="60" t="str">
        <v/>
      </c>
      <c r="I76" s="19">
        <f>E76</f>
        <v>-4138.0385826234351</v>
      </c>
      <c r="J76" s="58" t="str">
        <f>IF(A76="","",J$5+SUM(I$6:I75))</f>
        <v/>
      </c>
      <c r="K76" s="19"/>
      <c r="L76" s="19">
        <f>E76</f>
        <v>-4138.0385826234351</v>
      </c>
      <c r="M76" s="58" t="str">
        <f>IF(A76="","",IF(L76="▼",((M$5)+(SUM(L$6:L75))),(-(M$5+SUM(L$6:L75)))))</f>
        <v/>
      </c>
    </row>
    <row r="77" spans="1:13" x14ac:dyDescent="0.25">
      <c r="A77" s="61">
        <f t="array" ref="A77">IF(B76="","",(LARGE('A1'!$K$30:$L$79,(1+SUM(COUNTIF('A1'!$K$30:$L$79,A$5:A76))-(B76*COUNTIF('A1'!$K$30:$L$79,A$6))))))</f>
        <v>-5.1499999999999773</v>
      </c>
      <c r="B77" s="61" t="str">
        <f>IF(B75="","",IF((SUM(IF(FREQUENCY('A1'!$K$30:$L$79,'A1'!$K$30:$L$79)&gt;0,1)))&gt;(B75+1),(B75+1),""))</f>
        <v/>
      </c>
      <c r="C77" s="61" t="str">
        <v/>
      </c>
      <c r="D77" s="91" t="str">
        <f t="array" ref="D77">IF(C77="","",SUM(IF('A1'!J$30:J$79="HOT",IF('A1'!K$30:K$79&gt;=A76,IF('A1'!L$30:L$79&lt;=A78,1*'A1'!H$30:H$79,0),0),0),IF('A1'!J$30:J$79="COLD",IF('A1'!K$30:K$79&lt;=A78,IF('A1'!L$30:L$79&gt;=A76,-1*'A1'!H$30:H$79,0),0),0)))</f>
        <v/>
      </c>
      <c r="E77" s="91" t="str">
        <f t="shared" si="2"/>
        <v/>
      </c>
      <c r="F77" s="61" t="str">
        <f t="shared" si="3"/>
        <v/>
      </c>
      <c r="G77" s="19"/>
      <c r="H77" s="60" t="str">
        <v/>
      </c>
      <c r="I77" s="19" t="str">
        <f>IF(A77="","","▼")</f>
        <v>▼</v>
      </c>
      <c r="J77" s="58">
        <f>IF(A77="","",J$5+SUM(I$6:I76))</f>
        <v>123064.97234300278</v>
      </c>
      <c r="K77" s="19"/>
      <c r="L77" s="19" t="str">
        <f>IF(L76="","",IF((M$5+SUM(L$6:L76))&gt;=0,"▼","▲"))</f>
        <v>▼</v>
      </c>
      <c r="M77" s="58">
        <f>IF(A77="","",IF(L77="▼",((M$5)+(SUM(L$6:L76))),(-(M$5+SUM(L$6:L76)))))</f>
        <v>123064.97234300278</v>
      </c>
    </row>
    <row r="78" spans="1:13" x14ac:dyDescent="0.25">
      <c r="A78" s="61" t="str">
        <f t="array" ref="A78">IF(B77="","",(LARGE('A1'!$K$30:$L$79,(1+SUM(COUNTIF('A1'!$K$30:$L$79,A$5:A77))-(B77*COUNTIF('A1'!$K$30:$L$79,A$6))))))</f>
        <v/>
      </c>
      <c r="B78" s="61">
        <f>IF(B76="","",IF((SUM(IF(FREQUENCY('A1'!$K$30:$L$79,'A1'!$K$30:$L$79)&gt;0,1)))&gt;(B76+1),(B76+1),""))</f>
        <v>37</v>
      </c>
      <c r="C78" s="61">
        <v>23</v>
      </c>
      <c r="D78" s="91">
        <f t="array" ref="D78">IF(C78="","",SUM(IF('A1'!J$30:J$79="HOT",IF('A1'!K$30:K$79&gt;=A77,IF('A1'!L$30:L$79&lt;=A79,1*'A1'!H$30:H$79,0),0),0),IF('A1'!J$30:J$79="COLD",IF('A1'!K$30:K$79&lt;=A79,IF('A1'!L$30:L$79&gt;=A77,-1*'A1'!H$30:H$79,0),0),0)))</f>
        <v>-218.17559676779629</v>
      </c>
      <c r="E78" s="91">
        <f t="shared" si="2"/>
        <v>-5018.0387256593149</v>
      </c>
      <c r="F78" s="61" t="str">
        <f t="shared" si="3"/>
        <v>demand</v>
      </c>
      <c r="G78" s="19"/>
      <c r="H78" s="60" t="str">
        <v/>
      </c>
      <c r="I78" s="19">
        <f>E78</f>
        <v>-5018.0387256593149</v>
      </c>
      <c r="J78" s="58" t="str">
        <f>IF(A78="","",J$5+SUM(I$6:I77))</f>
        <v/>
      </c>
      <c r="K78" s="19"/>
      <c r="L78" s="19">
        <f>E78</f>
        <v>-5018.0387256593149</v>
      </c>
      <c r="M78" s="58" t="str">
        <f>IF(A78="","",IF(L78="▼",((M$5)+(SUM(L$6:L77))),(-(M$5+SUM(L$6:L77)))))</f>
        <v/>
      </c>
    </row>
    <row r="79" spans="1:13" x14ac:dyDescent="0.25">
      <c r="A79" s="61">
        <f t="array" ref="A79">IF(B78="","",(LARGE('A1'!$K$30:$L$79,(1+SUM(COUNTIF('A1'!$K$30:$L$79,A$5:A78))-(B78*COUNTIF('A1'!$K$30:$L$79,A$6))))))</f>
        <v>-28.149999999999977</v>
      </c>
      <c r="B79" s="61" t="str">
        <f>IF(B77="","",IF((SUM(IF(FREQUENCY('A1'!$K$30:$L$79,'A1'!$K$30:$L$79)&gt;0,1)))&gt;(B77+1),(B77+1),""))</f>
        <v/>
      </c>
      <c r="C79" s="61" t="str">
        <v/>
      </c>
      <c r="D79" s="91" t="str">
        <f t="array" ref="D79">IF(C79="","",SUM(IF('A1'!J$30:J$79="HOT",IF('A1'!K$30:K$79&gt;=A78,IF('A1'!L$30:L$79&lt;=A80,1*'A1'!H$30:H$79,0),0),0),IF('A1'!J$30:J$79="COLD",IF('A1'!K$30:K$79&lt;=A80,IF('A1'!L$30:L$79&gt;=A78,-1*'A1'!H$30:H$79,0),0),0)))</f>
        <v/>
      </c>
      <c r="E79" s="91" t="str">
        <f t="shared" ref="E79:E142" si="4">IF(D79="","",D79*C79)</f>
        <v/>
      </c>
      <c r="F79" s="61" t="str">
        <f t="shared" si="3"/>
        <v/>
      </c>
      <c r="G79" s="19"/>
      <c r="H79" s="60" t="str">
        <v/>
      </c>
      <c r="I79" s="19" t="str">
        <f>IF(A79="","","▼")</f>
        <v>▼</v>
      </c>
      <c r="J79" s="58">
        <f>IF(A79="","",J$5+SUM(I$6:I78))</f>
        <v>118046.93361734347</v>
      </c>
      <c r="K79" s="19"/>
      <c r="L79" s="19" t="str">
        <f>IF(L78="","",IF((M$5+SUM(L$6:L78))&gt;=0,"▼","▲"))</f>
        <v>▼</v>
      </c>
      <c r="M79" s="58">
        <f>IF(A79="","",IF(L79="▼",((M$5)+(SUM(L$6:L78))),(-(M$5+SUM(L$6:L78)))))</f>
        <v>118046.93361734347</v>
      </c>
    </row>
    <row r="80" spans="1:13" x14ac:dyDescent="0.25">
      <c r="A80" s="61" t="str">
        <f t="array" ref="A80">IF(B79="","",(LARGE('A1'!$K$30:$L$79,(1+SUM(COUNTIF('A1'!$K$30:$L$79,A$5:A79))-(B79*COUNTIF('A1'!$K$30:$L$79,A$6))))))</f>
        <v/>
      </c>
      <c r="B80" s="61">
        <f>IF(B78="","",IF((SUM(IF(FREQUENCY('A1'!$K$30:$L$79,'A1'!$K$30:$L$79)&gt;0,1)))&gt;(B78+1),(B78+1),""))</f>
        <v>38</v>
      </c>
      <c r="C80" s="61">
        <v>28.425999999999988</v>
      </c>
      <c r="D80" s="91">
        <f t="array" ref="D80">IF(C80="","",SUM(IF('A1'!J$30:J$79="HOT",IF('A1'!K$30:K$79&gt;=A79,IF('A1'!L$30:L$79&lt;=A81,1*'A1'!H$30:H$79,0),0),0),IF('A1'!J$30:J$79="COLD",IF('A1'!K$30:K$79&lt;=A81,IF('A1'!L$30:L$79&gt;=A79,-1*'A1'!H$30:H$79,0),0),0)))</f>
        <v>-122.7897903161834</v>
      </c>
      <c r="E80" s="91">
        <f t="shared" si="4"/>
        <v>-3490.422579527828</v>
      </c>
      <c r="F80" s="61" t="str">
        <f t="shared" si="3"/>
        <v>demand</v>
      </c>
      <c r="G80" s="19"/>
      <c r="H80" s="60" t="str">
        <v/>
      </c>
      <c r="I80" s="19">
        <f>E80</f>
        <v>-3490.422579527828</v>
      </c>
      <c r="J80" s="58" t="str">
        <f>IF(A80="","",J$5+SUM(I$6:I79))</f>
        <v/>
      </c>
      <c r="K80" s="19"/>
      <c r="L80" s="19">
        <f>E80</f>
        <v>-3490.422579527828</v>
      </c>
      <c r="M80" s="58" t="str">
        <f>IF(A80="","",IF(L80="▼",((M$5)+(SUM(L$6:L79))),(-(M$5+SUM(L$6:L79)))))</f>
        <v/>
      </c>
    </row>
    <row r="81" spans="1:13" x14ac:dyDescent="0.25">
      <c r="A81" s="61">
        <f t="array" ref="A81">IF(B80="","",(LARGE('A1'!$K$30:$L$79,(1+SUM(COUNTIF('A1'!$K$30:$L$79,A$5:A80))-(B80*COUNTIF('A1'!$K$30:$L$79,A$6))))))</f>
        <v>-56.575999999999965</v>
      </c>
      <c r="B81" s="61" t="str">
        <f>IF(B79="","",IF((SUM(IF(FREQUENCY('A1'!$K$30:$L$79,'A1'!$K$30:$L$79)&gt;0,1)))&gt;(B79+1),(B79+1),""))</f>
        <v/>
      </c>
      <c r="C81" s="61" t="str">
        <v/>
      </c>
      <c r="D81" s="91" t="str">
        <f t="array" ref="D81">IF(C81="","",SUM(IF('A1'!J$30:J$79="HOT",IF('A1'!K$30:K$79&gt;=A80,IF('A1'!L$30:L$79&lt;=A82,1*'A1'!H$30:H$79,0),0),0),IF('A1'!J$30:J$79="COLD",IF('A1'!K$30:K$79&lt;=A82,IF('A1'!L$30:L$79&gt;=A80,-1*'A1'!H$30:H$79,0),0),0)))</f>
        <v/>
      </c>
      <c r="E81" s="91" t="str">
        <f t="shared" si="4"/>
        <v/>
      </c>
      <c r="F81" s="61" t="str">
        <f t="shared" si="3"/>
        <v/>
      </c>
      <c r="G81" s="19"/>
      <c r="H81" s="60" t="str">
        <v/>
      </c>
      <c r="I81" s="19" t="str">
        <f>IF(A81="","","▼")</f>
        <v>▼</v>
      </c>
      <c r="J81" s="58">
        <f>IF(A81="","",J$5+SUM(I$6:I80))</f>
        <v>114556.51103781564</v>
      </c>
      <c r="K81" s="19"/>
      <c r="L81" s="19" t="str">
        <f>IF(L80="","",IF((M$5+SUM(L$6:L80))&gt;=0,"▼","▲"))</f>
        <v>▼</v>
      </c>
      <c r="M81" s="58">
        <f>IF(A81="","",IF(L81="▼",((M$5)+(SUM(L$6:L80))),(-(M$5+SUM(L$6:L80)))))</f>
        <v>114556.51103781564</v>
      </c>
    </row>
    <row r="82" spans="1:13" x14ac:dyDescent="0.25">
      <c r="A82" s="61" t="str">
        <f t="array" ref="A82">IF(B81="","",(LARGE('A1'!$K$30:$L$79,(1+SUM(COUNTIF('A1'!$K$30:$L$79,A$5:A81))-(B81*COUNTIF('A1'!$K$30:$L$79,A$6))))))</f>
        <v/>
      </c>
      <c r="B82" s="61">
        <f>IF(B80="","",IF((SUM(IF(FREQUENCY('A1'!$K$30:$L$79,'A1'!$K$30:$L$79)&gt;0,1)))&gt;(B80+1),(B80+1),""))</f>
        <v>39</v>
      </c>
      <c r="C82" s="61">
        <v>93.064000000000021</v>
      </c>
      <c r="D82" s="91">
        <f t="array" ref="D82">IF(C82="","",SUM(IF('A1'!J$30:J$79="HOT",IF('A1'!K$30:K$79&gt;=A81,IF('A1'!L$30:L$79&lt;=A83,1*'A1'!H$30:H$79,0),0),0),IF('A1'!J$30:J$79="COLD",IF('A1'!K$30:K$79&lt;=A83,IF('A1'!L$30:L$79&gt;=A81,-1*'A1'!H$30:H$79,0),0),0)))</f>
        <v>-12.701979689413996</v>
      </c>
      <c r="E82" s="91">
        <f t="shared" si="4"/>
        <v>-1182.0970378156244</v>
      </c>
      <c r="F82" s="61" t="str">
        <f t="shared" si="3"/>
        <v>demand</v>
      </c>
      <c r="G82" s="19"/>
      <c r="H82" s="60" t="str">
        <v/>
      </c>
      <c r="I82" s="19">
        <f>E82</f>
        <v>-1182.0970378156244</v>
      </c>
      <c r="J82" s="58" t="str">
        <f>IF(A82="","",J$5+SUM(I$6:I81))</f>
        <v/>
      </c>
      <c r="K82" s="19"/>
      <c r="L82" s="19">
        <f>E82</f>
        <v>-1182.0970378156244</v>
      </c>
      <c r="M82" s="58" t="str">
        <f>IF(A82="","",IF(L82="▼",((M$5)+(SUM(L$6:L81))),(-(M$5+SUM(L$6:L81)))))</f>
        <v/>
      </c>
    </row>
    <row r="83" spans="1:13" x14ac:dyDescent="0.25">
      <c r="A83" s="61">
        <f t="array" ref="A83">IF(B82="","",(LARGE('A1'!$K$30:$L$79,(1+SUM(COUNTIF('A1'!$K$30:$L$79,A$5:A82))-(B82*COUNTIF('A1'!$K$30:$L$79,A$6))))))</f>
        <v>-149.63999999999999</v>
      </c>
      <c r="B83" s="61" t="str">
        <f>IF(B81="","",IF((SUM(IF(FREQUENCY('A1'!$K$30:$L$79,'A1'!$K$30:$L$79)&gt;0,1)))&gt;(B81+1),(B81+1),""))</f>
        <v/>
      </c>
      <c r="C83" s="61" t="str">
        <v/>
      </c>
      <c r="D83" s="91" t="str">
        <f t="array" ref="D83">IF(C83="","",SUM(IF('A1'!J$30:J$79="HOT",IF('A1'!K$30:K$79&gt;=A82,IF('A1'!L$30:L$79&lt;=A84,1*'A1'!H$30:H$79,0),0),0),IF('A1'!J$30:J$79="COLD",IF('A1'!K$30:K$79&lt;=A84,IF('A1'!L$30:L$79&gt;=A82,-1*'A1'!H$30:H$79,0),0),0)))</f>
        <v/>
      </c>
      <c r="E83" s="91" t="str">
        <f t="shared" si="4"/>
        <v/>
      </c>
      <c r="F83" s="61" t="str">
        <f t="shared" si="3"/>
        <v/>
      </c>
      <c r="G83" s="19"/>
      <c r="H83" s="60" t="str">
        <v/>
      </c>
      <c r="I83" s="19" t="str">
        <f>IF(A83="","","▼")</f>
        <v>▼</v>
      </c>
      <c r="J83" s="58">
        <f>IF(A83="","",J$5+SUM(I$6:I82))</f>
        <v>113374.41400000002</v>
      </c>
      <c r="K83" s="19"/>
      <c r="L83" s="19" t="str">
        <f>IF(L82="","",IF((M$5+SUM(L$6:L82))&gt;=0,"▼","▲"))</f>
        <v>▼</v>
      </c>
      <c r="M83" s="58">
        <f>IF(A83="","",IF(L83="▼",((M$5)+(SUM(L$6:L82))),(-(M$5+SUM(L$6:L82)))))</f>
        <v>113374.41400000002</v>
      </c>
    </row>
    <row r="84" spans="1:13" x14ac:dyDescent="0.25">
      <c r="A84" s="61" t="str">
        <f t="array" ref="A84">IF(B83="","",(LARGE('A1'!$K$30:$L$79,(1+SUM(COUNTIF('A1'!$K$30:$L$79,A$5:A83))-(B83*COUNTIF('A1'!$K$30:$L$79,A$6))))))</f>
        <v/>
      </c>
      <c r="B84" s="61" t="str">
        <f>IF(B82="","",IF((SUM(IF(FREQUENCY('A1'!$K$30:$L$79,'A1'!$K$30:$L$79)&gt;0,1)))&gt;(B82+1),(B82+1),""))</f>
        <v/>
      </c>
      <c r="C84" s="61" t="str">
        <v/>
      </c>
      <c r="D84" s="91" t="str">
        <f t="array" ref="D84">IF(C84="","",SUM(IF('A1'!J$30:J$79="HOT",IF('A1'!K$30:K$79&gt;=A83,IF('A1'!L$30:L$79&lt;=A85,1*'A1'!H$30:H$79,0),0),0),IF('A1'!J$30:J$79="COLD",IF('A1'!K$30:K$79&lt;=A85,IF('A1'!L$30:L$79&gt;=A83,-1*'A1'!H$30:H$79,0),0),0)))</f>
        <v/>
      </c>
      <c r="E84" s="91" t="str">
        <f t="shared" si="4"/>
        <v/>
      </c>
      <c r="F84" s="61" t="str">
        <f t="shared" si="3"/>
        <v/>
      </c>
      <c r="G84" s="19"/>
      <c r="H84" s="60" t="str">
        <v/>
      </c>
      <c r="I84" s="19" t="str">
        <f>E84</f>
        <v/>
      </c>
      <c r="J84" s="58" t="str">
        <f>IF(A84="","",J$5+SUM(I$6:I83))</f>
        <v/>
      </c>
      <c r="K84" s="19"/>
      <c r="L84" s="19" t="str">
        <f>E84</f>
        <v/>
      </c>
      <c r="M84" s="58" t="str">
        <f>IF(A84="","",IF(L84="▼",((M$5)+(SUM(L$6:L83))),(-(M$5+SUM(L$6:L83)))))</f>
        <v/>
      </c>
    </row>
    <row r="85" spans="1:13" x14ac:dyDescent="0.25">
      <c r="A85" s="61" t="str">
        <f t="array" ref="A85">IF(B84="","",(LARGE('A1'!$K$30:$L$79,(1+SUM(COUNTIF('A1'!$K$30:$L$79,A$5:A84))-(B84*COUNTIF('A1'!$K$30:$L$79,A$6))))))</f>
        <v/>
      </c>
      <c r="B85" s="61" t="str">
        <f>IF(B83="","",IF((SUM(IF(FREQUENCY('A1'!$K$30:$L$79,'A1'!$K$30:$L$79)&gt;0,1)))&gt;(B83+1),(B83+1),""))</f>
        <v/>
      </c>
      <c r="C85" s="61" t="str">
        <v/>
      </c>
      <c r="D85" s="91" t="str">
        <f t="array" ref="D85">IF(C85="","",SUM(IF('A1'!J$30:J$79="HOT",IF('A1'!K$30:K$79&gt;=A84,IF('A1'!L$30:L$79&lt;=A86,1*'A1'!H$30:H$79,0),0),0),IF('A1'!J$30:J$79="COLD",IF('A1'!K$30:K$79&lt;=A86,IF('A1'!L$30:L$79&gt;=A84,-1*'A1'!H$30:H$79,0),0),0)))</f>
        <v/>
      </c>
      <c r="E85" s="91" t="str">
        <f t="shared" si="4"/>
        <v/>
      </c>
      <c r="F85" s="61" t="str">
        <f t="shared" si="3"/>
        <v/>
      </c>
      <c r="G85" s="19"/>
      <c r="H85" s="60" t="str">
        <v/>
      </c>
      <c r="I85" s="19" t="str">
        <f>IF(A85="","","▼")</f>
        <v/>
      </c>
      <c r="J85" s="58" t="str">
        <f>IF(A85="","",J$5+SUM(I$6:I84))</f>
        <v/>
      </c>
      <c r="K85" s="19"/>
      <c r="L85" s="19" t="str">
        <f>IF(L84="","",IF((M$5+SUM(L$6:L84))&gt;=0,"▼","▲"))</f>
        <v/>
      </c>
      <c r="M85" s="58" t="str">
        <f>IF(A85="","",IF(L85="▼",((M$5)+(SUM(L$6:L84))),(-(M$5+SUM(L$6:L84)))))</f>
        <v/>
      </c>
    </row>
    <row r="86" spans="1:13" x14ac:dyDescent="0.25">
      <c r="A86" s="61" t="str">
        <f t="array" ref="A86">IF(B85="","",(LARGE('A1'!$K$30:$L$79,(1+SUM(COUNTIF('A1'!$K$30:$L$79,A$5:A85))-(B85*COUNTIF('A1'!$K$30:$L$79,A$6))))))</f>
        <v/>
      </c>
      <c r="B86" s="61" t="str">
        <f>IF(B84="","",IF((SUM(IF(FREQUENCY('A1'!$K$30:$L$79,'A1'!$K$30:$L$79)&gt;0,1)))&gt;(B84+1),(B84+1),""))</f>
        <v/>
      </c>
      <c r="C86" s="61" t="str">
        <v/>
      </c>
      <c r="D86" s="91" t="str">
        <f t="array" ref="D86">IF(C86="","",SUM(IF('A1'!J$30:J$79="HOT",IF('A1'!K$30:K$79&gt;=A85,IF('A1'!L$30:L$79&lt;=A87,1*'A1'!H$30:H$79,0),0),0),IF('A1'!J$30:J$79="COLD",IF('A1'!K$30:K$79&lt;=A87,IF('A1'!L$30:L$79&gt;=A85,-1*'A1'!H$30:H$79,0),0),0)))</f>
        <v/>
      </c>
      <c r="E86" s="91" t="str">
        <f t="shared" si="4"/>
        <v/>
      </c>
      <c r="F86" s="61" t="str">
        <f t="shared" si="3"/>
        <v/>
      </c>
      <c r="G86" s="19"/>
      <c r="H86" s="60" t="str">
        <v/>
      </c>
      <c r="I86" s="19" t="str">
        <f>E86</f>
        <v/>
      </c>
      <c r="J86" s="58" t="str">
        <f>IF(A86="","",J$5+SUM(I$6:I85))</f>
        <v/>
      </c>
      <c r="K86" s="19"/>
      <c r="L86" s="19" t="str">
        <f>E86</f>
        <v/>
      </c>
      <c r="M86" s="58" t="str">
        <f>IF(A86="","",IF(L86="▼",((M$5)+(SUM(L$6:L85))),(-(M$5+SUM(L$6:L85)))))</f>
        <v/>
      </c>
    </row>
    <row r="87" spans="1:13" x14ac:dyDescent="0.25">
      <c r="A87" s="61" t="str">
        <f t="array" ref="A87">IF(B86="","",(LARGE('A1'!$K$30:$L$79,(1+SUM(COUNTIF('A1'!$K$30:$L$79,A$5:A86))-(B86*COUNTIF('A1'!$K$30:$L$79,A$6))))))</f>
        <v/>
      </c>
      <c r="B87" s="61" t="str">
        <f>IF(B85="","",IF((SUM(IF(FREQUENCY('A1'!$K$30:$L$79,'A1'!$K$30:$L$79)&gt;0,1)))&gt;(B85+1),(B85+1),""))</f>
        <v/>
      </c>
      <c r="C87" s="61" t="str">
        <v/>
      </c>
      <c r="D87" s="91" t="str">
        <f t="array" ref="D87">IF(C87="","",SUM(IF('A1'!J$30:J$79="HOT",IF('A1'!K$30:K$79&gt;=A86,IF('A1'!L$30:L$79&lt;=A88,1*'A1'!H$30:H$79,0),0),0),IF('A1'!J$30:J$79="COLD",IF('A1'!K$30:K$79&lt;=A88,IF('A1'!L$30:L$79&gt;=A86,-1*'A1'!H$30:H$79,0),0),0)))</f>
        <v/>
      </c>
      <c r="E87" s="91" t="str">
        <f t="shared" si="4"/>
        <v/>
      </c>
      <c r="F87" s="61" t="str">
        <f t="shared" si="3"/>
        <v/>
      </c>
      <c r="G87" s="19"/>
      <c r="H87" s="60" t="str">
        <v/>
      </c>
      <c r="I87" s="19" t="str">
        <f>IF(A87="","","▼")</f>
        <v/>
      </c>
      <c r="J87" s="58" t="str">
        <f>IF(A87="","",J$5+SUM(I$6:I86))</f>
        <v/>
      </c>
      <c r="K87" s="19"/>
      <c r="L87" s="19" t="str">
        <f>IF(L86="","",IF((M$5+SUM(L$6:L86))&gt;=0,"▼","▲"))</f>
        <v/>
      </c>
      <c r="M87" s="58" t="str">
        <f>IF(A87="","",IF(L87="▼",((M$5)+(SUM(L$6:L86))),(-(M$5+SUM(L$6:L86)))))</f>
        <v/>
      </c>
    </row>
    <row r="88" spans="1:13" x14ac:dyDescent="0.25">
      <c r="A88" s="61" t="str">
        <f t="array" ref="A88">IF(B87="","",(LARGE('A1'!$K$30:$L$79,(1+SUM(COUNTIF('A1'!$K$30:$L$79,A$5:A87))-(B87*COUNTIF('A1'!$K$30:$L$79,A$6))))))</f>
        <v/>
      </c>
      <c r="B88" s="61" t="str">
        <f>IF(B86="","",IF((SUM(IF(FREQUENCY('A1'!$K$30:$L$79,'A1'!$K$30:$L$79)&gt;0,1)))&gt;(B86+1),(B86+1),""))</f>
        <v/>
      </c>
      <c r="C88" s="61" t="str">
        <v/>
      </c>
      <c r="D88" s="91" t="str">
        <f t="array" ref="D88">IF(C88="","",SUM(IF('A1'!J$30:J$79="HOT",IF('A1'!K$30:K$79&gt;=A87,IF('A1'!L$30:L$79&lt;=A89,1*'A1'!H$30:H$79,0),0),0),IF('A1'!J$30:J$79="COLD",IF('A1'!K$30:K$79&lt;=A89,IF('A1'!L$30:L$79&gt;=A87,-1*'A1'!H$30:H$79,0),0),0)))</f>
        <v/>
      </c>
      <c r="E88" s="91" t="str">
        <f t="shared" si="4"/>
        <v/>
      </c>
      <c r="F88" s="61" t="str">
        <f t="shared" si="3"/>
        <v/>
      </c>
      <c r="G88" s="19"/>
      <c r="H88" s="60" t="str">
        <v/>
      </c>
      <c r="I88" s="19" t="str">
        <f>E88</f>
        <v/>
      </c>
      <c r="J88" s="58" t="str">
        <f>IF(A88="","",J$5+SUM(I$6:I87))</f>
        <v/>
      </c>
      <c r="K88" s="19"/>
      <c r="L88" s="19" t="str">
        <f>E88</f>
        <v/>
      </c>
      <c r="M88" s="58" t="str">
        <f>IF(A88="","",IF(L88="▼",((M$5)+(SUM(L$6:L87))),(-(M$5+SUM(L$6:L87)))))</f>
        <v/>
      </c>
    </row>
    <row r="89" spans="1:13" x14ac:dyDescent="0.25">
      <c r="A89" s="61" t="str">
        <f t="array" ref="A89">IF(B88="","",(LARGE('A1'!$K$30:$L$79,(1+SUM(COUNTIF('A1'!$K$30:$L$79,A$5:A88))-(B88*COUNTIF('A1'!$K$30:$L$79,A$6))))))</f>
        <v/>
      </c>
      <c r="B89" s="61" t="str">
        <f>IF(B87="","",IF((SUM(IF(FREQUENCY('A1'!$K$30:$L$79,'A1'!$K$30:$L$79)&gt;0,1)))&gt;(B87+1),(B87+1),""))</f>
        <v/>
      </c>
      <c r="C89" s="61" t="str">
        <v/>
      </c>
      <c r="D89" s="91" t="str">
        <f t="array" ref="D89">IF(C89="","",SUM(IF('A1'!J$30:J$79="HOT",IF('A1'!K$30:K$79&gt;=A88,IF('A1'!L$30:L$79&lt;=A90,1*'A1'!H$30:H$79,0),0),0),IF('A1'!J$30:J$79="COLD",IF('A1'!K$30:K$79&lt;=A90,IF('A1'!L$30:L$79&gt;=A88,-1*'A1'!H$30:H$79,0),0),0)))</f>
        <v/>
      </c>
      <c r="E89" s="91" t="str">
        <f t="shared" si="4"/>
        <v/>
      </c>
      <c r="F89" s="61" t="str">
        <f t="shared" si="3"/>
        <v/>
      </c>
      <c r="G89" s="19"/>
      <c r="H89" s="60" t="str">
        <v/>
      </c>
      <c r="I89" s="19" t="str">
        <f>IF(A89="","","▼")</f>
        <v/>
      </c>
      <c r="J89" s="58" t="str">
        <f>IF(A89="","",J$5+SUM(I$6:I88))</f>
        <v/>
      </c>
      <c r="K89" s="19"/>
      <c r="L89" s="19" t="str">
        <f>IF(L88="","",IF((M$5+SUM(L$6:L88))&gt;=0,"▼","▲"))</f>
        <v/>
      </c>
      <c r="M89" s="58" t="str">
        <f>IF(A89="","",IF(L89="▼",((M$5)+(SUM(L$6:L88))),(-(M$5+SUM(L$6:L88)))))</f>
        <v/>
      </c>
    </row>
    <row r="90" spans="1:13" x14ac:dyDescent="0.25">
      <c r="A90" s="61" t="str">
        <f t="array" ref="A90">IF(B89="","",(LARGE('A1'!$K$30:$L$79,(1+SUM(COUNTIF('A1'!$K$30:$L$79,A$5:A89))-(B89*COUNTIF('A1'!$K$30:$L$79,A$6))))))</f>
        <v/>
      </c>
      <c r="B90" s="61" t="str">
        <f>IF(B88="","",IF((SUM(IF(FREQUENCY('A1'!$K$30:$L$79,'A1'!$K$30:$L$79)&gt;0,1)))&gt;(B88+1),(B88+1),""))</f>
        <v/>
      </c>
      <c r="C90" s="61" t="str">
        <v/>
      </c>
      <c r="D90" s="91" t="str">
        <f t="array" ref="D90">IF(C90="","",SUM(IF('A1'!J$30:J$79="HOT",IF('A1'!K$30:K$79&gt;=A89,IF('A1'!L$30:L$79&lt;=A91,1*'A1'!H$30:H$79,0),0),0),IF('A1'!J$30:J$79="COLD",IF('A1'!K$30:K$79&lt;=A91,IF('A1'!L$30:L$79&gt;=A89,-1*'A1'!H$30:H$79,0),0),0)))</f>
        <v/>
      </c>
      <c r="E90" s="91" t="str">
        <f t="shared" si="4"/>
        <v/>
      </c>
      <c r="F90" s="61" t="str">
        <f t="shared" si="3"/>
        <v/>
      </c>
      <c r="G90" s="19"/>
      <c r="H90" s="60" t="str">
        <v/>
      </c>
      <c r="I90" s="19" t="str">
        <f>E90</f>
        <v/>
      </c>
      <c r="J90" s="58" t="str">
        <f>IF(A90="","",J$5+SUM(I$6:I89))</f>
        <v/>
      </c>
      <c r="K90" s="19"/>
      <c r="L90" s="19" t="str">
        <f>E90</f>
        <v/>
      </c>
      <c r="M90" s="58" t="str">
        <f>IF(A90="","",IF(L90="▼",((M$5)+(SUM(L$6:L89))),(-(M$5+SUM(L$6:L89)))))</f>
        <v/>
      </c>
    </row>
    <row r="91" spans="1:13" x14ac:dyDescent="0.25">
      <c r="A91" s="61" t="str">
        <f t="array" ref="A91">IF(B90="","",(LARGE('A1'!$K$30:$L$79,(1+SUM(COUNTIF('A1'!$K$30:$L$79,A$5:A90))-(B90*COUNTIF('A1'!$K$30:$L$79,A$6))))))</f>
        <v/>
      </c>
      <c r="B91" s="61" t="str">
        <f>IF(B89="","",IF((SUM(IF(FREQUENCY('A1'!$K$30:$L$79,'A1'!$K$30:$L$79)&gt;0,1)))&gt;(B89+1),(B89+1),""))</f>
        <v/>
      </c>
      <c r="C91" s="61" t="str">
        <v/>
      </c>
      <c r="D91" s="91" t="str">
        <f t="array" ref="D91">IF(C91="","",SUM(IF('A1'!J$30:J$79="HOT",IF('A1'!K$30:K$79&gt;=A90,IF('A1'!L$30:L$79&lt;=A92,1*'A1'!H$30:H$79,0),0),0),IF('A1'!J$30:J$79="COLD",IF('A1'!K$30:K$79&lt;=A92,IF('A1'!L$30:L$79&gt;=A90,-1*'A1'!H$30:H$79,0),0),0)))</f>
        <v/>
      </c>
      <c r="E91" s="91" t="str">
        <f t="shared" si="4"/>
        <v/>
      </c>
      <c r="F91" s="61" t="str">
        <f t="shared" si="3"/>
        <v/>
      </c>
      <c r="G91" s="19"/>
      <c r="H91" s="60" t="str">
        <v/>
      </c>
      <c r="I91" s="19" t="str">
        <f>IF(A91="","","▼")</f>
        <v/>
      </c>
      <c r="J91" s="58" t="str">
        <f>IF(A91="","",J$5+SUM(I$6:I90))</f>
        <v/>
      </c>
      <c r="K91" s="19"/>
      <c r="L91" s="19" t="str">
        <f>IF(L90="","",IF((M$5+SUM(L$6:L90))&gt;=0,"▼","▲"))</f>
        <v/>
      </c>
      <c r="M91" s="58" t="str">
        <f>IF(A91="","",IF(L91="▼",((M$5)+(SUM(L$6:L90))),(-(M$5+SUM(L$6:L90)))))</f>
        <v/>
      </c>
    </row>
    <row r="92" spans="1:13" x14ac:dyDescent="0.25">
      <c r="A92" s="61" t="str">
        <f t="array" ref="A92">IF(B91="","",(LARGE('A1'!$K$30:$L$79,(1+SUM(COUNTIF('A1'!$K$30:$L$79,A$5:A91))-(B91*COUNTIF('A1'!$K$30:$L$79,A$6))))))</f>
        <v/>
      </c>
      <c r="B92" s="61" t="str">
        <f>IF(B90="","",IF((SUM(IF(FREQUENCY('A1'!$K$30:$L$79,'A1'!$K$30:$L$79)&gt;0,1)))&gt;(B90+1),(B90+1),""))</f>
        <v/>
      </c>
      <c r="C92" s="61" t="str">
        <v/>
      </c>
      <c r="D92" s="91" t="str">
        <f t="array" ref="D92">IF(C92="","",SUM(IF('A1'!J$30:J$79="HOT",IF('A1'!K$30:K$79&gt;=A91,IF('A1'!L$30:L$79&lt;=A93,1*'A1'!H$30:H$79,0),0),0),IF('A1'!J$30:J$79="COLD",IF('A1'!K$30:K$79&lt;=A93,IF('A1'!L$30:L$79&gt;=A91,-1*'A1'!H$30:H$79,0),0),0)))</f>
        <v/>
      </c>
      <c r="E92" s="91" t="str">
        <f t="shared" si="4"/>
        <v/>
      </c>
      <c r="F92" s="61" t="str">
        <f t="shared" si="3"/>
        <v/>
      </c>
      <c r="G92" s="19"/>
      <c r="H92" s="60" t="str">
        <v/>
      </c>
      <c r="I92" s="19" t="str">
        <f>E92</f>
        <v/>
      </c>
      <c r="J92" s="58" t="str">
        <f>IF(A92="","",J$5+SUM(I$6:I91))</f>
        <v/>
      </c>
      <c r="K92" s="19"/>
      <c r="L92" s="19" t="str">
        <f>E92</f>
        <v/>
      </c>
      <c r="M92" s="58" t="str">
        <f>IF(A92="","",IF(L92="▼",((M$5)+(SUM(L$6:L91))),(-(M$5+SUM(L$6:L91)))))</f>
        <v/>
      </c>
    </row>
    <row r="93" spans="1:13" x14ac:dyDescent="0.25">
      <c r="A93" s="61" t="str">
        <f t="array" ref="A93">IF(B92="","",(LARGE('A1'!$K$30:$L$79,(1+SUM(COUNTIF('A1'!$K$30:$L$79,A$5:A92))-(B92*COUNTIF('A1'!$K$30:$L$79,A$6))))))</f>
        <v/>
      </c>
      <c r="B93" s="61" t="str">
        <f>IF(B91="","",IF((SUM(IF(FREQUENCY('A1'!$K$30:$L$79,'A1'!$K$30:$L$79)&gt;0,1)))&gt;(B91+1),(B91+1),""))</f>
        <v/>
      </c>
      <c r="C93" s="61" t="str">
        <v/>
      </c>
      <c r="D93" s="91" t="str">
        <f t="array" ref="D93">IF(C93="","",SUM(IF('A1'!J$30:J$79="HOT",IF('A1'!K$30:K$79&gt;=A92,IF('A1'!L$30:L$79&lt;=A94,1*'A1'!H$30:H$79,0),0),0),IF('A1'!J$30:J$79="COLD",IF('A1'!K$30:K$79&lt;=A94,IF('A1'!L$30:L$79&gt;=A92,-1*'A1'!H$30:H$79,0),0),0)))</f>
        <v/>
      </c>
      <c r="E93" s="91" t="str">
        <f t="shared" si="4"/>
        <v/>
      </c>
      <c r="F93" s="61" t="str">
        <f t="shared" si="3"/>
        <v/>
      </c>
      <c r="G93" s="19"/>
      <c r="H93" s="60" t="str">
        <v/>
      </c>
      <c r="I93" s="19" t="str">
        <f>IF(A93="","","▼")</f>
        <v/>
      </c>
      <c r="J93" s="58" t="str">
        <f>IF(A93="","",J$5+SUM(I$6:I92))</f>
        <v/>
      </c>
      <c r="K93" s="19"/>
      <c r="L93" s="19" t="str">
        <f>IF(L92="","",IF((M$5+SUM(L$6:L92))&gt;=0,"▼","▲"))</f>
        <v/>
      </c>
      <c r="M93" s="58" t="str">
        <f>IF(A93="","",IF(L93="▼",((M$5)+(SUM(L$6:L92))),(-(M$5+SUM(L$6:L92)))))</f>
        <v/>
      </c>
    </row>
    <row r="94" spans="1:13" x14ac:dyDescent="0.25">
      <c r="A94" s="61" t="str">
        <f t="array" ref="A94">IF(B93="","",(LARGE('A1'!$K$30:$L$79,(1+SUM(COUNTIF('A1'!$K$30:$L$79,A$5:A93))-(B93*COUNTIF('A1'!$K$30:$L$79,A$6))))))</f>
        <v/>
      </c>
      <c r="B94" s="61" t="str">
        <f>IF(B92="","",IF((SUM(IF(FREQUENCY('A1'!$K$30:$L$79,'A1'!$K$30:$L$79)&gt;0,1)))&gt;(B92+1),(B92+1),""))</f>
        <v/>
      </c>
      <c r="C94" s="61" t="str">
        <v/>
      </c>
      <c r="D94" s="91" t="str">
        <f t="array" ref="D94">IF(C94="","",SUM(IF('A1'!J$30:J$79="HOT",IF('A1'!K$30:K$79&gt;=A93,IF('A1'!L$30:L$79&lt;=A95,1*'A1'!H$30:H$79,0),0),0),IF('A1'!J$30:J$79="COLD",IF('A1'!K$30:K$79&lt;=A95,IF('A1'!L$30:L$79&gt;=A93,-1*'A1'!H$30:H$79,0),0),0)))</f>
        <v/>
      </c>
      <c r="E94" s="91" t="str">
        <f t="shared" si="4"/>
        <v/>
      </c>
      <c r="F94" s="61" t="str">
        <f t="shared" si="3"/>
        <v/>
      </c>
      <c r="G94" s="19"/>
      <c r="H94" s="60" t="str">
        <v/>
      </c>
      <c r="I94" s="19" t="str">
        <f>E94</f>
        <v/>
      </c>
      <c r="J94" s="58" t="str">
        <f>IF(A94="","",J$5+SUM(I$6:I93))</f>
        <v/>
      </c>
      <c r="K94" s="19"/>
      <c r="L94" s="19" t="str">
        <f>E94</f>
        <v/>
      </c>
      <c r="M94" s="58" t="str">
        <f>IF(A94="","",IF(L94="▼",((M$5)+(SUM(L$6:L93))),(-(M$5+SUM(L$6:L93)))))</f>
        <v/>
      </c>
    </row>
    <row r="95" spans="1:13" x14ac:dyDescent="0.25">
      <c r="A95" s="61" t="str">
        <f t="array" ref="A95">IF(B94="","",(LARGE('A1'!$K$30:$L$79,(1+SUM(COUNTIF('A1'!$K$30:$L$79,A$5:A94))-(B94*COUNTIF('A1'!$K$30:$L$79,A$6))))))</f>
        <v/>
      </c>
      <c r="B95" s="61" t="str">
        <f>IF(B93="","",IF((SUM(IF(FREQUENCY('A1'!$K$30:$L$79,'A1'!$K$30:$L$79)&gt;0,1)))&gt;(B93+1),(B93+1),""))</f>
        <v/>
      </c>
      <c r="C95" s="61" t="str">
        <v/>
      </c>
      <c r="D95" s="91" t="str">
        <f t="array" ref="D95">IF(C95="","",SUM(IF('A1'!J$30:J$79="HOT",IF('A1'!K$30:K$79&gt;=A94,IF('A1'!L$30:L$79&lt;=A96,1*'A1'!H$30:H$79,0),0),0),IF('A1'!J$30:J$79="COLD",IF('A1'!K$30:K$79&lt;=A96,IF('A1'!L$30:L$79&gt;=A94,-1*'A1'!H$30:H$79,0),0),0)))</f>
        <v/>
      </c>
      <c r="E95" s="91" t="str">
        <f t="shared" si="4"/>
        <v/>
      </c>
      <c r="F95" s="61" t="str">
        <f t="shared" si="3"/>
        <v/>
      </c>
      <c r="G95" s="19"/>
      <c r="H95" s="60" t="str">
        <v/>
      </c>
      <c r="I95" s="19" t="str">
        <f>IF(A95="","","▼")</f>
        <v/>
      </c>
      <c r="J95" s="58" t="str">
        <f>IF(A95="","",J$5+SUM(I$6:I94))</f>
        <v/>
      </c>
      <c r="K95" s="19"/>
      <c r="L95" s="19" t="str">
        <f>IF(L94="","",IF((M$5+SUM(L$6:L94))&gt;=0,"▼","▲"))</f>
        <v/>
      </c>
      <c r="M95" s="58" t="str">
        <f>IF(A95="","",IF(L95="▼",((M$5)+(SUM(L$6:L94))),(-(M$5+SUM(L$6:L94)))))</f>
        <v/>
      </c>
    </row>
    <row r="96" spans="1:13" x14ac:dyDescent="0.25">
      <c r="A96" s="61" t="str">
        <f t="array" ref="A96">IF(B95="","",(LARGE('A1'!$K$30:$L$79,(1+SUM(COUNTIF('A1'!$K$30:$L$79,A$5:A95))-(B95*COUNTIF('A1'!$K$30:$L$79,A$6))))))</f>
        <v/>
      </c>
      <c r="B96" s="61" t="str">
        <f>IF(B94="","",IF((SUM(IF(FREQUENCY('A1'!$K$30:$L$79,'A1'!$K$30:$L$79)&gt;0,1)))&gt;(B94+1),(B94+1),""))</f>
        <v/>
      </c>
      <c r="C96" s="61" t="str">
        <v/>
      </c>
      <c r="D96" s="91" t="str">
        <f t="array" ref="D96">IF(C96="","",SUM(IF('A1'!J$30:J$79="HOT",IF('A1'!K$30:K$79&gt;=A95,IF('A1'!L$30:L$79&lt;=A97,1*'A1'!H$30:H$79,0),0),0),IF('A1'!J$30:J$79="COLD",IF('A1'!K$30:K$79&lt;=A97,IF('A1'!L$30:L$79&gt;=A95,-1*'A1'!H$30:H$79,0),0),0)))</f>
        <v/>
      </c>
      <c r="E96" s="91" t="str">
        <f t="shared" si="4"/>
        <v/>
      </c>
      <c r="F96" s="61" t="str">
        <f t="shared" si="3"/>
        <v/>
      </c>
      <c r="G96" s="19"/>
      <c r="H96" s="60" t="str">
        <v/>
      </c>
      <c r="I96" s="19" t="str">
        <f>E96</f>
        <v/>
      </c>
      <c r="J96" s="58" t="str">
        <f>IF(A96="","",J$5+SUM(I$6:I95))</f>
        <v/>
      </c>
      <c r="K96" s="19"/>
      <c r="L96" s="19" t="str">
        <f>E96</f>
        <v/>
      </c>
      <c r="M96" s="58" t="str">
        <f>IF(A96="","",IF(L96="▼",((M$5)+(SUM(L$6:L95))),(-(M$5+SUM(L$6:L95)))))</f>
        <v/>
      </c>
    </row>
    <row r="97" spans="1:13" x14ac:dyDescent="0.25">
      <c r="A97" s="61" t="str">
        <f t="array" ref="A97">IF(B96="","",(LARGE('A1'!$K$30:$L$79,(1+SUM(COUNTIF('A1'!$K$30:$L$79,A$5:A96))-(B96*COUNTIF('A1'!$K$30:$L$79,A$6))))))</f>
        <v/>
      </c>
      <c r="B97" s="61" t="str">
        <f>IF(B95="","",IF((SUM(IF(FREQUENCY('A1'!$K$30:$L$79,'A1'!$K$30:$L$79)&gt;0,1)))&gt;(B95+1),(B95+1),""))</f>
        <v/>
      </c>
      <c r="C97" s="61" t="str">
        <v/>
      </c>
      <c r="D97" s="91" t="str">
        <f t="array" ref="D97">IF(C97="","",SUM(IF('A1'!J$30:J$79="HOT",IF('A1'!K$30:K$79&gt;=A96,IF('A1'!L$30:L$79&lt;=A98,1*'A1'!H$30:H$79,0),0),0),IF('A1'!J$30:J$79="COLD",IF('A1'!K$30:K$79&lt;=A98,IF('A1'!L$30:L$79&gt;=A96,-1*'A1'!H$30:H$79,0),0),0)))</f>
        <v/>
      </c>
      <c r="E97" s="91" t="str">
        <f t="shared" si="4"/>
        <v/>
      </c>
      <c r="F97" s="61" t="str">
        <f t="shared" si="3"/>
        <v/>
      </c>
      <c r="G97" s="19"/>
      <c r="H97" s="60" t="str">
        <v/>
      </c>
      <c r="I97" s="19" t="str">
        <f>IF(A97="","","▼")</f>
        <v/>
      </c>
      <c r="J97" s="58" t="str">
        <f>IF(A97="","",J$5+SUM(I$6:I96))</f>
        <v/>
      </c>
      <c r="K97" s="19"/>
      <c r="L97" s="19" t="str">
        <f>IF(L96="","",IF((M$5+SUM(L$6:L96))&gt;=0,"▼","▲"))</f>
        <v/>
      </c>
      <c r="M97" s="58" t="str">
        <f>IF(A97="","",IF(L97="▼",((M$5)+(SUM(L$6:L96))),(-(M$5+SUM(L$6:L96)))))</f>
        <v/>
      </c>
    </row>
    <row r="98" spans="1:13" x14ac:dyDescent="0.25">
      <c r="A98" s="61" t="str">
        <f t="array" ref="A98">IF(B97="","",(LARGE('A1'!$K$30:$L$79,(1+SUM(COUNTIF('A1'!$K$30:$L$79,A$5:A97))-(B97*COUNTIF('A1'!$K$30:$L$79,A$6))))))</f>
        <v/>
      </c>
      <c r="B98" s="61" t="str">
        <f>IF(B96="","",IF((SUM(IF(FREQUENCY('A1'!$K$30:$L$79,'A1'!$K$30:$L$79)&gt;0,1)))&gt;(B96+1),(B96+1),""))</f>
        <v/>
      </c>
      <c r="C98" s="61" t="str">
        <v/>
      </c>
      <c r="D98" s="91" t="str">
        <f t="array" ref="D98">IF(C98="","",SUM(IF('A1'!J$30:J$79="HOT",IF('A1'!K$30:K$79&gt;=A97,IF('A1'!L$30:L$79&lt;=A99,1*'A1'!H$30:H$79,0),0),0),IF('A1'!J$30:J$79="COLD",IF('A1'!K$30:K$79&lt;=A99,IF('A1'!L$30:L$79&gt;=A97,-1*'A1'!H$30:H$79,0),0),0)))</f>
        <v/>
      </c>
      <c r="E98" s="91" t="str">
        <f t="shared" si="4"/>
        <v/>
      </c>
      <c r="F98" s="61" t="str">
        <f t="shared" si="3"/>
        <v/>
      </c>
      <c r="G98" s="19"/>
      <c r="H98" s="60" t="str">
        <v/>
      </c>
      <c r="I98" s="19" t="str">
        <f>E98</f>
        <v/>
      </c>
      <c r="J98" s="58" t="str">
        <f>IF(A98="","",J$5+SUM(I$6:I97))</f>
        <v/>
      </c>
      <c r="K98" s="19"/>
      <c r="L98" s="19" t="str">
        <f>E98</f>
        <v/>
      </c>
      <c r="M98" s="58" t="str">
        <f>IF(A98="","",IF(L98="▼",((M$5)+(SUM(L$6:L97))),(-(M$5+SUM(L$6:L97)))))</f>
        <v/>
      </c>
    </row>
    <row r="99" spans="1:13" x14ac:dyDescent="0.25">
      <c r="A99" s="61" t="str">
        <f t="array" ref="A99">IF(B98="","",(LARGE('A1'!$K$30:$L$79,(1+SUM(COUNTIF('A1'!$K$30:$L$79,A$5:A98))-(B98*COUNTIF('A1'!$K$30:$L$79,A$6))))))</f>
        <v/>
      </c>
      <c r="B99" s="61" t="str">
        <f>IF(B97="","",IF((SUM(IF(FREQUENCY('A1'!$K$30:$L$79,'A1'!$K$30:$L$79)&gt;0,1)))&gt;(B97+1),(B97+1),""))</f>
        <v/>
      </c>
      <c r="C99" s="61" t="str">
        <v/>
      </c>
      <c r="D99" s="91" t="str">
        <f t="array" ref="D99">IF(C99="","",SUM(IF('A1'!J$30:J$79="HOT",IF('A1'!K$30:K$79&gt;=A98,IF('A1'!L$30:L$79&lt;=A100,1*'A1'!H$30:H$79,0),0),0),IF('A1'!J$30:J$79="COLD",IF('A1'!K$30:K$79&lt;=A100,IF('A1'!L$30:L$79&gt;=A98,-1*'A1'!H$30:H$79,0),0),0)))</f>
        <v/>
      </c>
      <c r="E99" s="91" t="str">
        <f t="shared" si="4"/>
        <v/>
      </c>
      <c r="F99" s="61" t="str">
        <f t="shared" si="3"/>
        <v/>
      </c>
      <c r="G99" s="19"/>
      <c r="H99" s="60" t="str">
        <v/>
      </c>
      <c r="I99" s="19" t="str">
        <f>IF(A99="","","▼")</f>
        <v/>
      </c>
      <c r="J99" s="58" t="str">
        <f>IF(A99="","",J$5+SUM(I$6:I98))</f>
        <v/>
      </c>
      <c r="K99" s="19"/>
      <c r="L99" s="19" t="str">
        <f>IF(L98="","",IF((M$5+SUM(L$6:L98))&gt;=0,"▼","▲"))</f>
        <v/>
      </c>
      <c r="M99" s="58" t="str">
        <f>IF(A99="","",IF(L99="▼",((M$5)+(SUM(L$6:L98))),(-(M$5+SUM(L$6:L98)))))</f>
        <v/>
      </c>
    </row>
    <row r="100" spans="1:13" x14ac:dyDescent="0.25">
      <c r="A100" s="61" t="str">
        <f t="array" ref="A100">IF(B99="","",(LARGE('A1'!$K$30:$L$79,(1+SUM(COUNTIF('A1'!$K$30:$L$79,A$5:A99))-(B99*COUNTIF('A1'!$K$30:$L$79,A$6))))))</f>
        <v/>
      </c>
      <c r="B100" s="61" t="str">
        <f>IF(B98="","",IF((SUM(IF(FREQUENCY('A1'!$K$30:$L$79,'A1'!$K$30:$L$79)&gt;0,1)))&gt;(B98+1),(B98+1),""))</f>
        <v/>
      </c>
      <c r="C100" s="61" t="str">
        <v/>
      </c>
      <c r="D100" s="91" t="str">
        <f t="array" ref="D100">IF(C100="","",SUM(IF('A1'!J$30:J$79="HOT",IF('A1'!K$30:K$79&gt;=A99,IF('A1'!L$30:L$79&lt;=A101,1*'A1'!H$30:H$79,0),0),0),IF('A1'!J$30:J$79="COLD",IF('A1'!K$30:K$79&lt;=A101,IF('A1'!L$30:L$79&gt;=A99,-1*'A1'!H$30:H$79,0),0),0)))</f>
        <v/>
      </c>
      <c r="E100" s="91" t="str">
        <f t="shared" si="4"/>
        <v/>
      </c>
      <c r="F100" s="61" t="str">
        <f t="shared" si="3"/>
        <v/>
      </c>
      <c r="G100" s="19"/>
      <c r="H100" s="60" t="str">
        <v/>
      </c>
      <c r="I100" s="19" t="str">
        <f>E100</f>
        <v/>
      </c>
      <c r="J100" s="58" t="str">
        <f>IF(A100="","",J$5+SUM(I$6:I99))</f>
        <v/>
      </c>
      <c r="K100" s="19"/>
      <c r="L100" s="19" t="str">
        <f>E100</f>
        <v/>
      </c>
      <c r="M100" s="58" t="str">
        <f>IF(A100="","",IF(L100="▼",((M$5)+(SUM(L$6:L99))),(-(M$5+SUM(L$6:L99)))))</f>
        <v/>
      </c>
    </row>
    <row r="101" spans="1:13" x14ac:dyDescent="0.25">
      <c r="A101" s="61" t="str">
        <f t="array" ref="A101">IF(B100="","",(LARGE('A1'!$K$30:$L$79,(1+SUM(COUNTIF('A1'!$K$30:$L$79,A$5:A100))-(B100*COUNTIF('A1'!$K$30:$L$79,A$6))))))</f>
        <v/>
      </c>
      <c r="B101" s="61" t="str">
        <f>IF(B99="","",IF((SUM(IF(FREQUENCY('A1'!$K$30:$L$79,'A1'!$K$30:$L$79)&gt;0,1)))&gt;(B99+1),(B99+1),""))</f>
        <v/>
      </c>
      <c r="C101" s="61" t="str">
        <v/>
      </c>
      <c r="D101" s="91" t="str">
        <f t="array" ref="D101">IF(C101="","",SUM(IF('A1'!J$30:J$79="HOT",IF('A1'!K$30:K$79&gt;=A100,IF('A1'!L$30:L$79&lt;=A102,1*'A1'!H$30:H$79,0),0),0),IF('A1'!J$30:J$79="COLD",IF('A1'!K$30:K$79&lt;=A102,IF('A1'!L$30:L$79&gt;=A100,-1*'A1'!H$30:H$79,0),0),0)))</f>
        <v/>
      </c>
      <c r="E101" s="91" t="str">
        <f t="shared" si="4"/>
        <v/>
      </c>
      <c r="F101" s="61" t="str">
        <f t="shared" si="3"/>
        <v/>
      </c>
      <c r="G101" s="19"/>
      <c r="H101" s="60" t="str">
        <v/>
      </c>
      <c r="I101" s="19" t="str">
        <f>IF(A101="","","▼")</f>
        <v/>
      </c>
      <c r="J101" s="58" t="str">
        <f>IF(A101="","",J$5+SUM(I$6:I100))</f>
        <v/>
      </c>
      <c r="K101" s="19"/>
      <c r="L101" s="19" t="str">
        <f>IF(L100="","",IF((M$5+SUM(L$6:L100))&gt;=0,"▼","▲"))</f>
        <v/>
      </c>
      <c r="M101" s="58" t="str">
        <f>IF(A101="","",IF(L101="▼",((M$5)+(SUM(L$6:L100))),(-(M$5+SUM(L$6:L100)))))</f>
        <v/>
      </c>
    </row>
    <row r="102" spans="1:13" x14ac:dyDescent="0.25">
      <c r="A102" s="61" t="str">
        <f t="array" ref="A102">IF(B101="","",(LARGE('A1'!$K$30:$L$79,(1+SUM(COUNTIF('A1'!$K$30:$L$79,A$5:A101))-(B101*COUNTIF('A1'!$K$30:$L$79,A$6))))))</f>
        <v/>
      </c>
      <c r="B102" s="61" t="str">
        <f>IF(B100="","",IF((SUM(IF(FREQUENCY('A1'!$K$30:$L$79,'A1'!$K$30:$L$79)&gt;0,1)))&gt;(B100+1),(B100+1),""))</f>
        <v/>
      </c>
      <c r="C102" s="61" t="str">
        <v/>
      </c>
      <c r="D102" s="91" t="str">
        <f t="array" ref="D102">IF(C102="","",SUM(IF('A1'!J$30:J$79="HOT",IF('A1'!K$30:K$79&gt;=A101,IF('A1'!L$30:L$79&lt;=A103,1*'A1'!H$30:H$79,0),0),0),IF('A1'!J$30:J$79="COLD",IF('A1'!K$30:K$79&lt;=A103,IF('A1'!L$30:L$79&gt;=A101,-1*'A1'!H$30:H$79,0),0),0)))</f>
        <v/>
      </c>
      <c r="E102" s="91" t="str">
        <f t="shared" si="4"/>
        <v/>
      </c>
      <c r="F102" s="61" t="str">
        <f t="shared" si="3"/>
        <v/>
      </c>
      <c r="G102" s="19"/>
      <c r="H102" s="60" t="str">
        <v/>
      </c>
      <c r="I102" s="19" t="str">
        <f>E102</f>
        <v/>
      </c>
      <c r="J102" s="58" t="str">
        <f>IF(A102="","",J$5+SUM(I$6:I101))</f>
        <v/>
      </c>
      <c r="K102" s="19"/>
      <c r="L102" s="19" t="str">
        <f>E102</f>
        <v/>
      </c>
      <c r="M102" s="58" t="str">
        <f>IF(A102="","",IF(L102="▼",((M$5)+(SUM(L$6:L101))),(-(M$5+SUM(L$6:L101)))))</f>
        <v/>
      </c>
    </row>
    <row r="103" spans="1:13" x14ac:dyDescent="0.25">
      <c r="A103" s="61" t="str">
        <f t="array" ref="A103">IF(B102="","",(LARGE('A1'!$K$30:$L$79,(1+SUM(COUNTIF('A1'!$K$30:$L$79,A$5:A102))-(B102*COUNTIF('A1'!$K$30:$L$79,A$6))))))</f>
        <v/>
      </c>
      <c r="B103" s="61" t="str">
        <f>IF(B101="","",IF((SUM(IF(FREQUENCY('A1'!$K$30:$L$79,'A1'!$K$30:$L$79)&gt;0,1)))&gt;(B101+1),(B101+1),""))</f>
        <v/>
      </c>
      <c r="C103" s="61" t="str">
        <v/>
      </c>
      <c r="D103" s="91" t="str">
        <f t="array" ref="D103">IF(C103="","",SUM(IF('A1'!J$30:J$79="HOT",IF('A1'!K$30:K$79&gt;=A102,IF('A1'!L$30:L$79&lt;=A104,1*'A1'!H$30:H$79,0),0),0),IF('A1'!J$30:J$79="COLD",IF('A1'!K$30:K$79&lt;=A104,IF('A1'!L$30:L$79&gt;=A102,-1*'A1'!H$30:H$79,0),0),0)))</f>
        <v/>
      </c>
      <c r="E103" s="91" t="str">
        <f t="shared" si="4"/>
        <v/>
      </c>
      <c r="F103" s="61" t="str">
        <f t="shared" si="3"/>
        <v/>
      </c>
      <c r="G103" s="19"/>
      <c r="H103" s="60" t="str">
        <v/>
      </c>
      <c r="I103" s="19" t="str">
        <f>IF(A103="","","▼")</f>
        <v/>
      </c>
      <c r="J103" s="58" t="str">
        <f>IF(A103="","",J$5+SUM(I$6:I102))</f>
        <v/>
      </c>
      <c r="K103" s="19"/>
      <c r="L103" s="19" t="str">
        <f>IF(L102="","",IF((M$5+SUM(L$6:L102))&gt;=0,"▼","▲"))</f>
        <v/>
      </c>
      <c r="M103" s="58" t="str">
        <f>IF(A103="","",IF(L103="▼",((M$5)+(SUM(L$6:L102))),(-(M$5+SUM(L$6:L102)))))</f>
        <v/>
      </c>
    </row>
    <row r="104" spans="1:13" x14ac:dyDescent="0.25">
      <c r="A104" s="61" t="str">
        <f t="array" ref="A104">IF(B103="","",(LARGE('A1'!$K$30:$L$79,(1+SUM(COUNTIF('A1'!$K$30:$L$79,A$5:A103))-(B103*COUNTIF('A1'!$K$30:$L$79,A$6))))))</f>
        <v/>
      </c>
      <c r="B104" s="61" t="str">
        <f>IF(B102="","",IF((SUM(IF(FREQUENCY('A1'!$K$30:$L$79,'A1'!$K$30:$L$79)&gt;0,1)))&gt;(B102+1),(B102+1),""))</f>
        <v/>
      </c>
      <c r="C104" s="61" t="str">
        <v/>
      </c>
      <c r="D104" s="91" t="str">
        <f t="array" ref="D104">IF(C104="","",SUM(IF('A1'!J$30:J$79="HOT",IF('A1'!K$30:K$79&gt;=A103,IF('A1'!L$30:L$79&lt;=A105,1*'A1'!H$30:H$79,0),0),0),IF('A1'!J$30:J$79="COLD",IF('A1'!K$30:K$79&lt;=A105,IF('A1'!L$30:L$79&gt;=A103,-1*'A1'!H$30:H$79,0),0),0)))</f>
        <v/>
      </c>
      <c r="E104" s="91" t="str">
        <f t="shared" si="4"/>
        <v/>
      </c>
      <c r="F104" s="61" t="str">
        <f t="shared" si="3"/>
        <v/>
      </c>
      <c r="G104" s="19"/>
      <c r="H104" s="60" t="str">
        <v/>
      </c>
      <c r="I104" s="19" t="str">
        <f>E104</f>
        <v/>
      </c>
      <c r="J104" s="58" t="str">
        <f>IF(A104="","",J$5+SUM(I$6:I103))</f>
        <v/>
      </c>
      <c r="K104" s="19"/>
      <c r="L104" s="19" t="str">
        <f>E104</f>
        <v/>
      </c>
      <c r="M104" s="58" t="str">
        <f>IF(A104="","",IF(L104="▼",((M$5)+(SUM(L$6:L103))),(-(M$5+SUM(L$6:L103)))))</f>
        <v/>
      </c>
    </row>
    <row r="105" spans="1:13" x14ac:dyDescent="0.25">
      <c r="A105" s="61" t="str">
        <f t="array" ref="A105">IF(B104="","",(LARGE('A1'!$K$30:$L$79,(1+SUM(COUNTIF('A1'!$K$30:$L$79,A$5:A104))-(B104*COUNTIF('A1'!$K$30:$L$79,A$6))))))</f>
        <v/>
      </c>
      <c r="B105" s="61" t="str">
        <f>IF(B103="","",IF((SUM(IF(FREQUENCY('A1'!$K$30:$L$79,'A1'!$K$30:$L$79)&gt;0,1)))&gt;(B103+1),(B103+1),""))</f>
        <v/>
      </c>
      <c r="C105" s="61" t="str">
        <v/>
      </c>
      <c r="D105" s="91" t="str">
        <f t="array" ref="D105">IF(C105="","",SUM(IF('A1'!J$30:J$79="HOT",IF('A1'!K$30:K$79&gt;=A104,IF('A1'!L$30:L$79&lt;=A106,1*'A1'!H$30:H$79,0),0),0),IF('A1'!J$30:J$79="COLD",IF('A1'!K$30:K$79&lt;=A106,IF('A1'!L$30:L$79&gt;=A104,-1*'A1'!H$30:H$79,0),0),0)))</f>
        <v/>
      </c>
      <c r="E105" s="91" t="str">
        <f t="shared" si="4"/>
        <v/>
      </c>
      <c r="F105" s="61" t="str">
        <f t="shared" si="3"/>
        <v/>
      </c>
      <c r="G105" s="19"/>
      <c r="H105" s="60" t="str">
        <v/>
      </c>
      <c r="I105" s="19" t="str">
        <f>IF(A105="","","▼")</f>
        <v/>
      </c>
      <c r="J105" s="58" t="str">
        <f>IF(A105="","",J$5+SUM(I$6:I104))</f>
        <v/>
      </c>
      <c r="K105" s="19"/>
      <c r="L105" s="19" t="str">
        <f>IF(L104="","",IF((M$5+SUM(L$6:L104))&gt;=0,"▼","▲"))</f>
        <v/>
      </c>
      <c r="M105" s="58" t="str">
        <f>IF(A105="","",IF(L105="▼",((M$5)+(SUM(L$6:L104))),(-(M$5+SUM(L$6:L104)))))</f>
        <v/>
      </c>
    </row>
    <row r="106" spans="1:13" x14ac:dyDescent="0.25">
      <c r="A106" s="61" t="str">
        <f t="array" ref="A106">IF(B105="","",(LARGE('A1'!$K$30:$L$79,(1+SUM(COUNTIF('A1'!$K$30:$L$79,A$5:A105))-(B105*COUNTIF('A1'!$K$30:$L$79,A$6))))))</f>
        <v/>
      </c>
      <c r="B106" s="61" t="str">
        <f>IF(B104="","",IF((SUM(IF(FREQUENCY('A1'!$K$30:$L$79,'A1'!$K$30:$L$79)&gt;0,1)))&gt;(B104+1),(B104+1),""))</f>
        <v/>
      </c>
      <c r="C106" s="61" t="str">
        <v/>
      </c>
      <c r="D106" s="91" t="str">
        <f t="array" ref="D106">IF(C106="","",SUM(IF('A1'!J$30:J$79="HOT",IF('A1'!K$30:K$79&gt;=A105,IF('A1'!L$30:L$79&lt;=A107,1*'A1'!H$30:H$79,0),0),0),IF('A1'!J$30:J$79="COLD",IF('A1'!K$30:K$79&lt;=A107,IF('A1'!L$30:L$79&gt;=A105,-1*'A1'!H$30:H$79,0),0),0)))</f>
        <v/>
      </c>
      <c r="E106" s="91" t="str">
        <f t="shared" si="4"/>
        <v/>
      </c>
      <c r="F106" s="61" t="str">
        <f t="shared" si="3"/>
        <v/>
      </c>
      <c r="G106" s="19"/>
      <c r="H106" s="60" t="str">
        <v/>
      </c>
      <c r="I106" s="19" t="str">
        <f>E106</f>
        <v/>
      </c>
      <c r="J106" s="58" t="str">
        <f>IF(A106="","",J$5+SUM(I$6:I105))</f>
        <v/>
      </c>
      <c r="K106" s="19"/>
      <c r="L106" s="19" t="str">
        <f>E106</f>
        <v/>
      </c>
      <c r="M106" s="58" t="str">
        <f>IF(A106="","",IF(L106="▼",((M$5)+(SUM(L$6:L105))),(-(M$5+SUM(L$6:L105)))))</f>
        <v/>
      </c>
    </row>
    <row r="107" spans="1:13" x14ac:dyDescent="0.25">
      <c r="A107" s="61" t="str">
        <f t="array" ref="A107">IF(B106="","",(LARGE('A1'!$K$30:$L$79,(1+SUM(COUNTIF('A1'!$K$30:$L$79,A$5:A106))-(B106*COUNTIF('A1'!$K$30:$L$79,A$6))))))</f>
        <v/>
      </c>
      <c r="B107" s="61" t="str">
        <f>IF(B105="","",IF((SUM(IF(FREQUENCY('A1'!$K$30:$L$79,'A1'!$K$30:$L$79)&gt;0,1)))&gt;(B105+1),(B105+1),""))</f>
        <v/>
      </c>
      <c r="C107" s="61" t="str">
        <v/>
      </c>
      <c r="D107" s="91" t="str">
        <f t="array" ref="D107">IF(C107="","",SUM(IF('A1'!J$30:J$79="HOT",IF('A1'!K$30:K$79&gt;=A106,IF('A1'!L$30:L$79&lt;=A108,1*'A1'!H$30:H$79,0),0),0),IF('A1'!J$30:J$79="COLD",IF('A1'!K$30:K$79&lt;=A108,IF('A1'!L$30:L$79&gt;=A106,-1*'A1'!H$30:H$79,0),0),0)))</f>
        <v/>
      </c>
      <c r="E107" s="91" t="str">
        <f t="shared" si="4"/>
        <v/>
      </c>
      <c r="F107" s="61" t="str">
        <f t="shared" si="3"/>
        <v/>
      </c>
      <c r="G107" s="19"/>
      <c r="H107" s="60" t="str">
        <v/>
      </c>
      <c r="I107" s="19" t="str">
        <f>IF(A107="","","▼")</f>
        <v/>
      </c>
      <c r="J107" s="58" t="str">
        <f>IF(A107="","",J$5+SUM(I$6:I106))</f>
        <v/>
      </c>
      <c r="K107" s="19"/>
      <c r="L107" s="19" t="str">
        <f>IF(L106="","",IF((M$5+SUM(L$6:L106))&gt;=0,"▼","▲"))</f>
        <v/>
      </c>
      <c r="M107" s="58" t="str">
        <f>IF(A107="","",IF(L107="▼",((M$5)+(SUM(L$6:L106))),(-(M$5+SUM(L$6:L106)))))</f>
        <v/>
      </c>
    </row>
    <row r="108" spans="1:13" x14ac:dyDescent="0.25">
      <c r="A108" s="61" t="str">
        <f t="array" ref="A108">IF(B107="","",(LARGE('A1'!$K$30:$L$79,(1+SUM(COUNTIF('A1'!$K$30:$L$79,A$5:A107))-(B107*COUNTIF('A1'!$K$30:$L$79,A$6))))))</f>
        <v/>
      </c>
      <c r="B108" s="61" t="str">
        <f>IF(B106="","",IF((SUM(IF(FREQUENCY('A1'!$K$30:$L$79,'A1'!$K$30:$L$79)&gt;0,1)))&gt;(B106+1),(B106+1),""))</f>
        <v/>
      </c>
      <c r="C108" s="61" t="str">
        <v/>
      </c>
      <c r="D108" s="91" t="str">
        <f t="array" ref="D108">IF(C108="","",SUM(IF('A1'!J$30:J$79="HOT",IF('A1'!K$30:K$79&gt;=A107,IF('A1'!L$30:L$79&lt;=A109,1*'A1'!H$30:H$79,0),0),0),IF('A1'!J$30:J$79="COLD",IF('A1'!K$30:K$79&lt;=A109,IF('A1'!L$30:L$79&gt;=A107,-1*'A1'!H$30:H$79,0),0),0)))</f>
        <v/>
      </c>
      <c r="E108" s="91" t="str">
        <f t="shared" si="4"/>
        <v/>
      </c>
      <c r="F108" s="61" t="str">
        <f t="shared" si="3"/>
        <v/>
      </c>
      <c r="G108" s="19"/>
      <c r="H108" s="60" t="str">
        <v/>
      </c>
      <c r="I108" s="19" t="str">
        <f>E108</f>
        <v/>
      </c>
      <c r="J108" s="58" t="str">
        <f>IF(A108="","",J$5+SUM(I$6:I107))</f>
        <v/>
      </c>
      <c r="K108" s="19"/>
      <c r="L108" s="19" t="str">
        <f>E108</f>
        <v/>
      </c>
      <c r="M108" s="58" t="str">
        <f>IF(A108="","",IF(L108="▼",((M$5)+(SUM(L$6:L107))),(-(M$5+SUM(L$6:L107)))))</f>
        <v/>
      </c>
    </row>
    <row r="109" spans="1:13" x14ac:dyDescent="0.25">
      <c r="A109" s="61" t="str">
        <f t="array" ref="A109">IF(B108="","",(LARGE('A1'!$K$30:$L$79,(1+SUM(COUNTIF('A1'!$K$30:$L$79,A$5:A108))-(B108*COUNTIF('A1'!$K$30:$L$79,A$6))))))</f>
        <v/>
      </c>
      <c r="B109" s="61" t="str">
        <f>IF(B107="","",IF((SUM(IF(FREQUENCY('A1'!$K$30:$L$79,'A1'!$K$30:$L$79)&gt;0,1)))&gt;(B107+1),(B107+1),""))</f>
        <v/>
      </c>
      <c r="C109" s="61" t="str">
        <v/>
      </c>
      <c r="D109" s="91" t="str">
        <f t="array" ref="D109">IF(C109="","",SUM(IF('A1'!J$30:J$79="HOT",IF('A1'!K$30:K$79&gt;=A108,IF('A1'!L$30:L$79&lt;=A110,1*'A1'!H$30:H$79,0),0),0),IF('A1'!J$30:J$79="COLD",IF('A1'!K$30:K$79&lt;=A110,IF('A1'!L$30:L$79&gt;=A108,-1*'A1'!H$30:H$79,0),0),0)))</f>
        <v/>
      </c>
      <c r="E109" s="91" t="str">
        <f t="shared" si="4"/>
        <v/>
      </c>
      <c r="F109" s="61" t="str">
        <f t="shared" si="3"/>
        <v/>
      </c>
      <c r="G109" s="19"/>
      <c r="H109" s="60" t="str">
        <v/>
      </c>
      <c r="I109" s="19" t="str">
        <f>IF(A109="","","▼")</f>
        <v/>
      </c>
      <c r="J109" s="58" t="str">
        <f>IF(A109="","",J$5+SUM(I$6:I108))</f>
        <v/>
      </c>
      <c r="K109" s="19"/>
      <c r="L109" s="19" t="str">
        <f>IF(L108="","",IF((M$5+SUM(L$6:L108))&gt;=0,"▼","▲"))</f>
        <v/>
      </c>
      <c r="M109" s="58" t="str">
        <f>IF(A109="","",IF(L109="▼",((M$5)+(SUM(L$6:L108))),(-(M$5+SUM(L$6:L108)))))</f>
        <v/>
      </c>
    </row>
    <row r="110" spans="1:13" x14ac:dyDescent="0.25">
      <c r="A110" s="61" t="str">
        <f t="array" ref="A110">IF(B109="","",(LARGE('A1'!$K$30:$L$79,(1+SUM(COUNTIF('A1'!$K$30:$L$79,A$5:A109))-(B109*COUNTIF('A1'!$K$30:$L$79,A$6))))))</f>
        <v/>
      </c>
      <c r="B110" s="61" t="str">
        <f>IF(B108="","",IF((SUM(IF(FREQUENCY('A1'!$K$30:$L$79,'A1'!$K$30:$L$79)&gt;0,1)))&gt;(B108+1),(B108+1),""))</f>
        <v/>
      </c>
      <c r="C110" s="61" t="str">
        <v/>
      </c>
      <c r="D110" s="91" t="str">
        <f t="array" ref="D110">IF(C110="","",SUM(IF('A1'!J$30:J$79="HOT",IF('A1'!K$30:K$79&gt;=A109,IF('A1'!L$30:L$79&lt;=A111,1*'A1'!H$30:H$79,0),0),0),IF('A1'!J$30:J$79="COLD",IF('A1'!K$30:K$79&lt;=A111,IF('A1'!L$30:L$79&gt;=A109,-1*'A1'!H$30:H$79,0),0),0)))</f>
        <v/>
      </c>
      <c r="E110" s="91" t="str">
        <f t="shared" si="4"/>
        <v/>
      </c>
      <c r="F110" s="61" t="str">
        <f t="shared" si="3"/>
        <v/>
      </c>
      <c r="G110" s="19"/>
      <c r="H110" s="60" t="str">
        <v/>
      </c>
      <c r="I110" s="19" t="str">
        <f>E110</f>
        <v/>
      </c>
      <c r="J110" s="58" t="str">
        <f>IF(A110="","",J$5+SUM(I$6:I109))</f>
        <v/>
      </c>
      <c r="K110" s="19"/>
      <c r="L110" s="19" t="str">
        <f>E110</f>
        <v/>
      </c>
      <c r="M110" s="58" t="str">
        <f>IF(A110="","",IF(L110="▼",((M$5)+(SUM(L$6:L109))),(-(M$5+SUM(L$6:L109)))))</f>
        <v/>
      </c>
    </row>
    <row r="111" spans="1:13" x14ac:dyDescent="0.25">
      <c r="A111" s="61" t="str">
        <f t="array" ref="A111">IF(B110="","",(LARGE('A1'!$K$30:$L$79,(1+SUM(COUNTIF('A1'!$K$30:$L$79,A$5:A110))-(B110*COUNTIF('A1'!$K$30:$L$79,A$6))))))</f>
        <v/>
      </c>
      <c r="B111" s="61" t="str">
        <f>IF(B109="","",IF((SUM(IF(FREQUENCY('A1'!$K$30:$L$79,'A1'!$K$30:$L$79)&gt;0,1)))&gt;(B109+1),(B109+1),""))</f>
        <v/>
      </c>
      <c r="C111" s="61" t="str">
        <v/>
      </c>
      <c r="D111" s="91" t="str">
        <f t="array" ref="D111">IF(C111="","",SUM(IF('A1'!J$30:J$79="HOT",IF('A1'!K$30:K$79&gt;=A110,IF('A1'!L$30:L$79&lt;=A112,1*'A1'!H$30:H$79,0),0),0),IF('A1'!J$30:J$79="COLD",IF('A1'!K$30:K$79&lt;=A112,IF('A1'!L$30:L$79&gt;=A110,-1*'A1'!H$30:H$79,0),0),0)))</f>
        <v/>
      </c>
      <c r="E111" s="91" t="str">
        <f t="shared" si="4"/>
        <v/>
      </c>
      <c r="F111" s="61" t="str">
        <f t="shared" si="3"/>
        <v/>
      </c>
      <c r="G111" s="19"/>
      <c r="H111" s="60" t="str">
        <v/>
      </c>
      <c r="I111" s="19" t="str">
        <f>IF(A111="","","▼")</f>
        <v/>
      </c>
      <c r="J111" s="58" t="str">
        <f>IF(A111="","",J$5+SUM(I$6:I110))</f>
        <v/>
      </c>
      <c r="K111" s="19"/>
      <c r="L111" s="19" t="str">
        <f>IF(L110="","",IF((M$5+SUM(L$6:L110))&gt;=0,"▼","▲"))</f>
        <v/>
      </c>
      <c r="M111" s="58" t="str">
        <f>IF(A111="","",IF(L111="▼",((M$5)+(SUM(L$6:L110))),(-(M$5+SUM(L$6:L110)))))</f>
        <v/>
      </c>
    </row>
    <row r="112" spans="1:13" x14ac:dyDescent="0.25">
      <c r="A112" s="61" t="str">
        <f t="array" ref="A112">IF(B111="","",(LARGE('A1'!$K$30:$L$79,(1+SUM(COUNTIF('A1'!$K$30:$L$79,A$5:A111))-(B111*COUNTIF('A1'!$K$30:$L$79,A$6))))))</f>
        <v/>
      </c>
      <c r="B112" s="61" t="str">
        <f>IF(B110="","",IF((SUM(IF(FREQUENCY('A1'!$K$30:$L$79,'A1'!$K$30:$L$79)&gt;0,1)))&gt;(B110+1),(B110+1),""))</f>
        <v/>
      </c>
      <c r="C112" s="61" t="str">
        <v/>
      </c>
      <c r="D112" s="91" t="str">
        <f t="array" ref="D112">IF(C112="","",SUM(IF('A1'!J$30:J$79="HOT",IF('A1'!K$30:K$79&gt;=A111,IF('A1'!L$30:L$79&lt;=A113,1*'A1'!H$30:H$79,0),0),0),IF('A1'!J$30:J$79="COLD",IF('A1'!K$30:K$79&lt;=A113,IF('A1'!L$30:L$79&gt;=A111,-1*'A1'!H$30:H$79,0),0),0)))</f>
        <v/>
      </c>
      <c r="E112" s="91" t="str">
        <f t="shared" si="4"/>
        <v/>
      </c>
      <c r="F112" s="61" t="str">
        <f t="shared" si="3"/>
        <v/>
      </c>
      <c r="G112" s="19"/>
      <c r="H112" s="60" t="str">
        <v/>
      </c>
      <c r="I112" s="19" t="str">
        <f>E112</f>
        <v/>
      </c>
      <c r="J112" s="58" t="str">
        <f>IF(A112="","",J$5+SUM(I$6:I111))</f>
        <v/>
      </c>
      <c r="K112" s="19"/>
      <c r="L112" s="19" t="str">
        <f>E112</f>
        <v/>
      </c>
      <c r="M112" s="58" t="str">
        <f>IF(A112="","",IF(L112="▼",((M$5)+(SUM(L$6:L111))),(-(M$5+SUM(L$6:L111)))))</f>
        <v/>
      </c>
    </row>
    <row r="113" spans="1:13" x14ac:dyDescent="0.25">
      <c r="A113" s="61" t="str">
        <f t="array" ref="A113">IF(B112="","",(LARGE('A1'!$K$30:$L$79,(1+SUM(COUNTIF('A1'!$K$30:$L$79,A$5:A112))-(B112*COUNTIF('A1'!$K$30:$L$79,A$6))))))</f>
        <v/>
      </c>
      <c r="B113" s="61" t="str">
        <f>IF(B111="","",IF((SUM(IF(FREQUENCY('A1'!$K$30:$L$79,'A1'!$K$30:$L$79)&gt;0,1)))&gt;(B111+1),(B111+1),""))</f>
        <v/>
      </c>
      <c r="C113" s="61" t="str">
        <v/>
      </c>
      <c r="D113" s="91" t="str">
        <f t="array" ref="D113">IF(C113="","",SUM(IF('A1'!J$30:J$79="HOT",IF('A1'!K$30:K$79&gt;=A112,IF('A1'!L$30:L$79&lt;=A114,1*'A1'!H$30:H$79,0),0),0),IF('A1'!J$30:J$79="COLD",IF('A1'!K$30:K$79&lt;=A114,IF('A1'!L$30:L$79&gt;=A112,-1*'A1'!H$30:H$79,0),0),0)))</f>
        <v/>
      </c>
      <c r="E113" s="91" t="str">
        <f t="shared" si="4"/>
        <v/>
      </c>
      <c r="F113" s="61" t="str">
        <f t="shared" si="3"/>
        <v/>
      </c>
      <c r="G113" s="19"/>
      <c r="H113" s="60" t="str">
        <v/>
      </c>
      <c r="I113" s="19" t="str">
        <f>IF(A113="","","▼")</f>
        <v/>
      </c>
      <c r="J113" s="58" t="str">
        <f>IF(A113="","",J$5+SUM(I$6:I112))</f>
        <v/>
      </c>
      <c r="K113" s="19"/>
      <c r="L113" s="19" t="str">
        <f>IF(L112="","",IF((M$5+SUM(L$6:L112))&gt;=0,"▼","▲"))</f>
        <v/>
      </c>
      <c r="M113" s="58" t="str">
        <f>IF(A113="","",IF(L113="▼",((M$5)+(SUM(L$6:L112))),(-(M$5+SUM(L$6:L112)))))</f>
        <v/>
      </c>
    </row>
    <row r="114" spans="1:13" x14ac:dyDescent="0.25">
      <c r="A114" s="61" t="str">
        <f t="array" ref="A114">IF(B113="","",(LARGE('A1'!$K$30:$L$79,(1+SUM(COUNTIF('A1'!$K$30:$L$79,A$5:A113))-(B113*COUNTIF('A1'!$K$30:$L$79,A$6))))))</f>
        <v/>
      </c>
      <c r="B114" s="61" t="str">
        <f>IF(B112="","",IF((SUM(IF(FREQUENCY('A1'!$K$30:$L$79,'A1'!$K$30:$L$79)&gt;0,1)))&gt;(B112+1),(B112+1),""))</f>
        <v/>
      </c>
      <c r="C114" s="61" t="str">
        <v/>
      </c>
      <c r="D114" s="91" t="str">
        <f t="array" ref="D114">IF(C114="","",SUM(IF('A1'!J$30:J$79="HOT",IF('A1'!K$30:K$79&gt;=A113,IF('A1'!L$30:L$79&lt;=A115,1*'A1'!H$30:H$79,0),0),0),IF('A1'!J$30:J$79="COLD",IF('A1'!K$30:K$79&lt;=A115,IF('A1'!L$30:L$79&gt;=A113,-1*'A1'!H$30:H$79,0),0),0)))</f>
        <v/>
      </c>
      <c r="E114" s="91" t="str">
        <f t="shared" si="4"/>
        <v/>
      </c>
      <c r="F114" s="61" t="str">
        <f t="shared" si="3"/>
        <v/>
      </c>
      <c r="G114" s="19"/>
      <c r="H114" s="60" t="str">
        <v/>
      </c>
      <c r="I114" s="19" t="str">
        <f>E114</f>
        <v/>
      </c>
      <c r="J114" s="58" t="str">
        <f>IF(A114="","",J$5+SUM(I$6:I113))</f>
        <v/>
      </c>
      <c r="K114" s="19"/>
      <c r="L114" s="19" t="str">
        <f>E114</f>
        <v/>
      </c>
      <c r="M114" s="58" t="str">
        <f>IF(A114="","",IF(L114="▼",((M$5)+(SUM(L$6:L113))),(-(M$5+SUM(L$6:L113)))))</f>
        <v/>
      </c>
    </row>
    <row r="115" spans="1:13" x14ac:dyDescent="0.25">
      <c r="A115" s="61" t="str">
        <f t="array" ref="A115">IF(B114="","",(LARGE('A1'!$K$30:$L$79,(1+SUM(COUNTIF('A1'!$K$30:$L$79,A$5:A114))-(B114*COUNTIF('A1'!$K$30:$L$79,A$6))))))</f>
        <v/>
      </c>
      <c r="B115" s="61" t="str">
        <f>IF(B113="","",IF((SUM(IF(FREQUENCY('A1'!$K$30:$L$79,'A1'!$K$30:$L$79)&gt;0,1)))&gt;(B113+1),(B113+1),""))</f>
        <v/>
      </c>
      <c r="C115" s="61" t="str">
        <v/>
      </c>
      <c r="D115" s="91" t="str">
        <f t="array" ref="D115">IF(C115="","",SUM(IF('A1'!J$30:J$79="HOT",IF('A1'!K$30:K$79&gt;=A114,IF('A1'!L$30:L$79&lt;=A116,1*'A1'!H$30:H$79,0),0),0),IF('A1'!J$30:J$79="COLD",IF('A1'!K$30:K$79&lt;=A116,IF('A1'!L$30:L$79&gt;=A114,-1*'A1'!H$30:H$79,0),0),0)))</f>
        <v/>
      </c>
      <c r="E115" s="91" t="str">
        <f t="shared" si="4"/>
        <v/>
      </c>
      <c r="F115" s="61" t="str">
        <f t="shared" si="3"/>
        <v/>
      </c>
      <c r="G115" s="19"/>
      <c r="H115" s="60" t="str">
        <v/>
      </c>
      <c r="I115" s="19" t="str">
        <f>IF(A115="","","▼")</f>
        <v/>
      </c>
      <c r="J115" s="58" t="str">
        <f>IF(A115="","",J$5+SUM(I$6:I114))</f>
        <v/>
      </c>
      <c r="K115" s="19"/>
      <c r="L115" s="19" t="str">
        <f>IF(L114="","",IF((M$5+SUM(L$6:L114))&gt;=0,"▼","▲"))</f>
        <v/>
      </c>
      <c r="M115" s="58" t="str">
        <f>IF(A115="","",IF(L115="▼",((M$5)+(SUM(L$6:L114))),(-(M$5+SUM(L$6:L114)))))</f>
        <v/>
      </c>
    </row>
    <row r="116" spans="1:13" x14ac:dyDescent="0.25">
      <c r="A116" s="61" t="str">
        <f t="array" ref="A116">IF(B115="","",(LARGE('A1'!$K$30:$L$79,(1+SUM(COUNTIF('A1'!$K$30:$L$79,A$5:A115))-(B115*COUNTIF('A1'!$K$30:$L$79,A$6))))))</f>
        <v/>
      </c>
      <c r="B116" s="61" t="str">
        <f>IF(B114="","",IF((SUM(IF(FREQUENCY('A1'!$K$30:$L$79,'A1'!$K$30:$L$79)&gt;0,1)))&gt;(B114+1),(B114+1),""))</f>
        <v/>
      </c>
      <c r="C116" s="61" t="str">
        <v/>
      </c>
      <c r="D116" s="91" t="str">
        <f t="array" ref="D116">IF(C116="","",SUM(IF('A1'!J$30:J$79="HOT",IF('A1'!K$30:K$79&gt;=A115,IF('A1'!L$30:L$79&lt;=A117,1*'A1'!H$30:H$79,0),0),0),IF('A1'!J$30:J$79="COLD",IF('A1'!K$30:K$79&lt;=A117,IF('A1'!L$30:L$79&gt;=A115,-1*'A1'!H$30:H$79,0),0),0)))</f>
        <v/>
      </c>
      <c r="E116" s="91" t="str">
        <f t="shared" si="4"/>
        <v/>
      </c>
      <c r="F116" s="61" t="str">
        <f t="shared" si="3"/>
        <v/>
      </c>
      <c r="G116" s="19"/>
      <c r="H116" s="60" t="str">
        <v/>
      </c>
      <c r="I116" s="19" t="str">
        <f>E116</f>
        <v/>
      </c>
      <c r="J116" s="58" t="str">
        <f>IF(A116="","",J$5+SUM(I$6:I115))</f>
        <v/>
      </c>
      <c r="K116" s="19"/>
      <c r="L116" s="19" t="str">
        <f>E116</f>
        <v/>
      </c>
      <c r="M116" s="58" t="str">
        <f>IF(A116="","",IF(L116="▼",((M$5)+(SUM(L$6:L115))),(-(M$5+SUM(L$6:L115)))))</f>
        <v/>
      </c>
    </row>
    <row r="117" spans="1:13" x14ac:dyDescent="0.25">
      <c r="A117" s="61" t="str">
        <f t="array" ref="A117">IF(B116="","",(LARGE('A1'!$K$30:$L$79,(1+SUM(COUNTIF('A1'!$K$30:$L$79,A$5:A116))-(B116*COUNTIF('A1'!$K$30:$L$79,A$6))))))</f>
        <v/>
      </c>
      <c r="B117" s="61" t="str">
        <f>IF(B115="","",IF((SUM(IF(FREQUENCY('A1'!$K$30:$L$79,'A1'!$K$30:$L$79)&gt;0,1)))&gt;(B115+1),(B115+1),""))</f>
        <v/>
      </c>
      <c r="C117" s="61" t="str">
        <v/>
      </c>
      <c r="D117" s="91" t="str">
        <f t="array" ref="D117">IF(C117="","",SUM(IF('A1'!J$30:J$79="HOT",IF('A1'!K$30:K$79&gt;=A116,IF('A1'!L$30:L$79&lt;=A118,1*'A1'!H$30:H$79,0),0),0),IF('A1'!J$30:J$79="COLD",IF('A1'!K$30:K$79&lt;=A118,IF('A1'!L$30:L$79&gt;=A116,-1*'A1'!H$30:H$79,0),0),0)))</f>
        <v/>
      </c>
      <c r="E117" s="91" t="str">
        <f t="shared" si="4"/>
        <v/>
      </c>
      <c r="F117" s="61" t="str">
        <f t="shared" si="3"/>
        <v/>
      </c>
      <c r="G117" s="19"/>
      <c r="H117" s="60" t="str">
        <v/>
      </c>
      <c r="I117" s="19" t="str">
        <f>IF(A117="","","▼")</f>
        <v/>
      </c>
      <c r="J117" s="58" t="str">
        <f>IF(A117="","",J$5+SUM(I$6:I116))</f>
        <v/>
      </c>
      <c r="K117" s="19"/>
      <c r="L117" s="19" t="str">
        <f>IF(L116="","",IF((M$5+SUM(L$6:L116))&gt;=0,"▼","▲"))</f>
        <v/>
      </c>
      <c r="M117" s="58" t="str">
        <f>IF(A117="","",IF(L117="▼",((M$5)+(SUM(L$6:L116))),(-(M$5+SUM(L$6:L116)))))</f>
        <v/>
      </c>
    </row>
    <row r="118" spans="1:13" x14ac:dyDescent="0.25">
      <c r="A118" s="61" t="str">
        <f t="array" ref="A118">IF(B117="","",(LARGE('A1'!$K$30:$L$79,(1+SUM(COUNTIF('A1'!$K$30:$L$79,A$5:A117))-(B117*COUNTIF('A1'!$K$30:$L$79,A$6))))))</f>
        <v/>
      </c>
      <c r="B118" s="61" t="str">
        <f>IF(B116="","",IF((SUM(IF(FREQUENCY('A1'!$K$30:$L$79,'A1'!$K$30:$L$79)&gt;0,1)))&gt;(B116+1),(B116+1),""))</f>
        <v/>
      </c>
      <c r="C118" s="61" t="str">
        <v/>
      </c>
      <c r="D118" s="91" t="str">
        <f t="array" ref="D118">IF(C118="","",SUM(IF('A1'!J$30:J$79="HOT",IF('A1'!K$30:K$79&gt;=A117,IF('A1'!L$30:L$79&lt;=A119,1*'A1'!H$30:H$79,0),0),0),IF('A1'!J$30:J$79="COLD",IF('A1'!K$30:K$79&lt;=A119,IF('A1'!L$30:L$79&gt;=A117,-1*'A1'!H$30:H$79,0),0),0)))</f>
        <v/>
      </c>
      <c r="E118" s="91" t="str">
        <f t="shared" si="4"/>
        <v/>
      </c>
      <c r="F118" s="61" t="str">
        <f t="shared" si="3"/>
        <v/>
      </c>
      <c r="G118" s="19"/>
      <c r="H118" s="60" t="str">
        <v/>
      </c>
      <c r="I118" s="19" t="str">
        <f>E118</f>
        <v/>
      </c>
      <c r="J118" s="58" t="str">
        <f>IF(A118="","",J$5+SUM(I$6:I117))</f>
        <v/>
      </c>
      <c r="K118" s="19"/>
      <c r="L118" s="19" t="str">
        <f>E118</f>
        <v/>
      </c>
      <c r="M118" s="58" t="str">
        <f>IF(A118="","",IF(L118="▼",((M$5)+(SUM(L$6:L117))),(-(M$5+SUM(L$6:L117)))))</f>
        <v/>
      </c>
    </row>
    <row r="119" spans="1:13" x14ac:dyDescent="0.25">
      <c r="A119" s="61" t="str">
        <f t="array" ref="A119">IF(B118="","",(LARGE('A1'!$K$30:$L$79,(1+SUM(COUNTIF('A1'!$K$30:$L$79,A$5:A118))-(B118*COUNTIF('A1'!$K$30:$L$79,A$6))))))</f>
        <v/>
      </c>
      <c r="B119" s="61" t="str">
        <f>IF(B117="","",IF((SUM(IF(FREQUENCY('A1'!$K$30:$L$79,'A1'!$K$30:$L$79)&gt;0,1)))&gt;(B117+1),(B117+1),""))</f>
        <v/>
      </c>
      <c r="C119" s="61" t="str">
        <v/>
      </c>
      <c r="D119" s="91" t="str">
        <f t="array" ref="D119">IF(C119="","",SUM(IF('A1'!J$30:J$79="HOT",IF('A1'!K$30:K$79&gt;=A118,IF('A1'!L$30:L$79&lt;=A120,1*'A1'!H$30:H$79,0),0),0),IF('A1'!J$30:J$79="COLD",IF('A1'!K$30:K$79&lt;=A120,IF('A1'!L$30:L$79&gt;=A118,-1*'A1'!H$30:H$79,0),0),0)))</f>
        <v/>
      </c>
      <c r="E119" s="91" t="str">
        <f t="shared" si="4"/>
        <v/>
      </c>
      <c r="F119" s="61" t="str">
        <f t="shared" si="3"/>
        <v/>
      </c>
      <c r="G119" s="19"/>
      <c r="H119" s="60" t="str">
        <v/>
      </c>
      <c r="I119" s="19" t="str">
        <f>IF(A119="","","▼")</f>
        <v/>
      </c>
      <c r="J119" s="58" t="str">
        <f>IF(A119="","",J$5+SUM(I$6:I118))</f>
        <v/>
      </c>
      <c r="K119" s="19"/>
      <c r="L119" s="19" t="str">
        <f>IF(L118="","",IF((M$5+SUM(L$6:L118))&gt;=0,"▼","▲"))</f>
        <v/>
      </c>
      <c r="M119" s="58" t="str">
        <f>IF(A119="","",IF(L119="▼",((M$5)+(SUM(L$6:L118))),(-(M$5+SUM(L$6:L118)))))</f>
        <v/>
      </c>
    </row>
    <row r="120" spans="1:13" x14ac:dyDescent="0.25">
      <c r="A120" s="61" t="str">
        <f t="array" ref="A120">IF(B119="","",(LARGE('A1'!$K$30:$L$79,(1+SUM(COUNTIF('A1'!$K$30:$L$79,A$5:A119))-(B119*COUNTIF('A1'!$K$30:$L$79,A$6))))))</f>
        <v/>
      </c>
      <c r="B120" s="61" t="str">
        <f>IF(B118="","",IF((SUM(IF(FREQUENCY('A1'!$K$30:$L$79,'A1'!$K$30:$L$79)&gt;0,1)))&gt;(B118+1),(B118+1),""))</f>
        <v/>
      </c>
      <c r="C120" s="61" t="str">
        <v/>
      </c>
      <c r="D120" s="91" t="str">
        <f t="array" ref="D120">IF(C120="","",SUM(IF('A1'!J$30:J$79="HOT",IF('A1'!K$30:K$79&gt;=A119,IF('A1'!L$30:L$79&lt;=A121,1*'A1'!H$30:H$79,0),0),0),IF('A1'!J$30:J$79="COLD",IF('A1'!K$30:K$79&lt;=A121,IF('A1'!L$30:L$79&gt;=A119,-1*'A1'!H$30:H$79,0),0),0)))</f>
        <v/>
      </c>
      <c r="E120" s="91" t="str">
        <f t="shared" si="4"/>
        <v/>
      </c>
      <c r="F120" s="61" t="str">
        <f t="shared" si="3"/>
        <v/>
      </c>
      <c r="G120" s="19"/>
      <c r="H120" s="60" t="str">
        <v/>
      </c>
      <c r="I120" s="19" t="str">
        <f>E120</f>
        <v/>
      </c>
      <c r="J120" s="58" t="str">
        <f>IF(A120="","",J$5+SUM(I$6:I119))</f>
        <v/>
      </c>
      <c r="K120" s="19"/>
      <c r="L120" s="19" t="str">
        <f>E120</f>
        <v/>
      </c>
      <c r="M120" s="58" t="str">
        <f>IF(A120="","",IF(L120="▼",((M$5)+(SUM(L$6:L119))),(-(M$5+SUM(L$6:L119)))))</f>
        <v/>
      </c>
    </row>
    <row r="121" spans="1:13" x14ac:dyDescent="0.25">
      <c r="A121" s="61" t="str">
        <f t="array" ref="A121">IF(B120="","",(LARGE('A1'!$K$30:$L$79,(1+SUM(COUNTIF('A1'!$K$30:$L$79,A$5:A120))-(B120*COUNTIF('A1'!$K$30:$L$79,A$6))))))</f>
        <v/>
      </c>
      <c r="B121" s="61" t="str">
        <f>IF(B119="","",IF((SUM(IF(FREQUENCY('A1'!$K$30:$L$79,'A1'!$K$30:$L$79)&gt;0,1)))&gt;(B119+1),(B119+1),""))</f>
        <v/>
      </c>
      <c r="C121" s="61" t="str">
        <v/>
      </c>
      <c r="D121" s="91" t="str">
        <f t="array" ref="D121">IF(C121="","",SUM(IF('A1'!J$30:J$79="HOT",IF('A1'!K$30:K$79&gt;=A120,IF('A1'!L$30:L$79&lt;=A122,1*'A1'!H$30:H$79,0),0),0),IF('A1'!J$30:J$79="COLD",IF('A1'!K$30:K$79&lt;=A122,IF('A1'!L$30:L$79&gt;=A120,-1*'A1'!H$30:H$79,0),0),0)))</f>
        <v/>
      </c>
      <c r="E121" s="91" t="str">
        <f t="shared" si="4"/>
        <v/>
      </c>
      <c r="F121" s="61" t="str">
        <f t="shared" si="3"/>
        <v/>
      </c>
      <c r="G121" s="19"/>
      <c r="H121" s="60" t="str">
        <v/>
      </c>
      <c r="I121" s="19" t="str">
        <f>IF(A121="","","▼")</f>
        <v/>
      </c>
      <c r="J121" s="58" t="str">
        <f>IF(A121="","",J$5+SUM(I$6:I120))</f>
        <v/>
      </c>
      <c r="K121" s="19"/>
      <c r="L121" s="19" t="str">
        <f>IF(L120="","",IF((M$5+SUM(L$6:L120))&gt;=0,"▼","▲"))</f>
        <v/>
      </c>
      <c r="M121" s="58" t="str">
        <f>IF(A121="","",IF(L121="▼",((M$5)+(SUM(L$6:L120))),(-(M$5+SUM(L$6:L120)))))</f>
        <v/>
      </c>
    </row>
    <row r="122" spans="1:13" x14ac:dyDescent="0.25">
      <c r="A122" s="61" t="str">
        <f t="array" ref="A122">IF(B121="","",(LARGE('A1'!$K$30:$L$79,(1+SUM(COUNTIF('A1'!$K$30:$L$79,A$5:A121))-(B121*COUNTIF('A1'!$K$30:$L$79,A$6))))))</f>
        <v/>
      </c>
      <c r="B122" s="61" t="str">
        <f>IF(B120="","",IF((SUM(IF(FREQUENCY('A1'!$K$30:$L$79,'A1'!$K$30:$L$79)&gt;0,1)))&gt;(B120+1),(B120+1),""))</f>
        <v/>
      </c>
      <c r="C122" s="61" t="str">
        <v/>
      </c>
      <c r="D122" s="91" t="str">
        <f t="array" ref="D122">IF(C122="","",SUM(IF('A1'!J$30:J$79="HOT",IF('A1'!K$30:K$79&gt;=A121,IF('A1'!L$30:L$79&lt;=A123,1*'A1'!H$30:H$79,0),0),0),IF('A1'!J$30:J$79="COLD",IF('A1'!K$30:K$79&lt;=A123,IF('A1'!L$30:L$79&gt;=A121,-1*'A1'!H$30:H$79,0),0),0)))</f>
        <v/>
      </c>
      <c r="E122" s="91" t="str">
        <f t="shared" si="4"/>
        <v/>
      </c>
      <c r="F122" s="61" t="str">
        <f t="shared" si="3"/>
        <v/>
      </c>
      <c r="G122" s="19"/>
      <c r="H122" s="60" t="str">
        <v/>
      </c>
      <c r="I122" s="19" t="str">
        <f>E122</f>
        <v/>
      </c>
      <c r="J122" s="58" t="str">
        <f>IF(A122="","",J$5+SUM(I$6:I121))</f>
        <v/>
      </c>
      <c r="K122" s="19"/>
      <c r="L122" s="19" t="str">
        <f>E122</f>
        <v/>
      </c>
      <c r="M122" s="58" t="str">
        <f>IF(A122="","",IF(L122="▼",((M$5)+(SUM(L$6:L121))),(-(M$5+SUM(L$6:L121)))))</f>
        <v/>
      </c>
    </row>
    <row r="123" spans="1:13" x14ac:dyDescent="0.25">
      <c r="A123" s="61" t="str">
        <f t="array" ref="A123">IF(B122="","",(LARGE('A1'!$K$30:$L$79,(1+SUM(COUNTIF('A1'!$K$30:$L$79,A$5:A122))-(B122*COUNTIF('A1'!$K$30:$L$79,A$6))))))</f>
        <v/>
      </c>
      <c r="B123" s="61" t="str">
        <f>IF(B121="","",IF((SUM(IF(FREQUENCY('A1'!$K$30:$L$79,'A1'!$K$30:$L$79)&gt;0,1)))&gt;(B121+1),(B121+1),""))</f>
        <v/>
      </c>
      <c r="C123" s="61" t="str">
        <v/>
      </c>
      <c r="D123" s="91" t="str">
        <f t="array" ref="D123">IF(C123="","",SUM(IF('A1'!J$30:J$79="HOT",IF('A1'!K$30:K$79&gt;=A122,IF('A1'!L$30:L$79&lt;=A124,1*'A1'!H$30:H$79,0),0),0),IF('A1'!J$30:J$79="COLD",IF('A1'!K$30:K$79&lt;=A124,IF('A1'!L$30:L$79&gt;=A122,-1*'A1'!H$30:H$79,0),0),0)))</f>
        <v/>
      </c>
      <c r="E123" s="91" t="str">
        <f t="shared" si="4"/>
        <v/>
      </c>
      <c r="F123" s="61" t="str">
        <f t="shared" si="3"/>
        <v/>
      </c>
      <c r="G123" s="19"/>
      <c r="H123" s="60" t="str">
        <v/>
      </c>
      <c r="I123" s="19" t="str">
        <f>IF(A123="","","▼")</f>
        <v/>
      </c>
      <c r="J123" s="58" t="str">
        <f>IF(A123="","",J$5+SUM(I$6:I122))</f>
        <v/>
      </c>
      <c r="K123" s="19"/>
      <c r="L123" s="19" t="str">
        <f>IF(L122="","",IF((M$5+SUM(L$6:L122))&gt;=0,"▼","▲"))</f>
        <v/>
      </c>
      <c r="M123" s="58" t="str">
        <f>IF(A123="","",IF(L123="▼",((M$5)+(SUM(L$6:L122))),(-(M$5+SUM(L$6:L122)))))</f>
        <v/>
      </c>
    </row>
    <row r="124" spans="1:13" x14ac:dyDescent="0.25">
      <c r="A124" s="61" t="str">
        <f t="array" ref="A124">IF(B123="","",(LARGE('A1'!$K$30:$L$79,(1+SUM(COUNTIF('A1'!$K$30:$L$79,A$5:A123))-(B123*COUNTIF('A1'!$K$30:$L$79,A$6))))))</f>
        <v/>
      </c>
      <c r="B124" s="61" t="str">
        <f>IF(B122="","",IF((SUM(IF(FREQUENCY('A1'!$K$30:$L$79,'A1'!$K$30:$L$79)&gt;0,1)))&gt;(B122+1),(B122+1),""))</f>
        <v/>
      </c>
      <c r="C124" s="61" t="str">
        <v/>
      </c>
      <c r="D124" s="91" t="str">
        <f t="array" ref="D124">IF(C124="","",SUM(IF('A1'!J$30:J$79="HOT",IF('A1'!K$30:K$79&gt;=A123,IF('A1'!L$30:L$79&lt;=A125,1*'A1'!H$30:H$79,0),0),0),IF('A1'!J$30:J$79="COLD",IF('A1'!K$30:K$79&lt;=A125,IF('A1'!L$30:L$79&gt;=A123,-1*'A1'!H$30:H$79,0),0),0)))</f>
        <v/>
      </c>
      <c r="E124" s="91" t="str">
        <f t="shared" si="4"/>
        <v/>
      </c>
      <c r="F124" s="61" t="str">
        <f t="shared" si="3"/>
        <v/>
      </c>
      <c r="G124" s="19"/>
      <c r="H124" s="60" t="str">
        <v/>
      </c>
      <c r="I124" s="19" t="str">
        <f>E124</f>
        <v/>
      </c>
      <c r="J124" s="58" t="str">
        <f>IF(A124="","",J$5+SUM(I$6:I123))</f>
        <v/>
      </c>
      <c r="K124" s="19"/>
      <c r="L124" s="19" t="str">
        <f>E124</f>
        <v/>
      </c>
      <c r="M124" s="58" t="str">
        <f>IF(A124="","",IF(L124="▼",((M$5)+(SUM(L$6:L123))),(-(M$5+SUM(L$6:L123)))))</f>
        <v/>
      </c>
    </row>
    <row r="125" spans="1:13" x14ac:dyDescent="0.25">
      <c r="A125" s="61" t="str">
        <f t="array" ref="A125">IF(B124="","",(LARGE('A1'!$K$30:$L$79,(1+SUM(COUNTIF('A1'!$K$30:$L$79,A$5:A124))-(B124*COUNTIF('A1'!$K$30:$L$79,A$6))))))</f>
        <v/>
      </c>
      <c r="B125" s="61" t="str">
        <f>IF(B123="","",IF((SUM(IF(FREQUENCY('A1'!$K$30:$L$79,'A1'!$K$30:$L$79)&gt;0,1)))&gt;(B123+1),(B123+1),""))</f>
        <v/>
      </c>
      <c r="C125" s="61" t="str">
        <v/>
      </c>
      <c r="D125" s="91" t="str">
        <f t="array" ref="D125">IF(C125="","",SUM(IF('A1'!J$30:J$79="HOT",IF('A1'!K$30:K$79&gt;=A124,IF('A1'!L$30:L$79&lt;=A126,1*'A1'!H$30:H$79,0),0),0),IF('A1'!J$30:J$79="COLD",IF('A1'!K$30:K$79&lt;=A126,IF('A1'!L$30:L$79&gt;=A124,-1*'A1'!H$30:H$79,0),0),0)))</f>
        <v/>
      </c>
      <c r="E125" s="91" t="str">
        <f t="shared" si="4"/>
        <v/>
      </c>
      <c r="F125" s="61" t="str">
        <f t="shared" si="3"/>
        <v/>
      </c>
      <c r="G125" s="19"/>
      <c r="H125" s="60" t="str">
        <v/>
      </c>
      <c r="I125" s="19" t="str">
        <f>IF(A125="","","▼")</f>
        <v/>
      </c>
      <c r="J125" s="58" t="str">
        <f>IF(A125="","",J$5+SUM(I$6:I124))</f>
        <v/>
      </c>
      <c r="K125" s="19"/>
      <c r="L125" s="19" t="str">
        <f>IF(L124="","",IF((M$5+SUM(L$6:L124))&gt;=0,"▼","▲"))</f>
        <v/>
      </c>
      <c r="M125" s="58" t="str">
        <f>IF(A125="","",IF(L125="▼",((M$5)+(SUM(L$6:L124))),(-(M$5+SUM(L$6:L124)))))</f>
        <v/>
      </c>
    </row>
    <row r="126" spans="1:13" x14ac:dyDescent="0.25">
      <c r="A126" s="61" t="str">
        <f t="array" ref="A126">IF(B125="","",(LARGE('A1'!$K$30:$L$79,(1+SUM(COUNTIF('A1'!$K$30:$L$79,A$5:A125))-(B125*COUNTIF('A1'!$K$30:$L$79,A$6))))))</f>
        <v/>
      </c>
      <c r="B126" s="61" t="str">
        <f>IF(B124="","",IF((SUM(IF(FREQUENCY('A1'!$K$30:$L$79,'A1'!$K$30:$L$79)&gt;0,1)))&gt;(B124+1),(B124+1),""))</f>
        <v/>
      </c>
      <c r="C126" s="61" t="str">
        <v/>
      </c>
      <c r="D126" s="91" t="str">
        <f t="array" ref="D126">IF(C126="","",SUM(IF('A1'!J$30:J$79="HOT",IF('A1'!K$30:K$79&gt;=A125,IF('A1'!L$30:L$79&lt;=A127,1*'A1'!H$30:H$79,0),0),0),IF('A1'!J$30:J$79="COLD",IF('A1'!K$30:K$79&lt;=A127,IF('A1'!L$30:L$79&gt;=A125,-1*'A1'!H$30:H$79,0),0),0)))</f>
        <v/>
      </c>
      <c r="E126" s="91" t="str">
        <f t="shared" si="4"/>
        <v/>
      </c>
      <c r="F126" s="61" t="str">
        <f t="shared" si="3"/>
        <v/>
      </c>
      <c r="G126" s="19"/>
      <c r="H126" s="60" t="str">
        <v/>
      </c>
      <c r="I126" s="19" t="str">
        <f>E126</f>
        <v/>
      </c>
      <c r="J126" s="58" t="str">
        <f>IF(A126="","",J$5+SUM(I$6:I125))</f>
        <v/>
      </c>
      <c r="K126" s="19"/>
      <c r="L126" s="19" t="str">
        <f>E126</f>
        <v/>
      </c>
      <c r="M126" s="58" t="str">
        <f>IF(A126="","",IF(L126="▼",((M$5)+(SUM(L$6:L125))),(-(M$5+SUM(L$6:L125)))))</f>
        <v/>
      </c>
    </row>
    <row r="127" spans="1:13" x14ac:dyDescent="0.25">
      <c r="A127" s="61" t="str">
        <f t="array" ref="A127">IF(B126="","",(LARGE('A1'!$K$30:$L$79,(1+SUM(COUNTIF('A1'!$K$30:$L$79,A$5:A126))-(B126*COUNTIF('A1'!$K$30:$L$79,A$6))))))</f>
        <v/>
      </c>
      <c r="B127" s="61" t="str">
        <f>IF(B125="","",IF((SUM(IF(FREQUENCY('A1'!$K$30:$L$79,'A1'!$K$30:$L$79)&gt;0,1)))&gt;(B125+1),(B125+1),""))</f>
        <v/>
      </c>
      <c r="C127" s="61" t="str">
        <v/>
      </c>
      <c r="D127" s="91" t="str">
        <f t="array" ref="D127">IF(C127="","",SUM(IF('A1'!J$30:J$79="HOT",IF('A1'!K$30:K$79&gt;=A126,IF('A1'!L$30:L$79&lt;=A128,1*'A1'!H$30:H$79,0),0),0),IF('A1'!J$30:J$79="COLD",IF('A1'!K$30:K$79&lt;=A128,IF('A1'!L$30:L$79&gt;=A126,-1*'A1'!H$30:H$79,0),0),0)))</f>
        <v/>
      </c>
      <c r="E127" s="91" t="str">
        <f t="shared" si="4"/>
        <v/>
      </c>
      <c r="F127" s="61" t="str">
        <f t="shared" si="3"/>
        <v/>
      </c>
      <c r="G127" s="19"/>
      <c r="H127" s="60" t="str">
        <v/>
      </c>
      <c r="I127" s="19" t="str">
        <f>IF(A127="","","▼")</f>
        <v/>
      </c>
      <c r="J127" s="58" t="str">
        <f>IF(A127="","",J$5+SUM(I$6:I126))</f>
        <v/>
      </c>
      <c r="K127" s="19"/>
      <c r="L127" s="19" t="str">
        <f>IF(L126="","",IF((M$5+SUM(L$6:L126))&gt;=0,"▼","▲"))</f>
        <v/>
      </c>
      <c r="M127" s="58" t="str">
        <f>IF(A127="","",IF(L127="▼",((M$5)+(SUM(L$6:L126))),(-(M$5+SUM(L$6:L126)))))</f>
        <v/>
      </c>
    </row>
    <row r="128" spans="1:13" x14ac:dyDescent="0.25">
      <c r="A128" s="61" t="str">
        <f t="array" ref="A128">IF(B127="","",(LARGE('A1'!$K$30:$L$79,(1+SUM(COUNTIF('A1'!$K$30:$L$79,A$5:A127))-(B127*COUNTIF('A1'!$K$30:$L$79,A$6))))))</f>
        <v/>
      </c>
      <c r="B128" s="61" t="str">
        <f>IF(B126="","",IF((SUM(IF(FREQUENCY('A1'!$K$30:$L$79,'A1'!$K$30:$L$79)&gt;0,1)))&gt;(B126+1),(B126+1),""))</f>
        <v/>
      </c>
      <c r="C128" s="61" t="str">
        <v/>
      </c>
      <c r="D128" s="91" t="str">
        <f t="array" ref="D128">IF(C128="","",SUM(IF('A1'!J$30:J$79="HOT",IF('A1'!K$30:K$79&gt;=A127,IF('A1'!L$30:L$79&lt;=A129,1*'A1'!H$30:H$79,0),0),0),IF('A1'!J$30:J$79="COLD",IF('A1'!K$30:K$79&lt;=A129,IF('A1'!L$30:L$79&gt;=A127,-1*'A1'!H$30:H$79,0),0),0)))</f>
        <v/>
      </c>
      <c r="E128" s="91" t="str">
        <f t="shared" si="4"/>
        <v/>
      </c>
      <c r="F128" s="61" t="str">
        <f t="shared" si="3"/>
        <v/>
      </c>
      <c r="G128" s="19"/>
      <c r="H128" s="60" t="str">
        <v/>
      </c>
      <c r="I128" s="19" t="str">
        <f>E128</f>
        <v/>
      </c>
      <c r="J128" s="58" t="str">
        <f>IF(A128="","",J$5+SUM(I$6:I127))</f>
        <v/>
      </c>
      <c r="K128" s="19"/>
      <c r="L128" s="19" t="str">
        <f>E128</f>
        <v/>
      </c>
      <c r="M128" s="58" t="str">
        <f>IF(A128="","",IF(L128="▼",((M$5)+(SUM(L$6:L127))),(-(M$5+SUM(L$6:L127)))))</f>
        <v/>
      </c>
    </row>
    <row r="129" spans="1:13" x14ac:dyDescent="0.25">
      <c r="A129" s="61" t="str">
        <f t="array" ref="A129">IF(B128="","",(LARGE('A1'!$K$30:$L$79,(1+SUM(COUNTIF('A1'!$K$30:$L$79,A$5:A128))-(B128*COUNTIF('A1'!$K$30:$L$79,A$6))))))</f>
        <v/>
      </c>
      <c r="B129" s="61" t="str">
        <f>IF(B127="","",IF((SUM(IF(FREQUENCY('A1'!$K$30:$L$79,'A1'!$K$30:$L$79)&gt;0,1)))&gt;(B127+1),(B127+1),""))</f>
        <v/>
      </c>
      <c r="C129" s="61" t="str">
        <v/>
      </c>
      <c r="D129" s="91" t="str">
        <f t="array" ref="D129">IF(C129="","",SUM(IF('A1'!J$30:J$79="HOT",IF('A1'!K$30:K$79&gt;=A128,IF('A1'!L$30:L$79&lt;=A130,1*'A1'!H$30:H$79,0),0),0),IF('A1'!J$30:J$79="COLD",IF('A1'!K$30:K$79&lt;=A130,IF('A1'!L$30:L$79&gt;=A128,-1*'A1'!H$30:H$79,0),0),0)))</f>
        <v/>
      </c>
      <c r="E129" s="91" t="str">
        <f t="shared" si="4"/>
        <v/>
      </c>
      <c r="F129" s="61" t="str">
        <f t="shared" si="3"/>
        <v/>
      </c>
      <c r="G129" s="19"/>
      <c r="H129" s="60" t="str">
        <v/>
      </c>
      <c r="I129" s="19" t="str">
        <f>IF(A129="","","▼")</f>
        <v/>
      </c>
      <c r="J129" s="58" t="str">
        <f>IF(A129="","",J$5+SUM(I$6:I128))</f>
        <v/>
      </c>
      <c r="K129" s="19"/>
      <c r="L129" s="19" t="str">
        <f>IF(L128="","",IF((M$5+SUM(L$6:L128))&gt;=0,"▼","▲"))</f>
        <v/>
      </c>
      <c r="M129" s="58" t="str">
        <f>IF(A129="","",IF(L129="▼",((M$5)+(SUM(L$6:L128))),(-(M$5+SUM(L$6:L128)))))</f>
        <v/>
      </c>
    </row>
    <row r="130" spans="1:13" x14ac:dyDescent="0.25">
      <c r="A130" s="61" t="str">
        <f t="array" ref="A130">IF(B129="","",(LARGE('A1'!$K$30:$L$79,(1+SUM(COUNTIF('A1'!$K$30:$L$79,A$5:A129))-(B129*COUNTIF('A1'!$K$30:$L$79,A$6))))))</f>
        <v/>
      </c>
      <c r="B130" s="61" t="str">
        <f>IF(B128="","",IF((SUM(IF(FREQUENCY('A1'!$K$30:$L$79,'A1'!$K$30:$L$79)&gt;0,1)))&gt;(B128+1),(B128+1),""))</f>
        <v/>
      </c>
      <c r="C130" s="61" t="str">
        <v/>
      </c>
      <c r="D130" s="91" t="str">
        <f t="array" ref="D130">IF(C130="","",SUM(IF('A1'!J$30:J$79="HOT",IF('A1'!K$30:K$79&gt;=A129,IF('A1'!L$30:L$79&lt;=A131,1*'A1'!H$30:H$79,0),0),0),IF('A1'!J$30:J$79="COLD",IF('A1'!K$30:K$79&lt;=A131,IF('A1'!L$30:L$79&gt;=A129,-1*'A1'!H$30:H$79,0),0),0)))</f>
        <v/>
      </c>
      <c r="E130" s="91" t="str">
        <f t="shared" si="4"/>
        <v/>
      </c>
      <c r="F130" s="61" t="str">
        <f t="shared" si="3"/>
        <v/>
      </c>
      <c r="G130" s="19"/>
      <c r="H130" s="60" t="str">
        <v/>
      </c>
      <c r="I130" s="19" t="str">
        <f>E130</f>
        <v/>
      </c>
      <c r="J130" s="58" t="str">
        <f>IF(A130="","",J$5+SUM(I$6:I129))</f>
        <v/>
      </c>
      <c r="K130" s="19"/>
      <c r="L130" s="19" t="str">
        <f>E130</f>
        <v/>
      </c>
      <c r="M130" s="58" t="str">
        <f>IF(A130="","",IF(L130="▼",((M$5)+(SUM(L$6:L129))),(-(M$5+SUM(L$6:L129)))))</f>
        <v/>
      </c>
    </row>
    <row r="131" spans="1:13" x14ac:dyDescent="0.25">
      <c r="A131" s="61" t="str">
        <f t="array" ref="A131">IF(B130="","",(LARGE('A1'!$K$30:$L$79,(1+SUM(COUNTIF('A1'!$K$30:$L$79,A$5:A130))-(B130*COUNTIF('A1'!$K$30:$L$79,A$6))))))</f>
        <v/>
      </c>
      <c r="B131" s="61" t="str">
        <f>IF(B129="","",IF((SUM(IF(FREQUENCY('A1'!$K$30:$L$79,'A1'!$K$30:$L$79)&gt;0,1)))&gt;(B129+1),(B129+1),""))</f>
        <v/>
      </c>
      <c r="C131" s="61" t="str">
        <v/>
      </c>
      <c r="D131" s="91" t="str">
        <f t="array" ref="D131">IF(C131="","",SUM(IF('A1'!J$30:J$79="HOT",IF('A1'!K$30:K$79&gt;=A130,IF('A1'!L$30:L$79&lt;=A132,1*'A1'!H$30:H$79,0),0),0),IF('A1'!J$30:J$79="COLD",IF('A1'!K$30:K$79&lt;=A132,IF('A1'!L$30:L$79&gt;=A130,-1*'A1'!H$30:H$79,0),0),0)))</f>
        <v/>
      </c>
      <c r="E131" s="91" t="str">
        <f t="shared" si="4"/>
        <v/>
      </c>
      <c r="F131" s="61" t="str">
        <f t="shared" si="3"/>
        <v/>
      </c>
      <c r="G131" s="19"/>
      <c r="H131" s="60" t="str">
        <v/>
      </c>
      <c r="I131" s="19" t="str">
        <f>IF(A131="","","▼")</f>
        <v/>
      </c>
      <c r="J131" s="58" t="str">
        <f>IF(A131="","",J$5+SUM(I$6:I130))</f>
        <v/>
      </c>
      <c r="K131" s="19"/>
      <c r="L131" s="19" t="str">
        <f>IF(L130="","",IF((M$5+SUM(L$6:L130))&gt;=0,"▼","▲"))</f>
        <v/>
      </c>
      <c r="M131" s="58" t="str">
        <f>IF(A131="","",IF(L131="▼",((M$5)+(SUM(L$6:L130))),(-(M$5+SUM(L$6:L130)))))</f>
        <v/>
      </c>
    </row>
    <row r="132" spans="1:13" x14ac:dyDescent="0.25">
      <c r="A132" s="61" t="str">
        <f t="array" ref="A132">IF(B131="","",(LARGE('A1'!$K$30:$L$79,(1+SUM(COUNTIF('A1'!$K$30:$L$79,A$5:A131))-(B131*COUNTIF('A1'!$K$30:$L$79,A$6))))))</f>
        <v/>
      </c>
      <c r="B132" s="61" t="str">
        <f>IF(B130="","",IF((SUM(IF(FREQUENCY('A1'!$K$30:$L$79,'A1'!$K$30:$L$79)&gt;0,1)))&gt;(B130+1),(B130+1),""))</f>
        <v/>
      </c>
      <c r="C132" s="61" t="str">
        <v/>
      </c>
      <c r="D132" s="91" t="str">
        <f t="array" ref="D132">IF(C132="","",SUM(IF('A1'!J$30:J$79="HOT",IF('A1'!K$30:K$79&gt;=A131,IF('A1'!L$30:L$79&lt;=A133,1*'A1'!H$30:H$79,0),0),0),IF('A1'!J$30:J$79="COLD",IF('A1'!K$30:K$79&lt;=A133,IF('A1'!L$30:L$79&gt;=A131,-1*'A1'!H$30:H$79,0),0),0)))</f>
        <v/>
      </c>
      <c r="E132" s="91" t="str">
        <f t="shared" si="4"/>
        <v/>
      </c>
      <c r="F132" s="61" t="str">
        <f t="shared" si="3"/>
        <v/>
      </c>
      <c r="G132" s="19"/>
      <c r="H132" s="60" t="str">
        <v/>
      </c>
      <c r="I132" s="19" t="str">
        <f>E132</f>
        <v/>
      </c>
      <c r="J132" s="58" t="str">
        <f>IF(A132="","",J$5+SUM(I$6:I131))</f>
        <v/>
      </c>
      <c r="K132" s="19"/>
      <c r="L132" s="19" t="str">
        <f>E132</f>
        <v/>
      </c>
      <c r="M132" s="58" t="str">
        <f>IF(A132="","",IF(L132="▼",((M$5)+(SUM(L$6:L131))),(-(M$5+SUM(L$6:L131)))))</f>
        <v/>
      </c>
    </row>
    <row r="133" spans="1:13" x14ac:dyDescent="0.25">
      <c r="A133" s="61" t="str">
        <f t="array" ref="A133">IF(B132="","",(LARGE('A1'!$K$30:$L$79,(1+SUM(COUNTIF('A1'!$K$30:$L$79,A$5:A132))-(B132*COUNTIF('A1'!$K$30:$L$79,A$6))))))</f>
        <v/>
      </c>
      <c r="B133" s="61" t="str">
        <f>IF(B131="","",IF((SUM(IF(FREQUENCY('A1'!$K$30:$L$79,'A1'!$K$30:$L$79)&gt;0,1)))&gt;(B131+1),(B131+1),""))</f>
        <v/>
      </c>
      <c r="C133" s="61" t="str">
        <v/>
      </c>
      <c r="D133" s="91" t="str">
        <f t="array" ref="D133">IF(C133="","",SUM(IF('A1'!J$30:J$79="HOT",IF('A1'!K$30:K$79&gt;=A132,IF('A1'!L$30:L$79&lt;=A134,1*'A1'!H$30:H$79,0),0),0),IF('A1'!J$30:J$79="COLD",IF('A1'!K$30:K$79&lt;=A134,IF('A1'!L$30:L$79&gt;=A132,-1*'A1'!H$30:H$79,0),0),0)))</f>
        <v/>
      </c>
      <c r="E133" s="91" t="str">
        <f t="shared" si="4"/>
        <v/>
      </c>
      <c r="F133" s="61" t="str">
        <f t="shared" si="3"/>
        <v/>
      </c>
      <c r="G133" s="19"/>
      <c r="H133" s="60" t="str">
        <v/>
      </c>
      <c r="I133" s="19" t="str">
        <f>IF(A133="","","▼")</f>
        <v/>
      </c>
      <c r="J133" s="58" t="str">
        <f>IF(A133="","",J$5+SUM(I$6:I132))</f>
        <v/>
      </c>
      <c r="K133" s="19"/>
      <c r="L133" s="19" t="str">
        <f>IF(L132="","",IF((M$5+SUM(L$6:L132))&gt;=0,"▼","▲"))</f>
        <v/>
      </c>
      <c r="M133" s="58" t="str">
        <f>IF(A133="","",IF(L133="▼",((M$5)+(SUM(L$6:L132))),(-(M$5+SUM(L$6:L132)))))</f>
        <v/>
      </c>
    </row>
    <row r="134" spans="1:13" x14ac:dyDescent="0.25">
      <c r="A134" s="61" t="str">
        <f t="array" ref="A134">IF(B133="","",(LARGE('A1'!$K$30:$L$79,(1+SUM(COUNTIF('A1'!$K$30:$L$79,A$5:A133))-(B133*COUNTIF('A1'!$K$30:$L$79,A$6))))))</f>
        <v/>
      </c>
      <c r="B134" s="61" t="str">
        <f>IF(B132="","",IF((SUM(IF(FREQUENCY('A1'!$K$30:$L$79,'A1'!$K$30:$L$79)&gt;0,1)))&gt;(B132+1),(B132+1),""))</f>
        <v/>
      </c>
      <c r="C134" s="61" t="str">
        <v/>
      </c>
      <c r="D134" s="91" t="str">
        <f t="array" ref="D134">IF(C134="","",SUM(IF('A1'!J$30:J$79="HOT",IF('A1'!K$30:K$79&gt;=A133,IF('A1'!L$30:L$79&lt;=A135,1*'A1'!H$30:H$79,0),0),0),IF('A1'!J$30:J$79="COLD",IF('A1'!K$30:K$79&lt;=A135,IF('A1'!L$30:L$79&gt;=A133,-1*'A1'!H$30:H$79,0),0),0)))</f>
        <v/>
      </c>
      <c r="E134" s="91" t="str">
        <f t="shared" si="4"/>
        <v/>
      </c>
      <c r="F134" s="61" t="str">
        <f t="shared" si="3"/>
        <v/>
      </c>
      <c r="G134" s="19"/>
      <c r="H134" s="60" t="str">
        <v/>
      </c>
      <c r="I134" s="19" t="str">
        <f>E134</f>
        <v/>
      </c>
      <c r="J134" s="58" t="str">
        <f>IF(A134="","",J$5+SUM(I$6:I133))</f>
        <v/>
      </c>
      <c r="K134" s="19"/>
      <c r="L134" s="19" t="str">
        <f>E134</f>
        <v/>
      </c>
      <c r="M134" s="58" t="str">
        <f>IF(A134="","",IF(L134="▼",((M$5)+(SUM(L$6:L133))),(-(M$5+SUM(L$6:L133)))))</f>
        <v/>
      </c>
    </row>
    <row r="135" spans="1:13" x14ac:dyDescent="0.25">
      <c r="A135" s="61" t="str">
        <f t="array" ref="A135">IF(B134="","",(LARGE('A1'!$K$30:$L$79,(1+SUM(COUNTIF('A1'!$K$30:$L$79,A$5:A134))-(B134*COUNTIF('A1'!$K$30:$L$79,A$6))))))</f>
        <v/>
      </c>
      <c r="B135" s="61" t="str">
        <f>IF(B133="","",IF((SUM(IF(FREQUENCY('A1'!$K$30:$L$79,'A1'!$K$30:$L$79)&gt;0,1)))&gt;(B133+1),(B133+1),""))</f>
        <v/>
      </c>
      <c r="C135" s="61" t="str">
        <v/>
      </c>
      <c r="D135" s="91" t="str">
        <f t="array" ref="D135">IF(C135="","",SUM(IF('A1'!J$30:J$79="HOT",IF('A1'!K$30:K$79&gt;=A134,IF('A1'!L$30:L$79&lt;=A136,1*'A1'!H$30:H$79,0),0),0),IF('A1'!J$30:J$79="COLD",IF('A1'!K$30:K$79&lt;=A136,IF('A1'!L$30:L$79&gt;=A134,-1*'A1'!H$30:H$79,0),0),0)))</f>
        <v/>
      </c>
      <c r="E135" s="91" t="str">
        <f t="shared" si="4"/>
        <v/>
      </c>
      <c r="F135" s="61" t="str">
        <f t="shared" ref="F135:F198" si="5">IF(E135="","",IF(E135&lt;1,"demand","surplus"))</f>
        <v/>
      </c>
      <c r="G135" s="19"/>
      <c r="H135" s="60" t="str">
        <v/>
      </c>
      <c r="I135" s="19" t="str">
        <f>IF(A135="","","▼")</f>
        <v/>
      </c>
      <c r="J135" s="58" t="str">
        <f>IF(A135="","",J$5+SUM(I$6:I134))</f>
        <v/>
      </c>
      <c r="K135" s="19"/>
      <c r="L135" s="19" t="str">
        <f>IF(L134="","",IF((M$5+SUM(L$6:L134))&gt;=0,"▼","▲"))</f>
        <v/>
      </c>
      <c r="M135" s="58" t="str">
        <f>IF(A135="","",IF(L135="▼",((M$5)+(SUM(L$6:L134))),(-(M$5+SUM(L$6:L134)))))</f>
        <v/>
      </c>
    </row>
    <row r="136" spans="1:13" x14ac:dyDescent="0.25">
      <c r="A136" s="61" t="str">
        <f t="array" ref="A136">IF(B135="","",(LARGE('A1'!$K$30:$L$79,(1+SUM(COUNTIF('A1'!$K$30:$L$79,A$5:A135))-(B135*COUNTIF('A1'!$K$30:$L$79,A$6))))))</f>
        <v/>
      </c>
      <c r="B136" s="61" t="str">
        <f>IF(B134="","",IF((SUM(IF(FREQUENCY('A1'!$K$30:$L$79,'A1'!$K$30:$L$79)&gt;0,1)))&gt;(B134+1),(B134+1),""))</f>
        <v/>
      </c>
      <c r="C136" s="61" t="str">
        <v/>
      </c>
      <c r="D136" s="91" t="str">
        <f t="array" ref="D136">IF(C136="","",SUM(IF('A1'!J$30:J$79="HOT",IF('A1'!K$30:K$79&gt;=A135,IF('A1'!L$30:L$79&lt;=A137,1*'A1'!H$30:H$79,0),0),0),IF('A1'!J$30:J$79="COLD",IF('A1'!K$30:K$79&lt;=A137,IF('A1'!L$30:L$79&gt;=A135,-1*'A1'!H$30:H$79,0),0),0)))</f>
        <v/>
      </c>
      <c r="E136" s="91" t="str">
        <f t="shared" si="4"/>
        <v/>
      </c>
      <c r="F136" s="61" t="str">
        <f t="shared" si="5"/>
        <v/>
      </c>
      <c r="G136" s="19"/>
      <c r="H136" s="60" t="str">
        <v/>
      </c>
      <c r="I136" s="19" t="str">
        <f>E136</f>
        <v/>
      </c>
      <c r="J136" s="58" t="str">
        <f>IF(A136="","",J$5+SUM(I$6:I135))</f>
        <v/>
      </c>
      <c r="K136" s="19"/>
      <c r="L136" s="19" t="str">
        <f>E136</f>
        <v/>
      </c>
      <c r="M136" s="58" t="str">
        <f>IF(A136="","",IF(L136="▼",((M$5)+(SUM(L$6:L135))),(-(M$5+SUM(L$6:L135)))))</f>
        <v/>
      </c>
    </row>
    <row r="137" spans="1:13" x14ac:dyDescent="0.25">
      <c r="A137" s="61" t="str">
        <f t="array" ref="A137">IF(B136="","",(LARGE('A1'!$K$30:$L$79,(1+SUM(COUNTIF('A1'!$K$30:$L$79,A$5:A136))-(B136*COUNTIF('A1'!$K$30:$L$79,A$6))))))</f>
        <v/>
      </c>
      <c r="B137" s="61" t="str">
        <f>IF(B135="","",IF((SUM(IF(FREQUENCY('A1'!$K$30:$L$79,'A1'!$K$30:$L$79)&gt;0,1)))&gt;(B135+1),(B135+1),""))</f>
        <v/>
      </c>
      <c r="C137" s="61" t="str">
        <v/>
      </c>
      <c r="D137" s="91" t="str">
        <f t="array" ref="D137">IF(C137="","",SUM(IF('A1'!J$30:J$79="HOT",IF('A1'!K$30:K$79&gt;=A136,IF('A1'!L$30:L$79&lt;=A138,1*'A1'!H$30:H$79,0),0),0),IF('A1'!J$30:J$79="COLD",IF('A1'!K$30:K$79&lt;=A138,IF('A1'!L$30:L$79&gt;=A136,-1*'A1'!H$30:H$79,0),0),0)))</f>
        <v/>
      </c>
      <c r="E137" s="91" t="str">
        <f t="shared" si="4"/>
        <v/>
      </c>
      <c r="F137" s="61" t="str">
        <f t="shared" si="5"/>
        <v/>
      </c>
      <c r="G137" s="19"/>
      <c r="H137" s="60" t="str">
        <v/>
      </c>
      <c r="I137" s="19" t="str">
        <f>IF(A137="","","▼")</f>
        <v/>
      </c>
      <c r="J137" s="58" t="str">
        <f>IF(A137="","",J$5+SUM(I$6:I136))</f>
        <v/>
      </c>
      <c r="K137" s="19"/>
      <c r="L137" s="19" t="str">
        <f>IF(L136="","",IF((M$5+SUM(L$6:L136))&gt;=0,"▼","▲"))</f>
        <v/>
      </c>
      <c r="M137" s="58" t="str">
        <f>IF(A137="","",IF(L137="▼",((M$5)+(SUM(L$6:L136))),(-(M$5+SUM(L$6:L136)))))</f>
        <v/>
      </c>
    </row>
    <row r="138" spans="1:13" x14ac:dyDescent="0.25">
      <c r="A138" s="61" t="str">
        <f t="array" ref="A138">IF(B137="","",(LARGE('A1'!$K$30:$L$79,(1+SUM(COUNTIF('A1'!$K$30:$L$79,A$5:A137))-(B137*COUNTIF('A1'!$K$30:$L$79,A$6))))))</f>
        <v/>
      </c>
      <c r="B138" s="61" t="str">
        <f>IF(B136="","",IF((SUM(IF(FREQUENCY('A1'!$K$30:$L$79,'A1'!$K$30:$L$79)&gt;0,1)))&gt;(B136+1),(B136+1),""))</f>
        <v/>
      </c>
      <c r="C138" s="61" t="str">
        <v/>
      </c>
      <c r="D138" s="91" t="str">
        <f t="array" ref="D138">IF(C138="","",SUM(IF('A1'!J$30:J$79="HOT",IF('A1'!K$30:K$79&gt;=A137,IF('A1'!L$30:L$79&lt;=A139,1*'A1'!H$30:H$79,0),0),0),IF('A1'!J$30:J$79="COLD",IF('A1'!K$30:K$79&lt;=A139,IF('A1'!L$30:L$79&gt;=A137,-1*'A1'!H$30:H$79,0),0),0)))</f>
        <v/>
      </c>
      <c r="E138" s="91" t="str">
        <f t="shared" si="4"/>
        <v/>
      </c>
      <c r="F138" s="61" t="str">
        <f t="shared" si="5"/>
        <v/>
      </c>
      <c r="G138" s="19"/>
      <c r="H138" s="60" t="str">
        <v/>
      </c>
      <c r="I138" s="19" t="str">
        <f>E138</f>
        <v/>
      </c>
      <c r="J138" s="58" t="str">
        <f>IF(A138="","",J$5+SUM(I$6:I137))</f>
        <v/>
      </c>
      <c r="K138" s="19"/>
      <c r="L138" s="19" t="str">
        <f>E138</f>
        <v/>
      </c>
      <c r="M138" s="58" t="str">
        <f>IF(A138="","",IF(L138="▼",((M$5)+(SUM(L$6:L137))),(-(M$5+SUM(L$6:L137)))))</f>
        <v/>
      </c>
    </row>
    <row r="139" spans="1:13" x14ac:dyDescent="0.25">
      <c r="A139" s="61" t="str">
        <f t="array" ref="A139">IF(B138="","",(LARGE('A1'!$K$30:$L$79,(1+SUM(COUNTIF('A1'!$K$30:$L$79,A$5:A138))-(B138*COUNTIF('A1'!$K$30:$L$79,A$6))))))</f>
        <v/>
      </c>
      <c r="B139" s="61" t="str">
        <f>IF(B137="","",IF((SUM(IF(FREQUENCY('A1'!$K$30:$L$79,'A1'!$K$30:$L$79)&gt;0,1)))&gt;(B137+1),(B137+1),""))</f>
        <v/>
      </c>
      <c r="C139" s="61" t="str">
        <v/>
      </c>
      <c r="D139" s="91" t="str">
        <f t="array" ref="D139">IF(C139="","",SUM(IF('A1'!J$30:J$79="HOT",IF('A1'!K$30:K$79&gt;=A138,IF('A1'!L$30:L$79&lt;=A140,1*'A1'!H$30:H$79,0),0),0),IF('A1'!J$30:J$79="COLD",IF('A1'!K$30:K$79&lt;=A140,IF('A1'!L$30:L$79&gt;=A138,-1*'A1'!H$30:H$79,0),0),0)))</f>
        <v/>
      </c>
      <c r="E139" s="91" t="str">
        <f t="shared" si="4"/>
        <v/>
      </c>
      <c r="F139" s="61" t="str">
        <f t="shared" si="5"/>
        <v/>
      </c>
      <c r="G139" s="19"/>
      <c r="H139" s="60" t="str">
        <v/>
      </c>
      <c r="I139" s="19" t="str">
        <f>IF(A139="","","▼")</f>
        <v/>
      </c>
      <c r="J139" s="58" t="str">
        <f>IF(A139="","",J$5+SUM(I$6:I138))</f>
        <v/>
      </c>
      <c r="K139" s="19"/>
      <c r="L139" s="19" t="str">
        <f>IF(L138="","",IF((M$5+SUM(L$6:L138))&gt;=0,"▼","▲"))</f>
        <v/>
      </c>
      <c r="M139" s="58" t="str">
        <f>IF(A139="","",IF(L139="▼",((M$5)+(SUM(L$6:L138))),(-(M$5+SUM(L$6:L138)))))</f>
        <v/>
      </c>
    </row>
    <row r="140" spans="1:13" x14ac:dyDescent="0.25">
      <c r="A140" s="61" t="str">
        <f t="array" ref="A140">IF(B139="","",(LARGE('A1'!$K$30:$L$79,(1+SUM(COUNTIF('A1'!$K$30:$L$79,A$5:A139))-(B139*COUNTIF('A1'!$K$30:$L$79,A$6))))))</f>
        <v/>
      </c>
      <c r="B140" s="61" t="str">
        <f>IF(B138="","",IF((SUM(IF(FREQUENCY('A1'!$K$30:$L$79,'A1'!$K$30:$L$79)&gt;0,1)))&gt;(B138+1),(B138+1),""))</f>
        <v/>
      </c>
      <c r="C140" s="61" t="str">
        <v/>
      </c>
      <c r="D140" s="91" t="str">
        <f t="array" ref="D140">IF(C140="","",SUM(IF('A1'!J$30:J$79="HOT",IF('A1'!K$30:K$79&gt;=A139,IF('A1'!L$30:L$79&lt;=A141,1*'A1'!H$30:H$79,0),0),0),IF('A1'!J$30:J$79="COLD",IF('A1'!K$30:K$79&lt;=A141,IF('A1'!L$30:L$79&gt;=A139,-1*'A1'!H$30:H$79,0),0),0)))</f>
        <v/>
      </c>
      <c r="E140" s="91" t="str">
        <f t="shared" si="4"/>
        <v/>
      </c>
      <c r="F140" s="61" t="str">
        <f t="shared" si="5"/>
        <v/>
      </c>
      <c r="G140" s="19"/>
      <c r="H140" s="60" t="str">
        <v/>
      </c>
      <c r="I140" s="19" t="str">
        <f>E140</f>
        <v/>
      </c>
      <c r="J140" s="58" t="str">
        <f>IF(A140="","",J$5+SUM(I$6:I139))</f>
        <v/>
      </c>
      <c r="K140" s="19"/>
      <c r="L140" s="19" t="str">
        <f>E140</f>
        <v/>
      </c>
      <c r="M140" s="58" t="str">
        <f>IF(A140="","",IF(L140="▼",((M$5)+(SUM(L$6:L139))),(-(M$5+SUM(L$6:L139)))))</f>
        <v/>
      </c>
    </row>
    <row r="141" spans="1:13" x14ac:dyDescent="0.25">
      <c r="A141" s="61" t="str">
        <f t="array" ref="A141">IF(B140="","",(LARGE('A1'!$K$30:$L$79,(1+SUM(COUNTIF('A1'!$K$30:$L$79,A$5:A140))-(B140*COUNTIF('A1'!$K$30:$L$79,A$6))))))</f>
        <v/>
      </c>
      <c r="B141" s="61" t="str">
        <f>IF(B139="","",IF((SUM(IF(FREQUENCY('A1'!$K$30:$L$79,'A1'!$K$30:$L$79)&gt;0,1)))&gt;(B139+1),(B139+1),""))</f>
        <v/>
      </c>
      <c r="C141" s="61" t="str">
        <v/>
      </c>
      <c r="D141" s="91" t="str">
        <f t="array" ref="D141">IF(C141="","",SUM(IF('A1'!J$30:J$79="HOT",IF('A1'!K$30:K$79&gt;=A140,IF('A1'!L$30:L$79&lt;=A142,1*'A1'!H$30:H$79,0),0),0),IF('A1'!J$30:J$79="COLD",IF('A1'!K$30:K$79&lt;=A142,IF('A1'!L$30:L$79&gt;=A140,-1*'A1'!H$30:H$79,0),0),0)))</f>
        <v/>
      </c>
      <c r="E141" s="91" t="str">
        <f t="shared" si="4"/>
        <v/>
      </c>
      <c r="F141" s="61" t="str">
        <f t="shared" si="5"/>
        <v/>
      </c>
      <c r="G141" s="19"/>
      <c r="H141" s="60" t="str">
        <v/>
      </c>
      <c r="I141" s="19" t="str">
        <f>IF(A141="","","▼")</f>
        <v/>
      </c>
      <c r="J141" s="58" t="str">
        <f>IF(A141="","",J$5+SUM(I$6:I140))</f>
        <v/>
      </c>
      <c r="K141" s="19"/>
      <c r="L141" s="19" t="str">
        <f>IF(L140="","",IF((M$5+SUM(L$6:L140))&gt;=0,"▼","▲"))</f>
        <v/>
      </c>
      <c r="M141" s="58" t="str">
        <f>IF(A141="","",IF(L141="▼",((M$5)+(SUM(L$6:L140))),(-(M$5+SUM(L$6:L140)))))</f>
        <v/>
      </c>
    </row>
    <row r="142" spans="1:13" x14ac:dyDescent="0.25">
      <c r="A142" s="61" t="str">
        <f t="array" ref="A142">IF(B141="","",(LARGE('A1'!$K$30:$L$79,(1+SUM(COUNTIF('A1'!$K$30:$L$79,A$5:A141))-(B141*COUNTIF('A1'!$K$30:$L$79,A$6))))))</f>
        <v/>
      </c>
      <c r="B142" s="61" t="str">
        <f>IF(B140="","",IF((SUM(IF(FREQUENCY('A1'!$K$30:$L$79,'A1'!$K$30:$L$79)&gt;0,1)))&gt;(B140+1),(B140+1),""))</f>
        <v/>
      </c>
      <c r="C142" s="61" t="str">
        <v/>
      </c>
      <c r="D142" s="91" t="str">
        <f t="array" ref="D142">IF(C142="","",SUM(IF('A1'!J$30:J$79="HOT",IF('A1'!K$30:K$79&gt;=A141,IF('A1'!L$30:L$79&lt;=A143,1*'A1'!H$30:H$79,0),0),0),IF('A1'!J$30:J$79="COLD",IF('A1'!K$30:K$79&lt;=A143,IF('A1'!L$30:L$79&gt;=A141,-1*'A1'!H$30:H$79,0),0),0)))</f>
        <v/>
      </c>
      <c r="E142" s="91" t="str">
        <f t="shared" si="4"/>
        <v/>
      </c>
      <c r="F142" s="61" t="str">
        <f t="shared" si="5"/>
        <v/>
      </c>
      <c r="G142" s="19"/>
      <c r="H142" s="60" t="str">
        <v/>
      </c>
      <c r="I142" s="19" t="str">
        <f>E142</f>
        <v/>
      </c>
      <c r="J142" s="58" t="str">
        <f>IF(A142="","",J$5+SUM(I$6:I141))</f>
        <v/>
      </c>
      <c r="K142" s="19"/>
      <c r="L142" s="19" t="str">
        <f>E142</f>
        <v/>
      </c>
      <c r="M142" s="58" t="str">
        <f>IF(A142="","",IF(L142="▼",((M$5)+(SUM(L$6:L141))),(-(M$5+SUM(L$6:L141)))))</f>
        <v/>
      </c>
    </row>
    <row r="143" spans="1:13" x14ac:dyDescent="0.25">
      <c r="A143" s="61" t="str">
        <f t="array" ref="A143">IF(B142="","",(LARGE('A1'!$K$30:$L$79,(1+SUM(COUNTIF('A1'!$K$30:$L$79,A$5:A142))-(B142*COUNTIF('A1'!$K$30:$L$79,A$6))))))</f>
        <v/>
      </c>
      <c r="B143" s="61" t="str">
        <f>IF(B141="","",IF((SUM(IF(FREQUENCY('A1'!$K$30:$L$79,'A1'!$K$30:$L$79)&gt;0,1)))&gt;(B141+1),(B141+1),""))</f>
        <v/>
      </c>
      <c r="C143" s="61" t="str">
        <v/>
      </c>
      <c r="D143" s="91" t="str">
        <f t="array" ref="D143">IF(C143="","",SUM(IF('A1'!J$30:J$79="HOT",IF('A1'!K$30:K$79&gt;=A142,IF('A1'!L$30:L$79&lt;=A144,1*'A1'!H$30:H$79,0),0),0),IF('A1'!J$30:J$79="COLD",IF('A1'!K$30:K$79&lt;=A144,IF('A1'!L$30:L$79&gt;=A142,-1*'A1'!H$30:H$79,0),0),0)))</f>
        <v/>
      </c>
      <c r="E143" s="91" t="str">
        <f t="shared" ref="E143:E202" si="6">IF(D143="","",D143*C143)</f>
        <v/>
      </c>
      <c r="F143" s="61" t="str">
        <f t="shared" si="5"/>
        <v/>
      </c>
      <c r="G143" s="19"/>
      <c r="H143" s="60" t="str">
        <v/>
      </c>
      <c r="I143" s="19" t="str">
        <f>IF(A143="","","▼")</f>
        <v/>
      </c>
      <c r="J143" s="58" t="str">
        <f>IF(A143="","",J$5+SUM(I$6:I142))</f>
        <v/>
      </c>
      <c r="K143" s="19"/>
      <c r="L143" s="19" t="str">
        <f>IF(L142="","",IF((M$5+SUM(L$6:L142))&gt;=0,"▼","▲"))</f>
        <v/>
      </c>
      <c r="M143" s="58" t="str">
        <f>IF(A143="","",IF(L143="▼",((M$5)+(SUM(L$6:L142))),(-(M$5+SUM(L$6:L142)))))</f>
        <v/>
      </c>
    </row>
    <row r="144" spans="1:13" x14ac:dyDescent="0.25">
      <c r="A144" s="61" t="str">
        <f t="array" ref="A144">IF(B143="","",(LARGE('A1'!$K$30:$L$79,(1+SUM(COUNTIF('A1'!$K$30:$L$79,A$5:A143))-(B143*COUNTIF('A1'!$K$30:$L$79,A$6))))))</f>
        <v/>
      </c>
      <c r="B144" s="61" t="str">
        <f>IF(B142="","",IF((SUM(IF(FREQUENCY('A1'!$K$30:$L$79,'A1'!$K$30:$L$79)&gt;0,1)))&gt;(B142+1),(B142+1),""))</f>
        <v/>
      </c>
      <c r="C144" s="61" t="str">
        <v/>
      </c>
      <c r="D144" s="91" t="str">
        <f t="array" ref="D144">IF(C144="","",SUM(IF('A1'!J$30:J$79="HOT",IF('A1'!K$30:K$79&gt;=A143,IF('A1'!L$30:L$79&lt;=A145,1*'A1'!H$30:H$79,0),0),0),IF('A1'!J$30:J$79="COLD",IF('A1'!K$30:K$79&lt;=A145,IF('A1'!L$30:L$79&gt;=A143,-1*'A1'!H$30:H$79,0),0),0)))</f>
        <v/>
      </c>
      <c r="E144" s="91" t="str">
        <f t="shared" si="6"/>
        <v/>
      </c>
      <c r="F144" s="61" t="str">
        <f t="shared" si="5"/>
        <v/>
      </c>
      <c r="G144" s="19"/>
      <c r="H144" s="60" t="str">
        <v/>
      </c>
      <c r="I144" s="19" t="str">
        <f>E144</f>
        <v/>
      </c>
      <c r="J144" s="58" t="str">
        <f>IF(A144="","",J$5+SUM(I$6:I143))</f>
        <v/>
      </c>
      <c r="K144" s="19"/>
      <c r="L144" s="19" t="str">
        <f>E144</f>
        <v/>
      </c>
      <c r="M144" s="58" t="str">
        <f>IF(A144="","",IF(L144="▼",((M$5)+(SUM(L$6:L143))),(-(M$5+SUM(L$6:L143)))))</f>
        <v/>
      </c>
    </row>
    <row r="145" spans="1:13" x14ac:dyDescent="0.25">
      <c r="A145" s="61" t="str">
        <f t="array" ref="A145">IF(B144="","",(LARGE('A1'!$K$30:$L$79,(1+SUM(COUNTIF('A1'!$K$30:$L$79,A$5:A144))-(B144*COUNTIF('A1'!$K$30:$L$79,A$6))))))</f>
        <v/>
      </c>
      <c r="B145" s="61" t="str">
        <f>IF(B143="","",IF((SUM(IF(FREQUENCY('A1'!$K$30:$L$79,'A1'!$K$30:$L$79)&gt;0,1)))&gt;(B143+1),(B143+1),""))</f>
        <v/>
      </c>
      <c r="C145" s="61" t="str">
        <v/>
      </c>
      <c r="D145" s="91" t="str">
        <f t="array" ref="D145">IF(C145="","",SUM(IF('A1'!J$30:J$79="HOT",IF('A1'!K$30:K$79&gt;=A144,IF('A1'!L$30:L$79&lt;=A146,1*'A1'!H$30:H$79,0),0),0),IF('A1'!J$30:J$79="COLD",IF('A1'!K$30:K$79&lt;=A146,IF('A1'!L$30:L$79&gt;=A144,-1*'A1'!H$30:H$79,0),0),0)))</f>
        <v/>
      </c>
      <c r="E145" s="91" t="str">
        <f t="shared" si="6"/>
        <v/>
      </c>
      <c r="F145" s="61" t="str">
        <f t="shared" si="5"/>
        <v/>
      </c>
      <c r="G145" s="19"/>
      <c r="H145" s="60" t="str">
        <v/>
      </c>
      <c r="I145" s="19" t="str">
        <f>IF(A145="","","▼")</f>
        <v/>
      </c>
      <c r="J145" s="58" t="str">
        <f>IF(A145="","",J$5+SUM(I$6:I144))</f>
        <v/>
      </c>
      <c r="K145" s="19"/>
      <c r="L145" s="19" t="str">
        <f>IF(L144="","",IF((M$5+SUM(L$6:L144))&gt;=0,"▼","▲"))</f>
        <v/>
      </c>
      <c r="M145" s="58" t="str">
        <f>IF(A145="","",IF(L145="▼",((M$5)+(SUM(L$6:L144))),(-(M$5+SUM(L$6:L144)))))</f>
        <v/>
      </c>
    </row>
    <row r="146" spans="1:13" x14ac:dyDescent="0.25">
      <c r="A146" s="61" t="str">
        <f t="array" ref="A146">IF(B145="","",(LARGE('A1'!$K$30:$L$79,(1+SUM(COUNTIF('A1'!$K$30:$L$79,A$5:A145))-(B145*COUNTIF('A1'!$K$30:$L$79,A$6))))))</f>
        <v/>
      </c>
      <c r="B146" s="61" t="str">
        <f>IF(B144="","",IF((SUM(IF(FREQUENCY('A1'!$K$30:$L$79,'A1'!$K$30:$L$79)&gt;0,1)))&gt;(B144+1),(B144+1),""))</f>
        <v/>
      </c>
      <c r="C146" s="61" t="str">
        <v/>
      </c>
      <c r="D146" s="91" t="str">
        <f t="array" ref="D146">IF(C146="","",SUM(IF('A1'!J$30:J$79="HOT",IF('A1'!K$30:K$79&gt;=A145,IF('A1'!L$30:L$79&lt;=A147,1*'A1'!H$30:H$79,0),0),0),IF('A1'!J$30:J$79="COLD",IF('A1'!K$30:K$79&lt;=A147,IF('A1'!L$30:L$79&gt;=A145,-1*'A1'!H$30:H$79,0),0),0)))</f>
        <v/>
      </c>
      <c r="E146" s="91" t="str">
        <f t="shared" si="6"/>
        <v/>
      </c>
      <c r="F146" s="61" t="str">
        <f t="shared" si="5"/>
        <v/>
      </c>
      <c r="G146" s="19"/>
      <c r="H146" s="60" t="str">
        <v/>
      </c>
      <c r="I146" s="19" t="str">
        <f>E146</f>
        <v/>
      </c>
      <c r="J146" s="58" t="str">
        <f>IF(A146="","",J$5+SUM(I$6:I145))</f>
        <v/>
      </c>
      <c r="K146" s="19"/>
      <c r="L146" s="19" t="str">
        <f>E146</f>
        <v/>
      </c>
      <c r="M146" s="58" t="str">
        <f>IF(A146="","",IF(L146="▼",((M$5)+(SUM(L$6:L145))),(-(M$5+SUM(L$6:L145)))))</f>
        <v/>
      </c>
    </row>
    <row r="147" spans="1:13" x14ac:dyDescent="0.25">
      <c r="A147" s="61" t="str">
        <f t="array" ref="A147">IF(B146="","",(LARGE('A1'!$K$30:$L$79,(1+SUM(COUNTIF('A1'!$K$30:$L$79,A$5:A146))-(B146*COUNTIF('A1'!$K$30:$L$79,A$6))))))</f>
        <v/>
      </c>
      <c r="B147" s="61" t="str">
        <f>IF(B145="","",IF((SUM(IF(FREQUENCY('A1'!$K$30:$L$79,'A1'!$K$30:$L$79)&gt;0,1)))&gt;(B145+1),(B145+1),""))</f>
        <v/>
      </c>
      <c r="C147" s="61" t="str">
        <v/>
      </c>
      <c r="D147" s="91" t="str">
        <f t="array" ref="D147">IF(C147="","",SUM(IF('A1'!J$30:J$79="HOT",IF('A1'!K$30:K$79&gt;=A146,IF('A1'!L$30:L$79&lt;=A148,1*'A1'!H$30:H$79,0),0),0),IF('A1'!J$30:J$79="COLD",IF('A1'!K$30:K$79&lt;=A148,IF('A1'!L$30:L$79&gt;=A146,-1*'A1'!H$30:H$79,0),0),0)))</f>
        <v/>
      </c>
      <c r="E147" s="91" t="str">
        <f t="shared" si="6"/>
        <v/>
      </c>
      <c r="F147" s="61" t="str">
        <f t="shared" si="5"/>
        <v/>
      </c>
      <c r="G147" s="19"/>
      <c r="H147" s="60" t="str">
        <v/>
      </c>
      <c r="I147" s="19" t="str">
        <f>IF(A147="","","▼")</f>
        <v/>
      </c>
      <c r="J147" s="58" t="str">
        <f>IF(A147="","",J$5+SUM(I$6:I146))</f>
        <v/>
      </c>
      <c r="K147" s="19"/>
      <c r="L147" s="19" t="str">
        <f>IF(L146="","",IF((M$5+SUM(L$6:L146))&gt;=0,"▼","▲"))</f>
        <v/>
      </c>
      <c r="M147" s="58" t="str">
        <f>IF(A147="","",IF(L147="▼",((M$5)+(SUM(L$6:L146))),(-(M$5+SUM(L$6:L146)))))</f>
        <v/>
      </c>
    </row>
    <row r="148" spans="1:13" x14ac:dyDescent="0.25">
      <c r="A148" s="61" t="str">
        <f t="array" ref="A148">IF(B147="","",(LARGE('A1'!$K$30:$L$79,(1+SUM(COUNTIF('A1'!$K$30:$L$79,A$5:A147))-(B147*COUNTIF('A1'!$K$30:$L$79,A$6))))))</f>
        <v/>
      </c>
      <c r="B148" s="61" t="str">
        <f>IF(B146="","",IF((SUM(IF(FREQUENCY('A1'!$K$30:$L$79,'A1'!$K$30:$L$79)&gt;0,1)))&gt;(B146+1),(B146+1),""))</f>
        <v/>
      </c>
      <c r="C148" s="61" t="str">
        <v/>
      </c>
      <c r="D148" s="91" t="str">
        <f t="array" ref="D148">IF(C148="","",SUM(IF('A1'!J$30:J$79="HOT",IF('A1'!K$30:K$79&gt;=A147,IF('A1'!L$30:L$79&lt;=A149,1*'A1'!H$30:H$79,0),0),0),IF('A1'!J$30:J$79="COLD",IF('A1'!K$30:K$79&lt;=A149,IF('A1'!L$30:L$79&gt;=A147,-1*'A1'!H$30:H$79,0),0),0)))</f>
        <v/>
      </c>
      <c r="E148" s="91" t="str">
        <f t="shared" si="6"/>
        <v/>
      </c>
      <c r="F148" s="61" t="str">
        <f t="shared" si="5"/>
        <v/>
      </c>
      <c r="G148" s="19"/>
      <c r="H148" s="60" t="str">
        <v/>
      </c>
      <c r="I148" s="19" t="str">
        <f>E148</f>
        <v/>
      </c>
      <c r="J148" s="58" t="str">
        <f>IF(A148="","",J$5+SUM(I$6:I147))</f>
        <v/>
      </c>
      <c r="K148" s="19"/>
      <c r="L148" s="19" t="str">
        <f>E148</f>
        <v/>
      </c>
      <c r="M148" s="58" t="str">
        <f>IF(A148="","",IF(L148="▼",((M$5)+(SUM(L$6:L147))),(-(M$5+SUM(L$6:L147)))))</f>
        <v/>
      </c>
    </row>
    <row r="149" spans="1:13" x14ac:dyDescent="0.25">
      <c r="A149" s="61" t="str">
        <f t="array" ref="A149">IF(B148="","",(LARGE('A1'!$K$30:$L$79,(1+SUM(COUNTIF('A1'!$K$30:$L$79,A$5:A148))-(B148*COUNTIF('A1'!$K$30:$L$79,A$6))))))</f>
        <v/>
      </c>
      <c r="B149" s="61" t="str">
        <f>IF(B147="","",IF((SUM(IF(FREQUENCY('A1'!$K$30:$L$79,'A1'!$K$30:$L$79)&gt;0,1)))&gt;(B147+1),(B147+1),""))</f>
        <v/>
      </c>
      <c r="C149" s="61" t="str">
        <v/>
      </c>
      <c r="D149" s="91" t="str">
        <f t="array" ref="D149">IF(C149="","",SUM(IF('A1'!J$30:J$79="HOT",IF('A1'!K$30:K$79&gt;=A148,IF('A1'!L$30:L$79&lt;=A150,1*'A1'!H$30:H$79,0),0),0),IF('A1'!J$30:J$79="COLD",IF('A1'!K$30:K$79&lt;=A150,IF('A1'!L$30:L$79&gt;=A148,-1*'A1'!H$30:H$79,0),0),0)))</f>
        <v/>
      </c>
      <c r="E149" s="91" t="str">
        <f t="shared" si="6"/>
        <v/>
      </c>
      <c r="F149" s="61" t="str">
        <f t="shared" si="5"/>
        <v/>
      </c>
      <c r="G149" s="19"/>
      <c r="H149" s="60" t="str">
        <v/>
      </c>
      <c r="I149" s="19" t="str">
        <f>IF(A149="","","▼")</f>
        <v/>
      </c>
      <c r="J149" s="58" t="str">
        <f>IF(A149="","",J$5+SUM(I$6:I148))</f>
        <v/>
      </c>
      <c r="K149" s="19"/>
      <c r="L149" s="19" t="str">
        <f>IF(L148="","",IF((M$5+SUM(L$6:L148))&gt;=0,"▼","▲"))</f>
        <v/>
      </c>
      <c r="M149" s="58" t="str">
        <f>IF(A149="","",IF(L149="▼",((M$5)+(SUM(L$6:L148))),(-(M$5+SUM(L$6:L148)))))</f>
        <v/>
      </c>
    </row>
    <row r="150" spans="1:13" x14ac:dyDescent="0.25">
      <c r="A150" s="61" t="str">
        <f t="array" ref="A150">IF(B149="","",(LARGE('A1'!$K$30:$L$79,(1+SUM(COUNTIF('A1'!$K$30:$L$79,A$5:A149))-(B149*COUNTIF('A1'!$K$30:$L$79,A$6))))))</f>
        <v/>
      </c>
      <c r="B150" s="61" t="str">
        <f>IF(B148="","",IF((SUM(IF(FREQUENCY('A1'!$K$30:$L$79,'A1'!$K$30:$L$79)&gt;0,1)))&gt;(B148+1),(B148+1),""))</f>
        <v/>
      </c>
      <c r="C150" s="61" t="str">
        <v/>
      </c>
      <c r="D150" s="91" t="str">
        <f t="array" ref="D150">IF(C150="","",SUM(IF('A1'!J$30:J$79="HOT",IF('A1'!K$30:K$79&gt;=A149,IF('A1'!L$30:L$79&lt;=A151,1*'A1'!H$30:H$79,0),0),0),IF('A1'!J$30:J$79="COLD",IF('A1'!K$30:K$79&lt;=A151,IF('A1'!L$30:L$79&gt;=A149,-1*'A1'!H$30:H$79,0),0),0)))</f>
        <v/>
      </c>
      <c r="E150" s="91" t="str">
        <f t="shared" si="6"/>
        <v/>
      </c>
      <c r="F150" s="61" t="str">
        <f t="shared" si="5"/>
        <v/>
      </c>
      <c r="G150" s="19"/>
      <c r="H150" s="60" t="str">
        <v/>
      </c>
      <c r="I150" s="19" t="str">
        <f>E150</f>
        <v/>
      </c>
      <c r="J150" s="58" t="str">
        <f>IF(A150="","",J$5+SUM(I$6:I149))</f>
        <v/>
      </c>
      <c r="K150" s="19"/>
      <c r="L150" s="19" t="str">
        <f>E150</f>
        <v/>
      </c>
      <c r="M150" s="58" t="str">
        <f>IF(A150="","",IF(L150="▼",((M$5)+(SUM(L$6:L149))),(-(M$5+SUM(L$6:L149)))))</f>
        <v/>
      </c>
    </row>
    <row r="151" spans="1:13" x14ac:dyDescent="0.25">
      <c r="A151" s="61" t="str">
        <f t="array" ref="A151">IF(B150="","",(LARGE('A1'!$K$30:$L$79,(1+SUM(COUNTIF('A1'!$K$30:$L$79,A$5:A150))-(B150*COUNTIF('A1'!$K$30:$L$79,A$6))))))</f>
        <v/>
      </c>
      <c r="B151" s="61" t="str">
        <f>IF(B149="","",IF((SUM(IF(FREQUENCY('A1'!$K$30:$L$79,'A1'!$K$30:$L$79)&gt;0,1)))&gt;(B149+1),(B149+1),""))</f>
        <v/>
      </c>
      <c r="C151" s="61" t="str">
        <v/>
      </c>
      <c r="D151" s="91" t="str">
        <f t="array" ref="D151">IF(C151="","",SUM(IF('A1'!J$30:J$79="HOT",IF('A1'!K$30:K$79&gt;=A150,IF('A1'!L$30:L$79&lt;=A152,1*'A1'!H$30:H$79,0),0),0),IF('A1'!J$30:J$79="COLD",IF('A1'!K$30:K$79&lt;=A152,IF('A1'!L$30:L$79&gt;=A150,-1*'A1'!H$30:H$79,0),0),0)))</f>
        <v/>
      </c>
      <c r="E151" s="91" t="str">
        <f t="shared" si="6"/>
        <v/>
      </c>
      <c r="F151" s="61" t="str">
        <f t="shared" si="5"/>
        <v/>
      </c>
      <c r="G151" s="19"/>
      <c r="H151" s="60" t="str">
        <v/>
      </c>
      <c r="I151" s="19" t="str">
        <f>IF(A151="","","▼")</f>
        <v/>
      </c>
      <c r="J151" s="58" t="str">
        <f>IF(A151="","",J$5+SUM(I$6:I150))</f>
        <v/>
      </c>
      <c r="K151" s="19"/>
      <c r="L151" s="19" t="str">
        <f>IF(L150="","",IF((M$5+SUM(L$6:L150))&gt;=0,"▼","▲"))</f>
        <v/>
      </c>
      <c r="M151" s="58" t="str">
        <f>IF(A151="","",IF(L151="▼",((M$5)+(SUM(L$6:L150))),(-(M$5+SUM(L$6:L150)))))</f>
        <v/>
      </c>
    </row>
    <row r="152" spans="1:13" x14ac:dyDescent="0.25">
      <c r="A152" s="61" t="str">
        <f t="array" ref="A152">IF(B151="","",(LARGE('A1'!$K$30:$L$79,(1+SUM(COUNTIF('A1'!$K$30:$L$79,A$5:A151))-(B151*COUNTIF('A1'!$K$30:$L$79,A$6))))))</f>
        <v/>
      </c>
      <c r="B152" s="61" t="str">
        <f>IF(B150="","",IF((SUM(IF(FREQUENCY('A1'!$K$30:$L$79,'A1'!$K$30:$L$79)&gt;0,1)))&gt;(B150+1),(B150+1),""))</f>
        <v/>
      </c>
      <c r="C152" s="61" t="str">
        <v/>
      </c>
      <c r="D152" s="91" t="str">
        <f t="array" ref="D152">IF(C152="","",SUM(IF('A1'!J$30:J$79="HOT",IF('A1'!K$30:K$79&gt;=A151,IF('A1'!L$30:L$79&lt;=A153,1*'A1'!H$30:H$79,0),0),0),IF('A1'!J$30:J$79="COLD",IF('A1'!K$30:K$79&lt;=A153,IF('A1'!L$30:L$79&gt;=A151,-1*'A1'!H$30:H$79,0),0),0)))</f>
        <v/>
      </c>
      <c r="E152" s="91" t="str">
        <f t="shared" si="6"/>
        <v/>
      </c>
      <c r="F152" s="61" t="str">
        <f t="shared" si="5"/>
        <v/>
      </c>
      <c r="G152" s="19"/>
      <c r="H152" s="60" t="str">
        <v/>
      </c>
      <c r="I152" s="19" t="str">
        <f>E152</f>
        <v/>
      </c>
      <c r="J152" s="58" t="str">
        <f>IF(A152="","",J$5+SUM(I$6:I151))</f>
        <v/>
      </c>
      <c r="K152" s="19"/>
      <c r="L152" s="19" t="str">
        <f>E152</f>
        <v/>
      </c>
      <c r="M152" s="58" t="str">
        <f>IF(A152="","",IF(L152="▼",((M$5)+(SUM(L$6:L151))),(-(M$5+SUM(L$6:L151)))))</f>
        <v/>
      </c>
    </row>
    <row r="153" spans="1:13" x14ac:dyDescent="0.25">
      <c r="A153" s="61" t="str">
        <f t="array" ref="A153">IF(B152="","",(LARGE('A1'!$K$30:$L$79,(1+SUM(COUNTIF('A1'!$K$30:$L$79,A$5:A152))-(B152*COUNTIF('A1'!$K$30:$L$79,A$6))))))</f>
        <v/>
      </c>
      <c r="B153" s="61" t="str">
        <f>IF(B151="","",IF((SUM(IF(FREQUENCY('A1'!$K$30:$L$79,'A1'!$K$30:$L$79)&gt;0,1)))&gt;(B151+1),(B151+1),""))</f>
        <v/>
      </c>
      <c r="C153" s="61" t="str">
        <v/>
      </c>
      <c r="D153" s="91" t="str">
        <f t="array" ref="D153">IF(C153="","",SUM(IF('A1'!J$30:J$79="HOT",IF('A1'!K$30:K$79&gt;=A152,IF('A1'!L$30:L$79&lt;=A154,1*'A1'!H$30:H$79,0),0),0),IF('A1'!J$30:J$79="COLD",IF('A1'!K$30:K$79&lt;=A154,IF('A1'!L$30:L$79&gt;=A152,-1*'A1'!H$30:H$79,0),0),0)))</f>
        <v/>
      </c>
      <c r="E153" s="91" t="str">
        <f t="shared" si="6"/>
        <v/>
      </c>
      <c r="F153" s="61" t="str">
        <f t="shared" si="5"/>
        <v/>
      </c>
      <c r="G153" s="19"/>
      <c r="H153" s="60" t="str">
        <v/>
      </c>
      <c r="I153" s="19" t="str">
        <f>IF(A153="","","▼")</f>
        <v/>
      </c>
      <c r="J153" s="58" t="str">
        <f>IF(A153="","",J$5+SUM(I$6:I152))</f>
        <v/>
      </c>
      <c r="K153" s="19"/>
      <c r="L153" s="19" t="str">
        <f>IF(L152="","",IF((M$5+SUM(L$6:L152))&gt;=0,"▼","▲"))</f>
        <v/>
      </c>
      <c r="M153" s="58" t="str">
        <f>IF(A153="","",IF(L153="▼",((M$5)+(SUM(L$6:L152))),(-(M$5+SUM(L$6:L152)))))</f>
        <v/>
      </c>
    </row>
    <row r="154" spans="1:13" x14ac:dyDescent="0.25">
      <c r="A154" s="61" t="str">
        <f t="array" ref="A154">IF(B153="","",(LARGE('A1'!$K$30:$L$79,(1+SUM(COUNTIF('A1'!$K$30:$L$79,A$5:A153))-(B153*COUNTIF('A1'!$K$30:$L$79,A$6))))))</f>
        <v/>
      </c>
      <c r="B154" s="61" t="str">
        <f>IF(B152="","",IF((SUM(IF(FREQUENCY('A1'!$K$30:$L$79,'A1'!$K$30:$L$79)&gt;0,1)))&gt;(B152+1),(B152+1),""))</f>
        <v/>
      </c>
      <c r="C154" s="61" t="str">
        <v/>
      </c>
      <c r="D154" s="91" t="str">
        <f t="array" ref="D154">IF(C154="","",SUM(IF('A1'!J$30:J$79="HOT",IF('A1'!K$30:K$79&gt;=A153,IF('A1'!L$30:L$79&lt;=A155,1*'A1'!H$30:H$79,0),0),0),IF('A1'!J$30:J$79="COLD",IF('A1'!K$30:K$79&lt;=A155,IF('A1'!L$30:L$79&gt;=A153,-1*'A1'!H$30:H$79,0),0),0)))</f>
        <v/>
      </c>
      <c r="E154" s="91" t="str">
        <f t="shared" si="6"/>
        <v/>
      </c>
      <c r="F154" s="61" t="str">
        <f t="shared" si="5"/>
        <v/>
      </c>
      <c r="G154" s="19"/>
      <c r="H154" s="60" t="str">
        <v/>
      </c>
      <c r="I154" s="19" t="str">
        <f>E154</f>
        <v/>
      </c>
      <c r="J154" s="58" t="str">
        <f>IF(A154="","",J$5+SUM(I$6:I153))</f>
        <v/>
      </c>
      <c r="K154" s="19"/>
      <c r="L154" s="19" t="str">
        <f>E154</f>
        <v/>
      </c>
      <c r="M154" s="58" t="str">
        <f>IF(A154="","",IF(L154="▼",((M$5)+(SUM(L$6:L153))),(-(M$5+SUM(L$6:L153)))))</f>
        <v/>
      </c>
    </row>
    <row r="155" spans="1:13" x14ac:dyDescent="0.25">
      <c r="A155" s="61" t="str">
        <f t="array" ref="A155">IF(B154="","",(LARGE('A1'!$K$30:$L$79,(1+SUM(COUNTIF('A1'!$K$30:$L$79,A$5:A154))-(B154*COUNTIF('A1'!$K$30:$L$79,A$6))))))</f>
        <v/>
      </c>
      <c r="B155" s="61" t="str">
        <f>IF(B153="","",IF((SUM(IF(FREQUENCY('A1'!$K$30:$L$79,'A1'!$K$30:$L$79)&gt;0,1)))&gt;(B153+1),(B153+1),""))</f>
        <v/>
      </c>
      <c r="C155" s="61" t="str">
        <v/>
      </c>
      <c r="D155" s="91" t="str">
        <f t="array" ref="D155">IF(C155="","",SUM(IF('A1'!J$30:J$79="HOT",IF('A1'!K$30:K$79&gt;=A154,IF('A1'!L$30:L$79&lt;=A156,1*'A1'!H$30:H$79,0),0),0),IF('A1'!J$30:J$79="COLD",IF('A1'!K$30:K$79&lt;=A156,IF('A1'!L$30:L$79&gt;=A154,-1*'A1'!H$30:H$79,0),0),0)))</f>
        <v/>
      </c>
      <c r="E155" s="91" t="str">
        <f t="shared" si="6"/>
        <v/>
      </c>
      <c r="F155" s="61" t="str">
        <f t="shared" si="5"/>
        <v/>
      </c>
      <c r="G155" s="19"/>
      <c r="H155" s="60" t="str">
        <v/>
      </c>
      <c r="I155" s="19" t="str">
        <f>IF(A155="","","▼")</f>
        <v/>
      </c>
      <c r="J155" s="58" t="str">
        <f>IF(A155="","",J$5+SUM(I$6:I154))</f>
        <v/>
      </c>
      <c r="K155" s="19"/>
      <c r="L155" s="19" t="str">
        <f>IF(L154="","",IF((M$5+SUM(L$6:L154))&gt;=0,"▼","▲"))</f>
        <v/>
      </c>
      <c r="M155" s="58" t="str">
        <f>IF(A155="","",IF(L155="▼",((M$5)+(SUM(L$6:L154))),(-(M$5+SUM(L$6:L154)))))</f>
        <v/>
      </c>
    </row>
    <row r="156" spans="1:13" x14ac:dyDescent="0.25">
      <c r="A156" s="61" t="str">
        <f t="array" ref="A156">IF(B155="","",(LARGE('A1'!$K$30:$L$79,(1+SUM(COUNTIF('A1'!$K$30:$L$79,A$5:A155))-(B155*COUNTIF('A1'!$K$30:$L$79,A$6))))))</f>
        <v/>
      </c>
      <c r="B156" s="61" t="str">
        <f>IF(B154="","",IF((SUM(IF(FREQUENCY('A1'!$K$30:$L$79,'A1'!$K$30:$L$79)&gt;0,1)))&gt;(B154+1),(B154+1),""))</f>
        <v/>
      </c>
      <c r="C156" s="61" t="str">
        <v/>
      </c>
      <c r="D156" s="91" t="str">
        <f t="array" ref="D156">IF(C156="","",SUM(IF('A1'!J$30:J$79="HOT",IF('A1'!K$30:K$79&gt;=A155,IF('A1'!L$30:L$79&lt;=A157,1*'A1'!H$30:H$79,0),0),0),IF('A1'!J$30:J$79="COLD",IF('A1'!K$30:K$79&lt;=A157,IF('A1'!L$30:L$79&gt;=A155,-1*'A1'!H$30:H$79,0),0),0)))</f>
        <v/>
      </c>
      <c r="E156" s="91" t="str">
        <f t="shared" si="6"/>
        <v/>
      </c>
      <c r="F156" s="61" t="str">
        <f t="shared" si="5"/>
        <v/>
      </c>
      <c r="G156" s="19"/>
      <c r="H156" s="60" t="str">
        <v/>
      </c>
      <c r="I156" s="19" t="str">
        <f>E156</f>
        <v/>
      </c>
      <c r="J156" s="58" t="str">
        <f>IF(A156="","",J$5+SUM(I$6:I155))</f>
        <v/>
      </c>
      <c r="K156" s="19"/>
      <c r="L156" s="19" t="str">
        <f>E156</f>
        <v/>
      </c>
      <c r="M156" s="58" t="str">
        <f>IF(A156="","",IF(L156="▼",((M$5)+(SUM(L$6:L155))),(-(M$5+SUM(L$6:L155)))))</f>
        <v/>
      </c>
    </row>
    <row r="157" spans="1:13" x14ac:dyDescent="0.25">
      <c r="A157" s="61" t="str">
        <f t="array" ref="A157">IF(B156="","",(LARGE('A1'!$K$30:$L$79,(1+SUM(COUNTIF('A1'!$K$30:$L$79,A$5:A156))-(B156*COUNTIF('A1'!$K$30:$L$79,A$6))))))</f>
        <v/>
      </c>
      <c r="B157" s="61" t="str">
        <f>IF(B155="","",IF((SUM(IF(FREQUENCY('A1'!$K$30:$L$79,'A1'!$K$30:$L$79)&gt;0,1)))&gt;(B155+1),(B155+1),""))</f>
        <v/>
      </c>
      <c r="C157" s="61" t="str">
        <v/>
      </c>
      <c r="D157" s="91" t="str">
        <f t="array" ref="D157">IF(C157="","",SUM(IF('A1'!J$30:J$79="HOT",IF('A1'!K$30:K$79&gt;=A156,IF('A1'!L$30:L$79&lt;=A158,1*'A1'!H$30:H$79,0),0),0),IF('A1'!J$30:J$79="COLD",IF('A1'!K$30:K$79&lt;=A158,IF('A1'!L$30:L$79&gt;=A156,-1*'A1'!H$30:H$79,0),0),0)))</f>
        <v/>
      </c>
      <c r="E157" s="91" t="str">
        <f t="shared" si="6"/>
        <v/>
      </c>
      <c r="F157" s="61" t="str">
        <f t="shared" si="5"/>
        <v/>
      </c>
      <c r="G157" s="19"/>
      <c r="H157" s="60" t="str">
        <v/>
      </c>
      <c r="I157" s="19" t="str">
        <f>IF(A157="","","▼")</f>
        <v/>
      </c>
      <c r="J157" s="58" t="str">
        <f>IF(A157="","",J$5+SUM(I$6:I156))</f>
        <v/>
      </c>
      <c r="K157" s="19"/>
      <c r="L157" s="19" t="str">
        <f>IF(L156="","",IF((M$5+SUM(L$6:L156))&gt;=0,"▼","▲"))</f>
        <v/>
      </c>
      <c r="M157" s="58" t="str">
        <f>IF(A157="","",IF(L157="▼",((M$5)+(SUM(L$6:L156))),(-(M$5+SUM(L$6:L156)))))</f>
        <v/>
      </c>
    </row>
    <row r="158" spans="1:13" x14ac:dyDescent="0.25">
      <c r="A158" s="61" t="str">
        <f t="array" ref="A158">IF(B157="","",(LARGE('A1'!$K$30:$L$79,(1+SUM(COUNTIF('A1'!$K$30:$L$79,A$5:A157))-(B157*COUNTIF('A1'!$K$30:$L$79,A$6))))))</f>
        <v/>
      </c>
      <c r="B158" s="61" t="str">
        <f>IF(B156="","",IF((SUM(IF(FREQUENCY('A1'!$K$30:$L$79,'A1'!$K$30:$L$79)&gt;0,1)))&gt;(B156+1),(B156+1),""))</f>
        <v/>
      </c>
      <c r="C158" s="61" t="str">
        <v/>
      </c>
      <c r="D158" s="91" t="str">
        <f t="array" ref="D158">IF(C158="","",SUM(IF('A1'!J$30:J$79="HOT",IF('A1'!K$30:K$79&gt;=A157,IF('A1'!L$30:L$79&lt;=A159,1*'A1'!H$30:H$79,0),0),0),IF('A1'!J$30:J$79="COLD",IF('A1'!K$30:K$79&lt;=A159,IF('A1'!L$30:L$79&gt;=A157,-1*'A1'!H$30:H$79,0),0),0)))</f>
        <v/>
      </c>
      <c r="E158" s="91" t="str">
        <f t="shared" si="6"/>
        <v/>
      </c>
      <c r="F158" s="61" t="str">
        <f t="shared" si="5"/>
        <v/>
      </c>
      <c r="G158" s="19"/>
      <c r="H158" s="60" t="str">
        <v/>
      </c>
      <c r="I158" s="19" t="str">
        <f>E158</f>
        <v/>
      </c>
      <c r="J158" s="58" t="str">
        <f>IF(A158="","",J$5+SUM(I$6:I157))</f>
        <v/>
      </c>
      <c r="K158" s="19"/>
      <c r="L158" s="19" t="str">
        <f>E158</f>
        <v/>
      </c>
      <c r="M158" s="58" t="str">
        <f>IF(A158="","",IF(L158="▼",((M$5)+(SUM(L$6:L157))),(-(M$5+SUM(L$6:L157)))))</f>
        <v/>
      </c>
    </row>
    <row r="159" spans="1:13" x14ac:dyDescent="0.25">
      <c r="A159" s="61" t="str">
        <f t="array" ref="A159">IF(B158="","",(LARGE('A1'!$K$30:$L$79,(1+SUM(COUNTIF('A1'!$K$30:$L$79,A$5:A158))-(B158*COUNTIF('A1'!$K$30:$L$79,A$6))))))</f>
        <v/>
      </c>
      <c r="B159" s="61" t="str">
        <f>IF(B157="","",IF((SUM(IF(FREQUENCY('A1'!$K$30:$L$79,'A1'!$K$30:$L$79)&gt;0,1)))&gt;(B157+1),(B157+1),""))</f>
        <v/>
      </c>
      <c r="C159" s="61" t="str">
        <v/>
      </c>
      <c r="D159" s="91" t="str">
        <f t="array" ref="D159">IF(C159="","",SUM(IF('A1'!J$30:J$79="HOT",IF('A1'!K$30:K$79&gt;=A158,IF('A1'!L$30:L$79&lt;=A160,1*'A1'!H$30:H$79,0),0),0),IF('A1'!J$30:J$79="COLD",IF('A1'!K$30:K$79&lt;=A160,IF('A1'!L$30:L$79&gt;=A158,-1*'A1'!H$30:H$79,0),0),0)))</f>
        <v/>
      </c>
      <c r="E159" s="91" t="str">
        <f t="shared" si="6"/>
        <v/>
      </c>
      <c r="F159" s="61" t="str">
        <f t="shared" si="5"/>
        <v/>
      </c>
      <c r="G159" s="19"/>
      <c r="H159" s="60" t="str">
        <v/>
      </c>
      <c r="I159" s="19" t="str">
        <f>IF(A159="","","▼")</f>
        <v/>
      </c>
      <c r="J159" s="58" t="str">
        <f>IF(A159="","",J$5+SUM(I$6:I158))</f>
        <v/>
      </c>
      <c r="K159" s="19"/>
      <c r="L159" s="19" t="str">
        <f>IF(L158="","",IF((M$5+SUM(L$6:L158))&gt;=0,"▼","▲"))</f>
        <v/>
      </c>
      <c r="M159" s="58" t="str">
        <f>IF(A159="","",IF(L159="▼",((M$5)+(SUM(L$6:L158))),(-(M$5+SUM(L$6:L158)))))</f>
        <v/>
      </c>
    </row>
    <row r="160" spans="1:13" x14ac:dyDescent="0.25">
      <c r="A160" s="61" t="str">
        <f t="array" ref="A160">IF(B159="","",(LARGE('A1'!$K$30:$L$79,(1+SUM(COUNTIF('A1'!$K$30:$L$79,A$5:A159))-(B159*COUNTIF('A1'!$K$30:$L$79,A$6))))))</f>
        <v/>
      </c>
      <c r="B160" s="61" t="str">
        <f>IF(B158="","",IF((SUM(IF(FREQUENCY('A1'!$K$30:$L$79,'A1'!$K$30:$L$79)&gt;0,1)))&gt;(B158+1),(B158+1),""))</f>
        <v/>
      </c>
      <c r="C160" s="61" t="str">
        <v/>
      </c>
      <c r="D160" s="91" t="str">
        <f t="array" ref="D160">IF(C160="","",SUM(IF('A1'!J$30:J$79="HOT",IF('A1'!K$30:K$79&gt;=A159,IF('A1'!L$30:L$79&lt;=A161,1*'A1'!H$30:H$79,0),0),0),IF('A1'!J$30:J$79="COLD",IF('A1'!K$30:K$79&lt;=A161,IF('A1'!L$30:L$79&gt;=A159,-1*'A1'!H$30:H$79,0),0),0)))</f>
        <v/>
      </c>
      <c r="E160" s="91" t="str">
        <f t="shared" si="6"/>
        <v/>
      </c>
      <c r="F160" s="61" t="str">
        <f t="shared" si="5"/>
        <v/>
      </c>
      <c r="G160" s="19"/>
      <c r="H160" s="60" t="str">
        <v/>
      </c>
      <c r="I160" s="19" t="str">
        <f>E160</f>
        <v/>
      </c>
      <c r="J160" s="58" t="str">
        <f>IF(A160="","",J$5+SUM(I$6:I159))</f>
        <v/>
      </c>
      <c r="K160" s="19"/>
      <c r="L160" s="19" t="str">
        <f>E160</f>
        <v/>
      </c>
      <c r="M160" s="58" t="str">
        <f>IF(A160="","",IF(L160="▼",((M$5)+(SUM(L$6:L159))),(-(M$5+SUM(L$6:L159)))))</f>
        <v/>
      </c>
    </row>
    <row r="161" spans="1:13" x14ac:dyDescent="0.25">
      <c r="A161" s="61" t="str">
        <f t="array" ref="A161">IF(B160="","",(LARGE('A1'!$K$30:$L$79,(1+SUM(COUNTIF('A1'!$K$30:$L$79,A$5:A160))-(B160*COUNTIF('A1'!$K$30:$L$79,A$6))))))</f>
        <v/>
      </c>
      <c r="B161" s="61" t="str">
        <f>IF(B159="","",IF((SUM(IF(FREQUENCY('A1'!$K$30:$L$79,'A1'!$K$30:$L$79)&gt;0,1)))&gt;(B159+1),(B159+1),""))</f>
        <v/>
      </c>
      <c r="C161" s="61" t="str">
        <v/>
      </c>
      <c r="D161" s="91" t="str">
        <f t="array" ref="D161">IF(C161="","",SUM(IF('A1'!J$30:J$79="HOT",IF('A1'!K$30:K$79&gt;=A160,IF('A1'!L$30:L$79&lt;=A162,1*'A1'!H$30:H$79,0),0),0),IF('A1'!J$30:J$79="COLD",IF('A1'!K$30:K$79&lt;=A162,IF('A1'!L$30:L$79&gt;=A160,-1*'A1'!H$30:H$79,0),0),0)))</f>
        <v/>
      </c>
      <c r="E161" s="91" t="str">
        <f t="shared" si="6"/>
        <v/>
      </c>
      <c r="F161" s="61" t="str">
        <f t="shared" si="5"/>
        <v/>
      </c>
      <c r="G161" s="19"/>
      <c r="H161" s="60" t="str">
        <v/>
      </c>
      <c r="I161" s="19" t="str">
        <f>IF(A161="","","▼")</f>
        <v/>
      </c>
      <c r="J161" s="58" t="str">
        <f>IF(A161="","",J$5+SUM(I$6:I160))</f>
        <v/>
      </c>
      <c r="K161" s="19"/>
      <c r="L161" s="19" t="str">
        <f>IF(L160="","",IF((M$5+SUM(L$6:L160))&gt;=0,"▼","▲"))</f>
        <v/>
      </c>
      <c r="M161" s="58" t="str">
        <f>IF(A161="","",IF(L161="▼",((M$5)+(SUM(L$6:L160))),(-(M$5+SUM(L$6:L160)))))</f>
        <v/>
      </c>
    </row>
    <row r="162" spans="1:13" x14ac:dyDescent="0.25">
      <c r="A162" s="61" t="str">
        <f t="array" ref="A162">IF(B161="","",(LARGE('A1'!$K$30:$L$79,(1+SUM(COUNTIF('A1'!$K$30:$L$79,A$5:A161))-(B161*COUNTIF('A1'!$K$30:$L$79,A$6))))))</f>
        <v/>
      </c>
      <c r="B162" s="61" t="str">
        <f>IF(B160="","",IF((SUM(IF(FREQUENCY('A1'!$K$30:$L$79,'A1'!$K$30:$L$79)&gt;0,1)))&gt;(B160+1),(B160+1),""))</f>
        <v/>
      </c>
      <c r="C162" s="61" t="str">
        <v/>
      </c>
      <c r="D162" s="91" t="str">
        <f t="array" ref="D162">IF(C162="","",SUM(IF('A1'!J$30:J$79="HOT",IF('A1'!K$30:K$79&gt;=A161,IF('A1'!L$30:L$79&lt;=A163,1*'A1'!H$30:H$79,0),0),0),IF('A1'!J$30:J$79="COLD",IF('A1'!K$30:K$79&lt;=A163,IF('A1'!L$30:L$79&gt;=A161,-1*'A1'!H$30:H$79,0),0),0)))</f>
        <v/>
      </c>
      <c r="E162" s="91" t="str">
        <f t="shared" si="6"/>
        <v/>
      </c>
      <c r="F162" s="61" t="str">
        <f t="shared" si="5"/>
        <v/>
      </c>
      <c r="G162" s="19"/>
      <c r="H162" s="60" t="str">
        <v/>
      </c>
      <c r="I162" s="19" t="str">
        <f>E162</f>
        <v/>
      </c>
      <c r="J162" s="58" t="str">
        <f>IF(A162="","",J$5+SUM(I$6:I161))</f>
        <v/>
      </c>
      <c r="K162" s="19"/>
      <c r="L162" s="19" t="str">
        <f>E162</f>
        <v/>
      </c>
      <c r="M162" s="58" t="str">
        <f>IF(A162="","",IF(L162="▼",((M$5)+(SUM(L$6:L161))),(-(M$5+SUM(L$6:L161)))))</f>
        <v/>
      </c>
    </row>
    <row r="163" spans="1:13" x14ac:dyDescent="0.25">
      <c r="A163" s="61" t="str">
        <f t="array" ref="A163">IF(B162="","",(LARGE('A1'!$K$30:$L$79,(1+SUM(COUNTIF('A1'!$K$30:$L$79,A$5:A162))-(B162*COUNTIF('A1'!$K$30:$L$79,A$6))))))</f>
        <v/>
      </c>
      <c r="B163" s="61" t="str">
        <f>IF(B161="","",IF((SUM(IF(FREQUENCY('A1'!$K$30:$L$79,'A1'!$K$30:$L$79)&gt;0,1)))&gt;(B161+1),(B161+1),""))</f>
        <v/>
      </c>
      <c r="C163" s="61" t="str">
        <v/>
      </c>
      <c r="D163" s="91" t="str">
        <f t="array" ref="D163">IF(C163="","",SUM(IF('A1'!J$30:J$79="HOT",IF('A1'!K$30:K$79&gt;=A162,IF('A1'!L$30:L$79&lt;=A164,1*'A1'!H$30:H$79,0),0),0),IF('A1'!J$30:J$79="COLD",IF('A1'!K$30:K$79&lt;=A164,IF('A1'!L$30:L$79&gt;=A162,-1*'A1'!H$30:H$79,0),0),0)))</f>
        <v/>
      </c>
      <c r="E163" s="91" t="str">
        <f t="shared" si="6"/>
        <v/>
      </c>
      <c r="F163" s="61" t="str">
        <f t="shared" si="5"/>
        <v/>
      </c>
      <c r="G163" s="19"/>
      <c r="H163" s="60" t="str">
        <v/>
      </c>
      <c r="I163" s="19" t="str">
        <f>IF(A163="","","▼")</f>
        <v/>
      </c>
      <c r="J163" s="58" t="str">
        <f>IF(A163="","",J$5+SUM(I$6:I162))</f>
        <v/>
      </c>
      <c r="K163" s="19"/>
      <c r="L163" s="19" t="str">
        <f>IF(L162="","",IF((M$5+SUM(L$6:L162))&gt;=0,"▼","▲"))</f>
        <v/>
      </c>
      <c r="M163" s="58" t="str">
        <f>IF(A163="","",IF(L163="▼",((M$5)+(SUM(L$6:L162))),(-(M$5+SUM(L$6:L162)))))</f>
        <v/>
      </c>
    </row>
    <row r="164" spans="1:13" x14ac:dyDescent="0.25">
      <c r="A164" s="61" t="str">
        <f t="array" ref="A164">IF(B163="","",(LARGE('A1'!$K$30:$L$79,(1+SUM(COUNTIF('A1'!$K$30:$L$79,A$5:A163))-(B163*COUNTIF('A1'!$K$30:$L$79,A$6))))))</f>
        <v/>
      </c>
      <c r="B164" s="61" t="str">
        <f>IF(B162="","",IF((SUM(IF(FREQUENCY('A1'!$K$30:$L$79,'A1'!$K$30:$L$79)&gt;0,1)))&gt;(B162+1),(B162+1),""))</f>
        <v/>
      </c>
      <c r="C164" s="61" t="str">
        <v/>
      </c>
      <c r="D164" s="91" t="str">
        <f t="array" ref="D164">IF(C164="","",SUM(IF('A1'!J$30:J$79="HOT",IF('A1'!K$30:K$79&gt;=A163,IF('A1'!L$30:L$79&lt;=A165,1*'A1'!H$30:H$79,0),0),0),IF('A1'!J$30:J$79="COLD",IF('A1'!K$30:K$79&lt;=A165,IF('A1'!L$30:L$79&gt;=A163,-1*'A1'!H$30:H$79,0),0),0)))</f>
        <v/>
      </c>
      <c r="E164" s="91" t="str">
        <f t="shared" si="6"/>
        <v/>
      </c>
      <c r="F164" s="61" t="str">
        <f t="shared" si="5"/>
        <v/>
      </c>
      <c r="G164" s="19"/>
      <c r="H164" s="60" t="str">
        <v/>
      </c>
      <c r="I164" s="19" t="str">
        <f>E164</f>
        <v/>
      </c>
      <c r="J164" s="58" t="str">
        <f>IF(A164="","",J$5+SUM(I$6:I163))</f>
        <v/>
      </c>
      <c r="K164" s="19"/>
      <c r="L164" s="19" t="str">
        <f>E164</f>
        <v/>
      </c>
      <c r="M164" s="58" t="str">
        <f>IF(A164="","",IF(L164="▼",((M$5)+(SUM(L$6:L163))),(-(M$5+SUM(L$6:L163)))))</f>
        <v/>
      </c>
    </row>
    <row r="165" spans="1:13" x14ac:dyDescent="0.25">
      <c r="A165" s="61" t="str">
        <f t="array" ref="A165">IF(B164="","",(LARGE('A1'!$K$30:$L$79,(1+SUM(COUNTIF('A1'!$K$30:$L$79,A$5:A164))-(B164*COUNTIF('A1'!$K$30:$L$79,A$6))))))</f>
        <v/>
      </c>
      <c r="B165" s="61" t="str">
        <f>IF(B163="","",IF((SUM(IF(FREQUENCY('A1'!$K$30:$L$79,'A1'!$K$30:$L$79)&gt;0,1)))&gt;(B163+1),(B163+1),""))</f>
        <v/>
      </c>
      <c r="C165" s="61" t="str">
        <v/>
      </c>
      <c r="D165" s="91" t="str">
        <f t="array" ref="D165">IF(C165="","",SUM(IF('A1'!J$30:J$79="HOT",IF('A1'!K$30:K$79&gt;=A164,IF('A1'!L$30:L$79&lt;=A166,1*'A1'!H$30:H$79,0),0),0),IF('A1'!J$30:J$79="COLD",IF('A1'!K$30:K$79&lt;=A166,IF('A1'!L$30:L$79&gt;=A164,-1*'A1'!H$30:H$79,0),0),0)))</f>
        <v/>
      </c>
      <c r="E165" s="91" t="str">
        <f t="shared" si="6"/>
        <v/>
      </c>
      <c r="F165" s="61" t="str">
        <f t="shared" si="5"/>
        <v/>
      </c>
      <c r="G165" s="19"/>
      <c r="H165" s="60" t="str">
        <v/>
      </c>
      <c r="I165" s="19" t="str">
        <f>IF(A165="","","▼")</f>
        <v/>
      </c>
      <c r="J165" s="58" t="str">
        <f>IF(A165="","",J$5+SUM(I$6:I164))</f>
        <v/>
      </c>
      <c r="K165" s="19"/>
      <c r="L165" s="19" t="str">
        <f>IF(L164="","",IF((M$5+SUM(L$6:L164))&gt;=0,"▼","▲"))</f>
        <v/>
      </c>
      <c r="M165" s="58" t="str">
        <f>IF(A165="","",IF(L165="▼",((M$5)+(SUM(L$6:L164))),(-(M$5+SUM(L$6:L164)))))</f>
        <v/>
      </c>
    </row>
    <row r="166" spans="1:13" x14ac:dyDescent="0.25">
      <c r="A166" s="61" t="str">
        <f t="array" ref="A166">IF(B165="","",(LARGE('A1'!$K$30:$L$79,(1+SUM(COUNTIF('A1'!$K$30:$L$79,A$5:A165))-(B165*COUNTIF('A1'!$K$30:$L$79,A$6))))))</f>
        <v/>
      </c>
      <c r="B166" s="61" t="str">
        <f>IF(B164="","",IF((SUM(IF(FREQUENCY('A1'!$K$30:$L$79,'A1'!$K$30:$L$79)&gt;0,1)))&gt;(B164+1),(B164+1),""))</f>
        <v/>
      </c>
      <c r="C166" s="61" t="str">
        <v/>
      </c>
      <c r="D166" s="91" t="str">
        <f t="array" ref="D166">IF(C166="","",SUM(IF('A1'!J$30:J$79="HOT",IF('A1'!K$30:K$79&gt;=A165,IF('A1'!L$30:L$79&lt;=A167,1*'A1'!H$30:H$79,0),0),0),IF('A1'!J$30:J$79="COLD",IF('A1'!K$30:K$79&lt;=A167,IF('A1'!L$30:L$79&gt;=A165,-1*'A1'!H$30:H$79,0),0),0)))</f>
        <v/>
      </c>
      <c r="E166" s="91" t="str">
        <f t="shared" si="6"/>
        <v/>
      </c>
      <c r="F166" s="61" t="str">
        <f t="shared" si="5"/>
        <v/>
      </c>
      <c r="G166" s="19"/>
      <c r="H166" s="60" t="str">
        <v/>
      </c>
      <c r="I166" s="19" t="str">
        <f>E166</f>
        <v/>
      </c>
      <c r="J166" s="58" t="str">
        <f>IF(A166="","",J$5+SUM(I$6:I165))</f>
        <v/>
      </c>
      <c r="K166" s="19"/>
      <c r="L166" s="19" t="str">
        <f>E166</f>
        <v/>
      </c>
      <c r="M166" s="58" t="str">
        <f>IF(A166="","",IF(L166="▼",((M$5)+(SUM(L$6:L165))),(-(M$5+SUM(L$6:L165)))))</f>
        <v/>
      </c>
    </row>
    <row r="167" spans="1:13" x14ac:dyDescent="0.25">
      <c r="A167" s="61" t="str">
        <f t="array" ref="A167">IF(B166="","",(LARGE('A1'!$K$30:$L$79,(1+SUM(COUNTIF('A1'!$K$30:$L$79,A$5:A166))-(B166*COUNTIF('A1'!$K$30:$L$79,A$6))))))</f>
        <v/>
      </c>
      <c r="B167" s="61" t="str">
        <f>IF(B165="","",IF((SUM(IF(FREQUENCY('A1'!$K$30:$L$79,'A1'!$K$30:$L$79)&gt;0,1)))&gt;(B165+1),(B165+1),""))</f>
        <v/>
      </c>
      <c r="C167" s="61" t="str">
        <v/>
      </c>
      <c r="D167" s="91" t="str">
        <f t="array" ref="D167">IF(C167="","",SUM(IF('A1'!J$30:J$79="HOT",IF('A1'!K$30:K$79&gt;=A166,IF('A1'!L$30:L$79&lt;=A168,1*'A1'!H$30:H$79,0),0),0),IF('A1'!J$30:J$79="COLD",IF('A1'!K$30:K$79&lt;=A168,IF('A1'!L$30:L$79&gt;=A166,-1*'A1'!H$30:H$79,0),0),0)))</f>
        <v/>
      </c>
      <c r="E167" s="91" t="str">
        <f t="shared" si="6"/>
        <v/>
      </c>
      <c r="F167" s="61" t="str">
        <f t="shared" si="5"/>
        <v/>
      </c>
      <c r="G167" s="19"/>
      <c r="H167" s="60" t="str">
        <v/>
      </c>
      <c r="I167" s="19" t="str">
        <f>IF(A167="","","▼")</f>
        <v/>
      </c>
      <c r="J167" s="58" t="str">
        <f>IF(A167="","",J$5+SUM(I$6:I166))</f>
        <v/>
      </c>
      <c r="K167" s="19"/>
      <c r="L167" s="19" t="str">
        <f>IF(L166="","",IF((M$5+SUM(L$6:L166))&gt;=0,"▼","▲"))</f>
        <v/>
      </c>
      <c r="M167" s="58" t="str">
        <f>IF(A167="","",IF(L167="▼",((M$5)+(SUM(L$6:L166))),(-(M$5+SUM(L$6:L166)))))</f>
        <v/>
      </c>
    </row>
    <row r="168" spans="1:13" x14ac:dyDescent="0.25">
      <c r="A168" s="61" t="str">
        <f t="array" ref="A168">IF(B167="","",(LARGE('A1'!$K$30:$L$79,(1+SUM(COUNTIF('A1'!$K$30:$L$79,A$5:A167))-(B167*COUNTIF('A1'!$K$30:$L$79,A$6))))))</f>
        <v/>
      </c>
      <c r="B168" s="61" t="str">
        <f>IF(B166="","",IF((SUM(IF(FREQUENCY('A1'!$K$30:$L$79,'A1'!$K$30:$L$79)&gt;0,1)))&gt;(B166+1),(B166+1),""))</f>
        <v/>
      </c>
      <c r="C168" s="61" t="str">
        <v/>
      </c>
      <c r="D168" s="91" t="str">
        <f t="array" ref="D168">IF(C168="","",SUM(IF('A1'!J$30:J$79="HOT",IF('A1'!K$30:K$79&gt;=A167,IF('A1'!L$30:L$79&lt;=A169,1*'A1'!H$30:H$79,0),0),0),IF('A1'!J$30:J$79="COLD",IF('A1'!K$30:K$79&lt;=A169,IF('A1'!L$30:L$79&gt;=A167,-1*'A1'!H$30:H$79,0),0),0)))</f>
        <v/>
      </c>
      <c r="E168" s="91" t="str">
        <f t="shared" si="6"/>
        <v/>
      </c>
      <c r="F168" s="61" t="str">
        <f t="shared" si="5"/>
        <v/>
      </c>
      <c r="G168" s="19"/>
      <c r="H168" s="60" t="str">
        <v/>
      </c>
      <c r="I168" s="19" t="str">
        <f>E168</f>
        <v/>
      </c>
      <c r="J168" s="58" t="str">
        <f>IF(A168="","",J$5+SUM(I$6:I167))</f>
        <v/>
      </c>
      <c r="K168" s="19"/>
      <c r="L168" s="19" t="str">
        <f>E168</f>
        <v/>
      </c>
      <c r="M168" s="58" t="str">
        <f>IF(A168="","",IF(L168="▼",((M$5)+(SUM(L$6:L167))),(-(M$5+SUM(L$6:L167)))))</f>
        <v/>
      </c>
    </row>
    <row r="169" spans="1:13" x14ac:dyDescent="0.25">
      <c r="A169" s="61" t="str">
        <f t="array" ref="A169">IF(B168="","",(LARGE('A1'!$K$30:$L$79,(1+SUM(COUNTIF('A1'!$K$30:$L$79,A$5:A168))-(B168*COUNTIF('A1'!$K$30:$L$79,A$6))))))</f>
        <v/>
      </c>
      <c r="B169" s="61" t="str">
        <f>IF(B167="","",IF((SUM(IF(FREQUENCY('A1'!$K$30:$L$79,'A1'!$K$30:$L$79)&gt;0,1)))&gt;(B167+1),(B167+1),""))</f>
        <v/>
      </c>
      <c r="C169" s="61" t="str">
        <v/>
      </c>
      <c r="D169" s="91" t="str">
        <f t="array" ref="D169">IF(C169="","",SUM(IF('A1'!J$30:J$79="HOT",IF('A1'!K$30:K$79&gt;=A168,IF('A1'!L$30:L$79&lt;=A170,1*'A1'!H$30:H$79,0),0),0),IF('A1'!J$30:J$79="COLD",IF('A1'!K$30:K$79&lt;=A170,IF('A1'!L$30:L$79&gt;=A168,-1*'A1'!H$30:H$79,0),0),0)))</f>
        <v/>
      </c>
      <c r="E169" s="91" t="str">
        <f t="shared" si="6"/>
        <v/>
      </c>
      <c r="F169" s="61" t="str">
        <f t="shared" si="5"/>
        <v/>
      </c>
      <c r="G169" s="19"/>
      <c r="H169" s="60" t="str">
        <v/>
      </c>
      <c r="I169" s="19" t="str">
        <f>IF(A169="","","▼")</f>
        <v/>
      </c>
      <c r="J169" s="58" t="str">
        <f>IF(A169="","",J$5+SUM(I$6:I168))</f>
        <v/>
      </c>
      <c r="K169" s="19"/>
      <c r="L169" s="19" t="str">
        <f>IF(L168="","",IF((M$5+SUM(L$6:L168))&gt;=0,"▼","▲"))</f>
        <v/>
      </c>
      <c r="M169" s="58" t="str">
        <f>IF(A169="","",IF(L169="▼",((M$5)+(SUM(L$6:L168))),(-(M$5+SUM(L$6:L168)))))</f>
        <v/>
      </c>
    </row>
    <row r="170" spans="1:13" x14ac:dyDescent="0.25">
      <c r="A170" s="61" t="str">
        <f t="array" ref="A170">IF(B169="","",(LARGE('A1'!$K$30:$L$79,(1+SUM(COUNTIF('A1'!$K$30:$L$79,A$5:A169))-(B169*COUNTIF('A1'!$K$30:$L$79,A$6))))))</f>
        <v/>
      </c>
      <c r="B170" s="61" t="str">
        <f>IF(B168="","",IF((SUM(IF(FREQUENCY('A1'!$K$30:$L$79,'A1'!$K$30:$L$79)&gt;0,1)))&gt;(B168+1),(B168+1),""))</f>
        <v/>
      </c>
      <c r="C170" s="61" t="str">
        <v/>
      </c>
      <c r="D170" s="91" t="str">
        <f t="array" ref="D170">IF(C170="","",SUM(IF('A1'!J$30:J$79="HOT",IF('A1'!K$30:K$79&gt;=A169,IF('A1'!L$30:L$79&lt;=A171,1*'A1'!H$30:H$79,0),0),0),IF('A1'!J$30:J$79="COLD",IF('A1'!K$30:K$79&lt;=A171,IF('A1'!L$30:L$79&gt;=A169,-1*'A1'!H$30:H$79,0),0),0)))</f>
        <v/>
      </c>
      <c r="E170" s="91" t="str">
        <f t="shared" si="6"/>
        <v/>
      </c>
      <c r="F170" s="61" t="str">
        <f t="shared" si="5"/>
        <v/>
      </c>
      <c r="G170" s="19"/>
      <c r="H170" s="60" t="str">
        <v/>
      </c>
      <c r="I170" s="19" t="str">
        <f>E170</f>
        <v/>
      </c>
      <c r="J170" s="58" t="str">
        <f>IF(A170="","",J$5+SUM(I$6:I169))</f>
        <v/>
      </c>
      <c r="K170" s="19"/>
      <c r="L170" s="19" t="str">
        <f>E170</f>
        <v/>
      </c>
      <c r="M170" s="58" t="str">
        <f>IF(A170="","",IF(L170="▼",((M$5)+(SUM(L$6:L169))),(-(M$5+SUM(L$6:L169)))))</f>
        <v/>
      </c>
    </row>
    <row r="171" spans="1:13" x14ac:dyDescent="0.25">
      <c r="A171" s="61" t="str">
        <f t="array" ref="A171">IF(B170="","",(LARGE('A1'!$K$30:$L$79,(1+SUM(COUNTIF('A1'!$K$30:$L$79,A$5:A170))-(B170*COUNTIF('A1'!$K$30:$L$79,A$6))))))</f>
        <v/>
      </c>
      <c r="B171" s="61" t="str">
        <f>IF(B169="","",IF((SUM(IF(FREQUENCY('A1'!$K$30:$L$79,'A1'!$K$30:$L$79)&gt;0,1)))&gt;(B169+1),(B169+1),""))</f>
        <v/>
      </c>
      <c r="C171" s="61" t="str">
        <v/>
      </c>
      <c r="D171" s="91" t="str">
        <f t="array" ref="D171">IF(C171="","",SUM(IF('A1'!J$30:J$79="HOT",IF('A1'!K$30:K$79&gt;=A170,IF('A1'!L$30:L$79&lt;=A172,1*'A1'!H$30:H$79,0),0),0),IF('A1'!J$30:J$79="COLD",IF('A1'!K$30:K$79&lt;=A172,IF('A1'!L$30:L$79&gt;=A170,-1*'A1'!H$30:H$79,0),0),0)))</f>
        <v/>
      </c>
      <c r="E171" s="91" t="str">
        <f t="shared" si="6"/>
        <v/>
      </c>
      <c r="F171" s="61" t="str">
        <f t="shared" si="5"/>
        <v/>
      </c>
      <c r="G171" s="19"/>
      <c r="H171" s="60" t="str">
        <v/>
      </c>
      <c r="I171" s="19" t="str">
        <f>IF(A171="","","▼")</f>
        <v/>
      </c>
      <c r="J171" s="58" t="str">
        <f>IF(A171="","",J$5+SUM(I$6:I170))</f>
        <v/>
      </c>
      <c r="K171" s="19"/>
      <c r="L171" s="19" t="str">
        <f>IF(L170="","",IF((M$5+SUM(L$6:L170))&gt;=0,"▼","▲"))</f>
        <v/>
      </c>
      <c r="M171" s="58" t="str">
        <f>IF(A171="","",IF(L171="▼",((M$5)+(SUM(L$6:L170))),(-(M$5+SUM(L$6:L170)))))</f>
        <v/>
      </c>
    </row>
    <row r="172" spans="1:13" x14ac:dyDescent="0.25">
      <c r="A172" s="61" t="str">
        <f t="array" ref="A172">IF(B171="","",(LARGE('A1'!$K$30:$L$79,(1+SUM(COUNTIF('A1'!$K$30:$L$79,A$5:A171))-(B171*COUNTIF('A1'!$K$30:$L$79,A$6))))))</f>
        <v/>
      </c>
      <c r="B172" s="61" t="str">
        <f>IF(B170="","",IF((SUM(IF(FREQUENCY('A1'!$K$30:$L$79,'A1'!$K$30:$L$79)&gt;0,1)))&gt;(B170+1),(B170+1),""))</f>
        <v/>
      </c>
      <c r="C172" s="61" t="str">
        <v/>
      </c>
      <c r="D172" s="91" t="str">
        <f t="array" ref="D172">IF(C172="","",SUM(IF('A1'!J$30:J$79="HOT",IF('A1'!K$30:K$79&gt;=A171,IF('A1'!L$30:L$79&lt;=A173,1*'A1'!H$30:H$79,0),0),0),IF('A1'!J$30:J$79="COLD",IF('A1'!K$30:K$79&lt;=A173,IF('A1'!L$30:L$79&gt;=A171,-1*'A1'!H$30:H$79,0),0),0)))</f>
        <v/>
      </c>
      <c r="E172" s="91" t="str">
        <f t="shared" si="6"/>
        <v/>
      </c>
      <c r="F172" s="61" t="str">
        <f t="shared" si="5"/>
        <v/>
      </c>
      <c r="G172" s="19"/>
      <c r="H172" s="60" t="str">
        <v/>
      </c>
      <c r="I172" s="19" t="str">
        <f>E172</f>
        <v/>
      </c>
      <c r="J172" s="58" t="str">
        <f>IF(A172="","",J$5+SUM(I$6:I171))</f>
        <v/>
      </c>
      <c r="K172" s="19"/>
      <c r="L172" s="19" t="str">
        <f>E172</f>
        <v/>
      </c>
      <c r="M172" s="58" t="str">
        <f>IF(A172="","",IF(L172="▼",((M$5)+(SUM(L$6:L171))),(-(M$5+SUM(L$6:L171)))))</f>
        <v/>
      </c>
    </row>
    <row r="173" spans="1:13" x14ac:dyDescent="0.25">
      <c r="A173" s="61" t="str">
        <f t="array" ref="A173">IF(B172="","",(LARGE('A1'!$K$30:$L$79,(1+SUM(COUNTIF('A1'!$K$30:$L$79,A$5:A172))-(B172*COUNTIF('A1'!$K$30:$L$79,A$6))))))</f>
        <v/>
      </c>
      <c r="B173" s="61" t="str">
        <f>IF(B171="","",IF((SUM(IF(FREQUENCY('A1'!$K$30:$L$79,'A1'!$K$30:$L$79)&gt;0,1)))&gt;(B171+1),(B171+1),""))</f>
        <v/>
      </c>
      <c r="C173" s="61" t="str">
        <v/>
      </c>
      <c r="D173" s="91" t="str">
        <f t="array" ref="D173">IF(C173="","",SUM(IF('A1'!J$30:J$79="HOT",IF('A1'!K$30:K$79&gt;=A172,IF('A1'!L$30:L$79&lt;=A174,1*'A1'!H$30:H$79,0),0),0),IF('A1'!J$30:J$79="COLD",IF('A1'!K$30:K$79&lt;=A174,IF('A1'!L$30:L$79&gt;=A172,-1*'A1'!H$30:H$79,0),0),0)))</f>
        <v/>
      </c>
      <c r="E173" s="91" t="str">
        <f t="shared" si="6"/>
        <v/>
      </c>
      <c r="F173" s="61" t="str">
        <f t="shared" si="5"/>
        <v/>
      </c>
      <c r="G173" s="19"/>
      <c r="H173" s="60" t="str">
        <v/>
      </c>
      <c r="I173" s="19" t="str">
        <f>IF(A173="","","▼")</f>
        <v/>
      </c>
      <c r="J173" s="58" t="str">
        <f>IF(A173="","",J$5+SUM(I$6:I172))</f>
        <v/>
      </c>
      <c r="K173" s="19"/>
      <c r="L173" s="19" t="str">
        <f>IF(L172="","",IF((M$5+SUM(L$6:L172))&gt;=0,"▼","▲"))</f>
        <v/>
      </c>
      <c r="M173" s="58" t="str">
        <f>IF(A173="","",IF(L173="▼",((M$5)+(SUM(L$6:L172))),(-(M$5+SUM(L$6:L172)))))</f>
        <v/>
      </c>
    </row>
    <row r="174" spans="1:13" x14ac:dyDescent="0.25">
      <c r="A174" s="61" t="str">
        <f t="array" ref="A174">IF(B173="","",(LARGE('A1'!$K$30:$L$79,(1+SUM(COUNTIF('A1'!$K$30:$L$79,A$5:A173))-(B173*COUNTIF('A1'!$K$30:$L$79,A$6))))))</f>
        <v/>
      </c>
      <c r="B174" s="61" t="str">
        <f>IF(B172="","",IF((SUM(IF(FREQUENCY('A1'!$K$30:$L$79,'A1'!$K$30:$L$79)&gt;0,1)))&gt;(B172+1),(B172+1),""))</f>
        <v/>
      </c>
      <c r="C174" s="61" t="str">
        <v/>
      </c>
      <c r="D174" s="91" t="str">
        <f t="array" ref="D174">IF(C174="","",SUM(IF('A1'!J$30:J$79="HOT",IF('A1'!K$30:K$79&gt;=A173,IF('A1'!L$30:L$79&lt;=A175,1*'A1'!H$30:H$79,0),0),0),IF('A1'!J$30:J$79="COLD",IF('A1'!K$30:K$79&lt;=A175,IF('A1'!L$30:L$79&gt;=A173,-1*'A1'!H$30:H$79,0),0),0)))</f>
        <v/>
      </c>
      <c r="E174" s="91" t="str">
        <f t="shared" si="6"/>
        <v/>
      </c>
      <c r="F174" s="61" t="str">
        <f t="shared" si="5"/>
        <v/>
      </c>
      <c r="G174" s="19"/>
      <c r="H174" s="60" t="str">
        <v/>
      </c>
      <c r="I174" s="19" t="str">
        <f>E174</f>
        <v/>
      </c>
      <c r="J174" s="58" t="str">
        <f>IF(A174="","",J$5+SUM(I$6:I173))</f>
        <v/>
      </c>
      <c r="K174" s="19"/>
      <c r="L174" s="19" t="str">
        <f>E174</f>
        <v/>
      </c>
      <c r="M174" s="58" t="str">
        <f>IF(A174="","",IF(L174="▼",((M$5)+(SUM(L$6:L173))),(-(M$5+SUM(L$6:L173)))))</f>
        <v/>
      </c>
    </row>
    <row r="175" spans="1:13" x14ac:dyDescent="0.25">
      <c r="A175" s="61" t="str">
        <f t="array" ref="A175">IF(B174="","",(LARGE('A1'!$K$30:$L$79,(1+SUM(COUNTIF('A1'!$K$30:$L$79,A$5:A174))-(B174*COUNTIF('A1'!$K$30:$L$79,A$6))))))</f>
        <v/>
      </c>
      <c r="B175" s="61" t="str">
        <f>IF(B173="","",IF((SUM(IF(FREQUENCY('A1'!$K$30:$L$79,'A1'!$K$30:$L$79)&gt;0,1)))&gt;(B173+1),(B173+1),""))</f>
        <v/>
      </c>
      <c r="C175" s="61" t="str">
        <v/>
      </c>
      <c r="D175" s="91" t="str">
        <f t="array" ref="D175">IF(C175="","",SUM(IF('A1'!J$30:J$79="HOT",IF('A1'!K$30:K$79&gt;=A174,IF('A1'!L$30:L$79&lt;=A176,1*'A1'!H$30:H$79,0),0),0),IF('A1'!J$30:J$79="COLD",IF('A1'!K$30:K$79&lt;=A176,IF('A1'!L$30:L$79&gt;=A174,-1*'A1'!H$30:H$79,0),0),0)))</f>
        <v/>
      </c>
      <c r="E175" s="91" t="str">
        <f t="shared" si="6"/>
        <v/>
      </c>
      <c r="F175" s="61" t="str">
        <f t="shared" si="5"/>
        <v/>
      </c>
      <c r="G175" s="19"/>
      <c r="H175" s="60" t="str">
        <v/>
      </c>
      <c r="I175" s="19" t="str">
        <f>IF(A175="","","▼")</f>
        <v/>
      </c>
      <c r="J175" s="58" t="str">
        <f>IF(A175="","",J$5+SUM(I$6:I174))</f>
        <v/>
      </c>
      <c r="K175" s="19"/>
      <c r="L175" s="19" t="str">
        <f>IF(L174="","",IF((M$5+SUM(L$6:L174))&gt;=0,"▼","▲"))</f>
        <v/>
      </c>
      <c r="M175" s="58" t="str">
        <f>IF(A175="","",IF(L175="▼",((M$5)+(SUM(L$6:L174))),(-(M$5+SUM(L$6:L174)))))</f>
        <v/>
      </c>
    </row>
    <row r="176" spans="1:13" x14ac:dyDescent="0.25">
      <c r="A176" s="61" t="str">
        <f t="array" ref="A176">IF(B175="","",(LARGE('A1'!$K$30:$L$79,(1+SUM(COUNTIF('A1'!$K$30:$L$79,A$5:A175))-(B175*COUNTIF('A1'!$K$30:$L$79,A$6))))))</f>
        <v/>
      </c>
      <c r="B176" s="61" t="str">
        <f>IF(B174="","",IF((SUM(IF(FREQUENCY('A1'!$K$30:$L$79,'A1'!$K$30:$L$79)&gt;0,1)))&gt;(B174+1),(B174+1),""))</f>
        <v/>
      </c>
      <c r="C176" s="61" t="str">
        <v/>
      </c>
      <c r="D176" s="91" t="str">
        <f t="array" ref="D176">IF(C176="","",SUM(IF('A1'!J$30:J$79="HOT",IF('A1'!K$30:K$79&gt;=A175,IF('A1'!L$30:L$79&lt;=A177,1*'A1'!H$30:H$79,0),0),0),IF('A1'!J$30:J$79="COLD",IF('A1'!K$30:K$79&lt;=A177,IF('A1'!L$30:L$79&gt;=A175,-1*'A1'!H$30:H$79,0),0),0)))</f>
        <v/>
      </c>
      <c r="E176" s="91" t="str">
        <f t="shared" si="6"/>
        <v/>
      </c>
      <c r="F176" s="61" t="str">
        <f t="shared" si="5"/>
        <v/>
      </c>
      <c r="G176" s="19"/>
      <c r="H176" s="60" t="str">
        <v/>
      </c>
      <c r="I176" s="19" t="str">
        <f>E176</f>
        <v/>
      </c>
      <c r="J176" s="58" t="str">
        <f>IF(A176="","",J$5+SUM(I$6:I175))</f>
        <v/>
      </c>
      <c r="K176" s="19"/>
      <c r="L176" s="19" t="str">
        <f>E176</f>
        <v/>
      </c>
      <c r="M176" s="58" t="str">
        <f>IF(A176="","",IF(L176="▼",((M$5)+(SUM(L$6:L175))),(-(M$5+SUM(L$6:L175)))))</f>
        <v/>
      </c>
    </row>
    <row r="177" spans="1:13" x14ac:dyDescent="0.25">
      <c r="A177" s="61" t="str">
        <f t="array" ref="A177">IF(B176="","",(LARGE('A1'!$K$30:$L$79,(1+SUM(COUNTIF('A1'!$K$30:$L$79,A$5:A176))-(B176*COUNTIF('A1'!$K$30:$L$79,A$6))))))</f>
        <v/>
      </c>
      <c r="B177" s="61" t="str">
        <f>IF(B175="","",IF((SUM(IF(FREQUENCY('A1'!$K$30:$L$79,'A1'!$K$30:$L$79)&gt;0,1)))&gt;(B175+1),(B175+1),""))</f>
        <v/>
      </c>
      <c r="C177" s="61" t="str">
        <v/>
      </c>
      <c r="D177" s="91" t="str">
        <f t="array" ref="D177">IF(C177="","",SUM(IF('A1'!J$30:J$79="HOT",IF('A1'!K$30:K$79&gt;=A176,IF('A1'!L$30:L$79&lt;=A178,1*'A1'!H$30:H$79,0),0),0),IF('A1'!J$30:J$79="COLD",IF('A1'!K$30:K$79&lt;=A178,IF('A1'!L$30:L$79&gt;=A176,-1*'A1'!H$30:H$79,0),0),0)))</f>
        <v/>
      </c>
      <c r="E177" s="91" t="str">
        <f t="shared" si="6"/>
        <v/>
      </c>
      <c r="F177" s="61" t="str">
        <f t="shared" si="5"/>
        <v/>
      </c>
      <c r="G177" s="19"/>
      <c r="H177" s="60" t="str">
        <v/>
      </c>
      <c r="I177" s="19" t="str">
        <f>IF(A177="","","▼")</f>
        <v/>
      </c>
      <c r="J177" s="58" t="str">
        <f>IF(A177="","",J$5+SUM(I$6:I176))</f>
        <v/>
      </c>
      <c r="K177" s="19"/>
      <c r="L177" s="19" t="str">
        <f>IF(L176="","",IF((M$5+SUM(L$6:L176))&gt;=0,"▼","▲"))</f>
        <v/>
      </c>
      <c r="M177" s="58" t="str">
        <f>IF(A177="","",IF(L177="▼",((M$5)+(SUM(L$6:L176))),(-(M$5+SUM(L$6:L176)))))</f>
        <v/>
      </c>
    </row>
    <row r="178" spans="1:13" x14ac:dyDescent="0.25">
      <c r="A178" s="61" t="str">
        <f t="array" ref="A178">IF(B177="","",(LARGE('A1'!$K$30:$L$79,(1+SUM(COUNTIF('A1'!$K$30:$L$79,A$5:A177))-(B177*COUNTIF('A1'!$K$30:$L$79,A$6))))))</f>
        <v/>
      </c>
      <c r="B178" s="61" t="str">
        <f>IF(B176="","",IF((SUM(IF(FREQUENCY('A1'!$K$30:$L$79,'A1'!$K$30:$L$79)&gt;0,1)))&gt;(B176+1),(B176+1),""))</f>
        <v/>
      </c>
      <c r="C178" s="61" t="str">
        <v/>
      </c>
      <c r="D178" s="91" t="str">
        <f t="array" ref="D178">IF(C178="","",SUM(IF('A1'!J$30:J$79="HOT",IF('A1'!K$30:K$79&gt;=A177,IF('A1'!L$30:L$79&lt;=A179,1*'A1'!H$30:H$79,0),0),0),IF('A1'!J$30:J$79="COLD",IF('A1'!K$30:K$79&lt;=A179,IF('A1'!L$30:L$79&gt;=A177,-1*'A1'!H$30:H$79,0),0),0)))</f>
        <v/>
      </c>
      <c r="E178" s="91" t="str">
        <f t="shared" si="6"/>
        <v/>
      </c>
      <c r="F178" s="61" t="str">
        <f t="shared" si="5"/>
        <v/>
      </c>
      <c r="G178" s="19"/>
      <c r="H178" s="60" t="str">
        <v/>
      </c>
      <c r="I178" s="19" t="str">
        <f>E178</f>
        <v/>
      </c>
      <c r="J178" s="58" t="str">
        <f>IF(A178="","",J$5+SUM(I$6:I177))</f>
        <v/>
      </c>
      <c r="K178" s="19"/>
      <c r="L178" s="19" t="str">
        <f>E178</f>
        <v/>
      </c>
      <c r="M178" s="58" t="str">
        <f>IF(A178="","",IF(L178="▼",((M$5)+(SUM(L$6:L177))),(-(M$5+SUM(L$6:L177)))))</f>
        <v/>
      </c>
    </row>
    <row r="179" spans="1:13" x14ac:dyDescent="0.25">
      <c r="A179" s="61" t="str">
        <f t="array" ref="A179">IF(B178="","",(LARGE('A1'!$K$30:$L$79,(1+SUM(COUNTIF('A1'!$K$30:$L$79,A$5:A178))-(B178*COUNTIF('A1'!$K$30:$L$79,A$6))))))</f>
        <v/>
      </c>
      <c r="B179" s="61" t="str">
        <f>IF(B177="","",IF((SUM(IF(FREQUENCY('A1'!$K$30:$L$79,'A1'!$K$30:$L$79)&gt;0,1)))&gt;(B177+1),(B177+1),""))</f>
        <v/>
      </c>
      <c r="C179" s="61" t="str">
        <v/>
      </c>
      <c r="D179" s="91" t="str">
        <f t="array" ref="D179">IF(C179="","",SUM(IF('A1'!J$30:J$79="HOT",IF('A1'!K$30:K$79&gt;=A178,IF('A1'!L$30:L$79&lt;=A180,1*'A1'!H$30:H$79,0),0),0),IF('A1'!J$30:J$79="COLD",IF('A1'!K$30:K$79&lt;=A180,IF('A1'!L$30:L$79&gt;=A178,-1*'A1'!H$30:H$79,0),0),0)))</f>
        <v/>
      </c>
      <c r="E179" s="91" t="str">
        <f t="shared" si="6"/>
        <v/>
      </c>
      <c r="F179" s="61" t="str">
        <f t="shared" si="5"/>
        <v/>
      </c>
      <c r="G179" s="19"/>
      <c r="H179" s="60" t="str">
        <v/>
      </c>
      <c r="I179" s="19" t="str">
        <f>IF(A179="","","▼")</f>
        <v/>
      </c>
      <c r="J179" s="58" t="str">
        <f>IF(A179="","",J$5+SUM(I$6:I178))</f>
        <v/>
      </c>
      <c r="K179" s="19"/>
      <c r="L179" s="19" t="str">
        <f>IF(L178="","",IF((M$5+SUM(L$6:L178))&gt;=0,"▼","▲"))</f>
        <v/>
      </c>
      <c r="M179" s="58" t="str">
        <f>IF(A179="","",IF(L179="▼",((M$5)+(SUM(L$6:L178))),(-(M$5+SUM(L$6:L178)))))</f>
        <v/>
      </c>
    </row>
    <row r="180" spans="1:13" x14ac:dyDescent="0.25">
      <c r="A180" s="61" t="str">
        <f t="array" ref="A180">IF(B179="","",(LARGE('A1'!$K$30:$L$79,(1+SUM(COUNTIF('A1'!$K$30:$L$79,A$5:A179))-(B179*COUNTIF('A1'!$K$30:$L$79,A$6))))))</f>
        <v/>
      </c>
      <c r="B180" s="61" t="str">
        <f>IF(B178="","",IF((SUM(IF(FREQUENCY('A1'!$K$30:$L$79,'A1'!$K$30:$L$79)&gt;0,1)))&gt;(B178+1),(B178+1),""))</f>
        <v/>
      </c>
      <c r="C180" s="61" t="str">
        <v/>
      </c>
      <c r="D180" s="91" t="str">
        <f t="array" ref="D180">IF(C180="","",SUM(IF('A1'!J$30:J$79="HOT",IF('A1'!K$30:K$79&gt;=A179,IF('A1'!L$30:L$79&lt;=A181,1*'A1'!H$30:H$79,0),0),0),IF('A1'!J$30:J$79="COLD",IF('A1'!K$30:K$79&lt;=A181,IF('A1'!L$30:L$79&gt;=A179,-1*'A1'!H$30:H$79,0),0),0)))</f>
        <v/>
      </c>
      <c r="E180" s="91" t="str">
        <f t="shared" si="6"/>
        <v/>
      </c>
      <c r="F180" s="61" t="str">
        <f t="shared" si="5"/>
        <v/>
      </c>
      <c r="G180" s="19"/>
      <c r="H180" s="60" t="str">
        <v/>
      </c>
      <c r="I180" s="19" t="str">
        <f>E180</f>
        <v/>
      </c>
      <c r="J180" s="58" t="str">
        <f>IF(A180="","",J$5+SUM(I$6:I179))</f>
        <v/>
      </c>
      <c r="K180" s="19"/>
      <c r="L180" s="19" t="str">
        <f>E180</f>
        <v/>
      </c>
      <c r="M180" s="58" t="str">
        <f>IF(A180="","",IF(L180="▼",((M$5)+(SUM(L$6:L179))),(-(M$5+SUM(L$6:L179)))))</f>
        <v/>
      </c>
    </row>
    <row r="181" spans="1:13" x14ac:dyDescent="0.25">
      <c r="A181" s="61" t="str">
        <f t="array" ref="A181">IF(B180="","",(LARGE('A1'!$K$30:$L$79,(1+SUM(COUNTIF('A1'!$K$30:$L$79,A$5:A180))-(B180*COUNTIF('A1'!$K$30:$L$79,A$6))))))</f>
        <v/>
      </c>
      <c r="B181" s="61" t="str">
        <f>IF(B179="","",IF((SUM(IF(FREQUENCY('A1'!$K$30:$L$79,'A1'!$K$30:$L$79)&gt;0,1)))&gt;(B179+1),(B179+1),""))</f>
        <v/>
      </c>
      <c r="C181" s="61" t="str">
        <v/>
      </c>
      <c r="D181" s="91" t="str">
        <f t="array" ref="D181">IF(C181="","",SUM(IF('A1'!J$30:J$79="HOT",IF('A1'!K$30:K$79&gt;=A180,IF('A1'!L$30:L$79&lt;=A182,1*'A1'!H$30:H$79,0),0),0),IF('A1'!J$30:J$79="COLD",IF('A1'!K$30:K$79&lt;=A182,IF('A1'!L$30:L$79&gt;=A180,-1*'A1'!H$30:H$79,0),0),0)))</f>
        <v/>
      </c>
      <c r="E181" s="91" t="str">
        <f t="shared" si="6"/>
        <v/>
      </c>
      <c r="F181" s="61" t="str">
        <f t="shared" si="5"/>
        <v/>
      </c>
      <c r="G181" s="19"/>
      <c r="H181" s="60" t="str">
        <v/>
      </c>
      <c r="I181" s="19" t="str">
        <f>IF(A181="","","▼")</f>
        <v/>
      </c>
      <c r="J181" s="58" t="str">
        <f>IF(A181="","",J$5+SUM(I$6:I180))</f>
        <v/>
      </c>
      <c r="K181" s="19"/>
      <c r="L181" s="19" t="str">
        <f>IF(L180="","",IF((M$5+SUM(L$6:L180))&gt;=0,"▼","▲"))</f>
        <v/>
      </c>
      <c r="M181" s="58" t="str">
        <f>IF(A181="","",IF(L181="▼",((M$5)+(SUM(L$6:L180))),(-(M$5+SUM(L$6:L180)))))</f>
        <v/>
      </c>
    </row>
    <row r="182" spans="1:13" x14ac:dyDescent="0.25">
      <c r="A182" s="61" t="str">
        <f t="array" ref="A182">IF(B181="","",(LARGE('A1'!$K$30:$L$79,(1+SUM(COUNTIF('A1'!$K$30:$L$79,A$5:A181))-(B181*COUNTIF('A1'!$K$30:$L$79,A$6))))))</f>
        <v/>
      </c>
      <c r="B182" s="61" t="str">
        <f>IF(B180="","",IF((SUM(IF(FREQUENCY('A1'!$K$30:$L$79,'A1'!$K$30:$L$79)&gt;0,1)))&gt;(B180+1),(B180+1),""))</f>
        <v/>
      </c>
      <c r="C182" s="61" t="str">
        <v/>
      </c>
      <c r="D182" s="91" t="str">
        <f t="array" ref="D182">IF(C182="","",SUM(IF('A1'!J$30:J$79="HOT",IF('A1'!K$30:K$79&gt;=A181,IF('A1'!L$30:L$79&lt;=A183,1*'A1'!H$30:H$79,0),0),0),IF('A1'!J$30:J$79="COLD",IF('A1'!K$30:K$79&lt;=A183,IF('A1'!L$30:L$79&gt;=A181,-1*'A1'!H$30:H$79,0),0),0)))</f>
        <v/>
      </c>
      <c r="E182" s="91" t="str">
        <f t="shared" si="6"/>
        <v/>
      </c>
      <c r="F182" s="61" t="str">
        <f t="shared" si="5"/>
        <v/>
      </c>
      <c r="G182" s="19"/>
      <c r="H182" s="60" t="str">
        <v/>
      </c>
      <c r="I182" s="19" t="str">
        <f>E182</f>
        <v/>
      </c>
      <c r="J182" s="58" t="str">
        <f>IF(A182="","",J$5+SUM(I$6:I181))</f>
        <v/>
      </c>
      <c r="K182" s="19"/>
      <c r="L182" s="19" t="str">
        <f>E182</f>
        <v/>
      </c>
      <c r="M182" s="58" t="str">
        <f>IF(A182="","",IF(L182="▼",((M$5)+(SUM(L$6:L181))),(-(M$5+SUM(L$6:L181)))))</f>
        <v/>
      </c>
    </row>
    <row r="183" spans="1:13" x14ac:dyDescent="0.25">
      <c r="A183" s="61" t="str">
        <f t="array" ref="A183">IF(B182="","",(LARGE('A1'!$K$30:$L$79,(1+SUM(COUNTIF('A1'!$K$30:$L$79,A$5:A182))-(B182*COUNTIF('A1'!$K$30:$L$79,A$6))))))</f>
        <v/>
      </c>
      <c r="B183" s="61" t="str">
        <f>IF(B181="","",IF((SUM(IF(FREQUENCY('A1'!$K$30:$L$79,'A1'!$K$30:$L$79)&gt;0,1)))&gt;(B181+1),(B181+1),""))</f>
        <v/>
      </c>
      <c r="C183" s="61" t="str">
        <v/>
      </c>
      <c r="D183" s="91" t="str">
        <f t="array" ref="D183">IF(C183="","",SUM(IF('A1'!J$30:J$79="HOT",IF('A1'!K$30:K$79&gt;=A182,IF('A1'!L$30:L$79&lt;=A184,1*'A1'!H$30:H$79,0),0),0),IF('A1'!J$30:J$79="COLD",IF('A1'!K$30:K$79&lt;=A184,IF('A1'!L$30:L$79&gt;=A182,-1*'A1'!H$30:H$79,0),0),0)))</f>
        <v/>
      </c>
      <c r="E183" s="91" t="str">
        <f t="shared" si="6"/>
        <v/>
      </c>
      <c r="F183" s="61" t="str">
        <f t="shared" si="5"/>
        <v/>
      </c>
      <c r="G183" s="19"/>
      <c r="H183" s="60" t="str">
        <v/>
      </c>
      <c r="I183" s="19" t="str">
        <f>IF(A183="","","▼")</f>
        <v/>
      </c>
      <c r="J183" s="58" t="str">
        <f>IF(A183="","",J$5+SUM(I$6:I182))</f>
        <v/>
      </c>
      <c r="K183" s="19"/>
      <c r="L183" s="19" t="str">
        <f>IF(L182="","",IF((M$5+SUM(L$6:L182))&gt;=0,"▼","▲"))</f>
        <v/>
      </c>
      <c r="M183" s="58" t="str">
        <f>IF(A183="","",IF(L183="▼",((M$5)+(SUM(L$6:L182))),(-(M$5+SUM(L$6:L182)))))</f>
        <v/>
      </c>
    </row>
    <row r="184" spans="1:13" x14ac:dyDescent="0.25">
      <c r="A184" s="61" t="str">
        <f t="array" ref="A184">IF(B183="","",(LARGE('A1'!$K$30:$L$79,(1+SUM(COUNTIF('A1'!$K$30:$L$79,A$5:A183))-(B183*COUNTIF('A1'!$K$30:$L$79,A$6))))))</f>
        <v/>
      </c>
      <c r="B184" s="61" t="str">
        <f>IF(B182="","",IF((SUM(IF(FREQUENCY('A1'!$K$30:$L$79,'A1'!$K$30:$L$79)&gt;0,1)))&gt;(B182+1),(B182+1),""))</f>
        <v/>
      </c>
      <c r="C184" s="61" t="str">
        <v/>
      </c>
      <c r="D184" s="91" t="str">
        <f t="array" ref="D184">IF(C184="","",SUM(IF('A1'!J$30:J$79="HOT",IF('A1'!K$30:K$79&gt;=A183,IF('A1'!L$30:L$79&lt;=A185,1*'A1'!H$30:H$79,0),0),0),IF('A1'!J$30:J$79="COLD",IF('A1'!K$30:K$79&lt;=A185,IF('A1'!L$30:L$79&gt;=A183,-1*'A1'!H$30:H$79,0),0),0)))</f>
        <v/>
      </c>
      <c r="E184" s="91" t="str">
        <f t="shared" si="6"/>
        <v/>
      </c>
      <c r="F184" s="61" t="str">
        <f t="shared" si="5"/>
        <v/>
      </c>
      <c r="G184" s="19"/>
      <c r="H184" s="60" t="str">
        <v/>
      </c>
      <c r="I184" s="19" t="str">
        <f>E184</f>
        <v/>
      </c>
      <c r="J184" s="58" t="str">
        <f>IF(A184="","",J$5+SUM(I$6:I183))</f>
        <v/>
      </c>
      <c r="K184" s="19"/>
      <c r="L184" s="19" t="str">
        <f>E184</f>
        <v/>
      </c>
      <c r="M184" s="58" t="str">
        <f>IF(A184="","",IF(L184="▼",((M$5)+(SUM(L$6:L183))),(-(M$5+SUM(L$6:L183)))))</f>
        <v/>
      </c>
    </row>
    <row r="185" spans="1:13" x14ac:dyDescent="0.25">
      <c r="A185" s="61" t="str">
        <f t="array" ref="A185">IF(B184="","",(LARGE('A1'!$K$30:$L$79,(1+SUM(COUNTIF('A1'!$K$30:$L$79,A$5:A184))-(B184*COUNTIF('A1'!$K$30:$L$79,A$6))))))</f>
        <v/>
      </c>
      <c r="B185" s="61" t="str">
        <f>IF(B183="","",IF((SUM(IF(FREQUENCY('A1'!$K$30:$L$79,'A1'!$K$30:$L$79)&gt;0,1)))&gt;(B183+1),(B183+1),""))</f>
        <v/>
      </c>
      <c r="C185" s="61" t="str">
        <v/>
      </c>
      <c r="D185" s="91" t="str">
        <f t="array" ref="D185">IF(C185="","",SUM(IF('A1'!J$30:J$79="HOT",IF('A1'!K$30:K$79&gt;=A184,IF('A1'!L$30:L$79&lt;=A186,1*'A1'!H$30:H$79,0),0),0),IF('A1'!J$30:J$79="COLD",IF('A1'!K$30:K$79&lt;=A186,IF('A1'!L$30:L$79&gt;=A184,-1*'A1'!H$30:H$79,0),0),0)))</f>
        <v/>
      </c>
      <c r="E185" s="91" t="str">
        <f t="shared" si="6"/>
        <v/>
      </c>
      <c r="F185" s="61" t="str">
        <f t="shared" si="5"/>
        <v/>
      </c>
      <c r="G185" s="19"/>
      <c r="H185" s="60" t="str">
        <v/>
      </c>
      <c r="I185" s="19" t="str">
        <f>IF(A185="","","▼")</f>
        <v/>
      </c>
      <c r="J185" s="58" t="str">
        <f>IF(A185="","",J$5+SUM(I$6:I184))</f>
        <v/>
      </c>
      <c r="K185" s="19"/>
      <c r="L185" s="19" t="str">
        <f>IF(L184="","",IF((M$5+SUM(L$6:L184))&gt;=0,"▼","▲"))</f>
        <v/>
      </c>
      <c r="M185" s="58" t="str">
        <f>IF(A185="","",IF(L185="▼",((M$5)+(SUM(L$6:L184))),(-(M$5+SUM(L$6:L184)))))</f>
        <v/>
      </c>
    </row>
    <row r="186" spans="1:13" x14ac:dyDescent="0.25">
      <c r="A186" s="61" t="str">
        <f t="array" ref="A186">IF(B185="","",(LARGE('A1'!$K$30:$L$79,(1+SUM(COUNTIF('A1'!$K$30:$L$79,A$5:A185))-(B185*COUNTIF('A1'!$K$30:$L$79,A$6))))))</f>
        <v/>
      </c>
      <c r="B186" s="61" t="str">
        <f>IF(B184="","",IF((SUM(IF(FREQUENCY('A1'!$K$30:$L$79,'A1'!$K$30:$L$79)&gt;0,1)))&gt;(B184+1),(B184+1),""))</f>
        <v/>
      </c>
      <c r="C186" s="61" t="str">
        <v/>
      </c>
      <c r="D186" s="91" t="str">
        <f t="array" ref="D186">IF(C186="","",SUM(IF('A1'!J$30:J$79="HOT",IF('A1'!K$30:K$79&gt;=A185,IF('A1'!L$30:L$79&lt;=A187,1*'A1'!H$30:H$79,0),0),0),IF('A1'!J$30:J$79="COLD",IF('A1'!K$30:K$79&lt;=A187,IF('A1'!L$30:L$79&gt;=A185,-1*'A1'!H$30:H$79,0),0),0)))</f>
        <v/>
      </c>
      <c r="E186" s="91" t="str">
        <f t="shared" si="6"/>
        <v/>
      </c>
      <c r="F186" s="61" t="str">
        <f t="shared" si="5"/>
        <v/>
      </c>
      <c r="G186" s="19"/>
      <c r="H186" s="60" t="str">
        <v/>
      </c>
      <c r="I186" s="19" t="str">
        <f>E186</f>
        <v/>
      </c>
      <c r="J186" s="58" t="str">
        <f>IF(A186="","",J$5+SUM(I$6:I185))</f>
        <v/>
      </c>
      <c r="K186" s="19"/>
      <c r="L186" s="19" t="str">
        <f>E186</f>
        <v/>
      </c>
      <c r="M186" s="58" t="str">
        <f>IF(A186="","",IF(L186="▼",((M$5)+(SUM(L$6:L185))),(-(M$5+SUM(L$6:L185)))))</f>
        <v/>
      </c>
    </row>
    <row r="187" spans="1:13" x14ac:dyDescent="0.25">
      <c r="A187" s="61" t="str">
        <f t="array" ref="A187">IF(B186="","",(LARGE('A1'!$K$30:$L$79,(1+SUM(COUNTIF('A1'!$K$30:$L$79,A$5:A186))-(B186*COUNTIF('A1'!$K$30:$L$79,A$6))))))</f>
        <v/>
      </c>
      <c r="B187" s="61" t="str">
        <f>IF(B185="","",IF((SUM(IF(FREQUENCY('A1'!$K$30:$L$79,'A1'!$K$30:$L$79)&gt;0,1)))&gt;(B185+1),(B185+1),""))</f>
        <v/>
      </c>
      <c r="C187" s="61" t="str">
        <v/>
      </c>
      <c r="D187" s="91" t="str">
        <f t="array" ref="D187">IF(C187="","",SUM(IF('A1'!J$30:J$79="HOT",IF('A1'!K$30:K$79&gt;=A186,IF('A1'!L$30:L$79&lt;=A188,1*'A1'!H$30:H$79,0),0),0),IF('A1'!J$30:J$79="COLD",IF('A1'!K$30:K$79&lt;=A188,IF('A1'!L$30:L$79&gt;=A186,-1*'A1'!H$30:H$79,0),0),0)))</f>
        <v/>
      </c>
      <c r="E187" s="91" t="str">
        <f t="shared" si="6"/>
        <v/>
      </c>
      <c r="F187" s="61" t="str">
        <f t="shared" si="5"/>
        <v/>
      </c>
      <c r="G187" s="19"/>
      <c r="H187" s="60" t="str">
        <v/>
      </c>
      <c r="I187" s="19" t="str">
        <f>IF(A187="","","▼")</f>
        <v/>
      </c>
      <c r="J187" s="58" t="str">
        <f>IF(A187="","",J$5+SUM(I$6:I186))</f>
        <v/>
      </c>
      <c r="K187" s="19"/>
      <c r="L187" s="19" t="str">
        <f>IF(L186="","",IF((M$5+SUM(L$6:L186))&gt;=0,"▼","▲"))</f>
        <v/>
      </c>
      <c r="M187" s="58" t="str">
        <f>IF(A187="","",IF(L187="▼",((M$5)+(SUM(L$6:L186))),(-(M$5+SUM(L$6:L186)))))</f>
        <v/>
      </c>
    </row>
    <row r="188" spans="1:13" x14ac:dyDescent="0.25">
      <c r="A188" s="61" t="str">
        <f t="array" ref="A188">IF(B187="","",(LARGE('A1'!$K$30:$L$79,(1+SUM(COUNTIF('A1'!$K$30:$L$79,A$5:A187))-(B187*COUNTIF('A1'!$K$30:$L$79,A$6))))))</f>
        <v/>
      </c>
      <c r="B188" s="61" t="str">
        <f>IF(B186="","",IF((SUM(IF(FREQUENCY('A1'!$K$30:$L$79,'A1'!$K$30:$L$79)&gt;0,1)))&gt;(B186+1),(B186+1),""))</f>
        <v/>
      </c>
      <c r="C188" s="61" t="str">
        <v/>
      </c>
      <c r="D188" s="91" t="str">
        <f t="array" ref="D188">IF(C188="","",SUM(IF('A1'!J$30:J$79="HOT",IF('A1'!K$30:K$79&gt;=A187,IF('A1'!L$30:L$79&lt;=A189,1*'A1'!H$30:H$79,0),0),0),IF('A1'!J$30:J$79="COLD",IF('A1'!K$30:K$79&lt;=A189,IF('A1'!L$30:L$79&gt;=A187,-1*'A1'!H$30:H$79,0),0),0)))</f>
        <v/>
      </c>
      <c r="E188" s="91" t="str">
        <f t="shared" si="6"/>
        <v/>
      </c>
      <c r="F188" s="61" t="str">
        <f t="shared" si="5"/>
        <v/>
      </c>
      <c r="G188" s="19"/>
      <c r="H188" s="60" t="str">
        <v/>
      </c>
      <c r="I188" s="19" t="str">
        <f>E188</f>
        <v/>
      </c>
      <c r="J188" s="58" t="str">
        <f>IF(A188="","",J$5+SUM(I$6:I187))</f>
        <v/>
      </c>
      <c r="K188" s="19"/>
      <c r="L188" s="19" t="str">
        <f>E188</f>
        <v/>
      </c>
      <c r="M188" s="58" t="str">
        <f>IF(A188="","",IF(L188="▼",((M$5)+(SUM(L$6:L187))),(-(M$5+SUM(L$6:L187)))))</f>
        <v/>
      </c>
    </row>
    <row r="189" spans="1:13" x14ac:dyDescent="0.25">
      <c r="A189" s="61" t="str">
        <f t="array" ref="A189">IF(B188="","",(LARGE('A1'!$K$30:$L$79,(1+SUM(COUNTIF('A1'!$K$30:$L$79,A$5:A188))-(B188*COUNTIF('A1'!$K$30:$L$79,A$6))))))</f>
        <v/>
      </c>
      <c r="B189" s="61" t="str">
        <f>IF(B187="","",IF((SUM(IF(FREQUENCY('A1'!$K$30:$L$79,'A1'!$K$30:$L$79)&gt;0,1)))&gt;(B187+1),(B187+1),""))</f>
        <v/>
      </c>
      <c r="C189" s="61" t="str">
        <v/>
      </c>
      <c r="D189" s="91" t="str">
        <f t="array" ref="D189">IF(C189="","",SUM(IF('A1'!J$30:J$79="HOT",IF('A1'!K$30:K$79&gt;=A188,IF('A1'!L$30:L$79&lt;=A190,1*'A1'!H$30:H$79,0),0),0),IF('A1'!J$30:J$79="COLD",IF('A1'!K$30:K$79&lt;=A190,IF('A1'!L$30:L$79&gt;=A188,-1*'A1'!H$30:H$79,0),0),0)))</f>
        <v/>
      </c>
      <c r="E189" s="91" t="str">
        <f t="shared" si="6"/>
        <v/>
      </c>
      <c r="F189" s="61" t="str">
        <f t="shared" si="5"/>
        <v/>
      </c>
      <c r="G189" s="19"/>
      <c r="H189" s="60" t="str">
        <v/>
      </c>
      <c r="I189" s="19" t="str">
        <f>IF(A189="","","▼")</f>
        <v/>
      </c>
      <c r="J189" s="58" t="str">
        <f>IF(A189="","",J$5+SUM(I$6:I188))</f>
        <v/>
      </c>
      <c r="K189" s="19"/>
      <c r="L189" s="19" t="str">
        <f>IF(L188="","",IF((M$5+SUM(L$6:L188))&gt;=0,"▼","▲"))</f>
        <v/>
      </c>
      <c r="M189" s="58" t="str">
        <f>IF(A189="","",IF(L189="▼",((M$5)+(SUM(L$6:L188))),(-(M$5+SUM(L$6:L188)))))</f>
        <v/>
      </c>
    </row>
    <row r="190" spans="1:13" x14ac:dyDescent="0.25">
      <c r="A190" s="61" t="str">
        <f t="array" ref="A190">IF(B189="","",(LARGE('A1'!$K$30:$L$79,(1+SUM(COUNTIF('A1'!$K$30:$L$79,A$5:A189))-(B189*COUNTIF('A1'!$K$30:$L$79,A$6))))))</f>
        <v/>
      </c>
      <c r="B190" s="61" t="str">
        <f>IF(B188="","",IF((SUM(IF(FREQUENCY('A1'!$K$30:$L$79,'A1'!$K$30:$L$79)&gt;0,1)))&gt;(B188+1),(B188+1),""))</f>
        <v/>
      </c>
      <c r="C190" s="61" t="str">
        <v/>
      </c>
      <c r="D190" s="91" t="str">
        <f t="array" ref="D190">IF(C190="","",SUM(IF('A1'!J$30:J$79="HOT",IF('A1'!K$30:K$79&gt;=A189,IF('A1'!L$30:L$79&lt;=A191,1*'A1'!H$30:H$79,0),0),0),IF('A1'!J$30:J$79="COLD",IF('A1'!K$30:K$79&lt;=A191,IF('A1'!L$30:L$79&gt;=A189,-1*'A1'!H$30:H$79,0),0),0)))</f>
        <v/>
      </c>
      <c r="E190" s="91" t="str">
        <f t="shared" si="6"/>
        <v/>
      </c>
      <c r="F190" s="61" t="str">
        <f t="shared" si="5"/>
        <v/>
      </c>
      <c r="G190" s="19"/>
      <c r="H190" s="60" t="str">
        <v/>
      </c>
      <c r="I190" s="19" t="str">
        <f>E190</f>
        <v/>
      </c>
      <c r="J190" s="58" t="str">
        <f>IF(A190="","",J$5+SUM(I$6:I189))</f>
        <v/>
      </c>
      <c r="K190" s="19"/>
      <c r="L190" s="19" t="str">
        <f>E190</f>
        <v/>
      </c>
      <c r="M190" s="58" t="str">
        <f>IF(A190="","",IF(L190="▼",((M$5)+(SUM(L$6:L189))),(-(M$5+SUM(L$6:L189)))))</f>
        <v/>
      </c>
    </row>
    <row r="191" spans="1:13" x14ac:dyDescent="0.25">
      <c r="A191" s="61" t="str">
        <f t="array" ref="A191">IF(B190="","",(LARGE('A1'!$K$30:$L$79,(1+SUM(COUNTIF('A1'!$K$30:$L$79,A$5:A190))-(B190*COUNTIF('A1'!$K$30:$L$79,A$6))))))</f>
        <v/>
      </c>
      <c r="B191" s="61" t="str">
        <f>IF(B189="","",IF((SUM(IF(FREQUENCY('A1'!$K$30:$L$79,'A1'!$K$30:$L$79)&gt;0,1)))&gt;(B189+1),(B189+1),""))</f>
        <v/>
      </c>
      <c r="C191" s="61" t="str">
        <v/>
      </c>
      <c r="D191" s="91" t="str">
        <f t="array" ref="D191">IF(C191="","",SUM(IF('A1'!J$30:J$79="HOT",IF('A1'!K$30:K$79&gt;=A190,IF('A1'!L$30:L$79&lt;=A192,1*'A1'!H$30:H$79,0),0),0),IF('A1'!J$30:J$79="COLD",IF('A1'!K$30:K$79&lt;=A192,IF('A1'!L$30:L$79&gt;=A190,-1*'A1'!H$30:H$79,0),0),0)))</f>
        <v/>
      </c>
      <c r="E191" s="91" t="str">
        <f t="shared" si="6"/>
        <v/>
      </c>
      <c r="F191" s="61" t="str">
        <f t="shared" si="5"/>
        <v/>
      </c>
      <c r="G191" s="19"/>
      <c r="H191" s="60" t="str">
        <v/>
      </c>
      <c r="I191" s="19" t="str">
        <f>IF(A191="","","▼")</f>
        <v/>
      </c>
      <c r="J191" s="58" t="str">
        <f>IF(A191="","",J$5+SUM(I$6:I190))</f>
        <v/>
      </c>
      <c r="K191" s="19"/>
      <c r="L191" s="19" t="str">
        <f>IF(L190="","",IF((M$5+SUM(L$6:L190))&gt;=0,"▼","▲"))</f>
        <v/>
      </c>
      <c r="M191" s="58" t="str">
        <f>IF(A191="","",IF(L191="▼",((M$5)+(SUM(L$6:L190))),(-(M$5+SUM(L$6:L190)))))</f>
        <v/>
      </c>
    </row>
    <row r="192" spans="1:13" x14ac:dyDescent="0.25">
      <c r="A192" s="61" t="str">
        <f t="array" ref="A192">IF(B191="","",(LARGE('A1'!$K$30:$L$79,(1+SUM(COUNTIF('A1'!$K$30:$L$79,A$5:A191))-(B191*COUNTIF('A1'!$K$30:$L$79,A$6))))))</f>
        <v/>
      </c>
      <c r="B192" s="61" t="str">
        <f>IF(B190="","",IF((SUM(IF(FREQUENCY('A1'!$K$30:$L$79,'A1'!$K$30:$L$79)&gt;0,1)))&gt;(B190+1),(B190+1),""))</f>
        <v/>
      </c>
      <c r="C192" s="61" t="str">
        <v/>
      </c>
      <c r="D192" s="91" t="str">
        <f t="array" ref="D192">IF(C192="","",SUM(IF('A1'!J$30:J$79="HOT",IF('A1'!K$30:K$79&gt;=A191,IF('A1'!L$30:L$79&lt;=A193,1*'A1'!H$30:H$79,0),0),0),IF('A1'!J$30:J$79="COLD",IF('A1'!K$30:K$79&lt;=A193,IF('A1'!L$30:L$79&gt;=A191,-1*'A1'!H$30:H$79,0),0),0)))</f>
        <v/>
      </c>
      <c r="E192" s="91" t="str">
        <f t="shared" si="6"/>
        <v/>
      </c>
      <c r="F192" s="61" t="str">
        <f t="shared" si="5"/>
        <v/>
      </c>
      <c r="G192" s="19"/>
      <c r="H192" s="60" t="str">
        <v/>
      </c>
      <c r="I192" s="19" t="str">
        <f>E192</f>
        <v/>
      </c>
      <c r="J192" s="58" t="str">
        <f>IF(A192="","",J$5+SUM(I$6:I191))</f>
        <v/>
      </c>
      <c r="K192" s="19"/>
      <c r="L192" s="19" t="str">
        <f>E192</f>
        <v/>
      </c>
      <c r="M192" s="58" t="str">
        <f>IF(A192="","",IF(L192="▼",((M$5)+(SUM(L$6:L191))),(-(M$5+SUM(L$6:L191)))))</f>
        <v/>
      </c>
    </row>
    <row r="193" spans="1:13" x14ac:dyDescent="0.25">
      <c r="A193" s="61" t="str">
        <f t="array" ref="A193">IF(B192="","",(LARGE('A1'!$K$30:$L$79,(1+SUM(COUNTIF('A1'!$K$30:$L$79,A$5:A192))-(B192*COUNTIF('A1'!$K$30:$L$79,A$6))))))</f>
        <v/>
      </c>
      <c r="B193" s="61" t="str">
        <f>IF(B191="","",IF((SUM(IF(FREQUENCY('A1'!$K$30:$L$79,'A1'!$K$30:$L$79)&gt;0,1)))&gt;(B191+1),(B191+1),""))</f>
        <v/>
      </c>
      <c r="C193" s="61" t="str">
        <v/>
      </c>
      <c r="D193" s="91" t="str">
        <f t="array" ref="D193">IF(C193="","",SUM(IF('A1'!J$30:J$79="HOT",IF('A1'!K$30:K$79&gt;=A192,IF('A1'!L$30:L$79&lt;=A194,1*'A1'!H$30:H$79,0),0),0),IF('A1'!J$30:J$79="COLD",IF('A1'!K$30:K$79&lt;=A194,IF('A1'!L$30:L$79&gt;=A192,-1*'A1'!H$30:H$79,0),0),0)))</f>
        <v/>
      </c>
      <c r="E193" s="91" t="str">
        <f t="shared" si="6"/>
        <v/>
      </c>
      <c r="F193" s="61" t="str">
        <f t="shared" si="5"/>
        <v/>
      </c>
      <c r="G193" s="19"/>
      <c r="H193" s="60" t="str">
        <v/>
      </c>
      <c r="I193" s="19" t="str">
        <f>IF(A193="","","▼")</f>
        <v/>
      </c>
      <c r="J193" s="58" t="str">
        <f>IF(A193="","",J$5+SUM(I$6:I192))</f>
        <v/>
      </c>
      <c r="K193" s="19"/>
      <c r="L193" s="19" t="str">
        <f>IF(L192="","",IF((M$5+SUM(L$6:L192))&gt;=0,"▼","▲"))</f>
        <v/>
      </c>
      <c r="M193" s="58" t="str">
        <f>IF(A193="","",IF(L193="▼",((M$5)+(SUM(L$6:L192))),(-(M$5+SUM(L$6:L192)))))</f>
        <v/>
      </c>
    </row>
    <row r="194" spans="1:13" x14ac:dyDescent="0.25">
      <c r="A194" s="61" t="str">
        <f t="array" ref="A194">IF(B193="","",(LARGE('A1'!$K$30:$L$79,(1+SUM(COUNTIF('A1'!$K$30:$L$79,A$5:A193))-(B193*COUNTIF('A1'!$K$30:$L$79,A$6))))))</f>
        <v/>
      </c>
      <c r="B194" s="61" t="str">
        <f>IF(B192="","",IF((SUM(IF(FREQUENCY('A1'!$K$30:$L$79,'A1'!$K$30:$L$79)&gt;0,1)))&gt;(B192+1),(B192+1),""))</f>
        <v/>
      </c>
      <c r="C194" s="61" t="str">
        <v/>
      </c>
      <c r="D194" s="91" t="str">
        <f t="array" ref="D194">IF(C194="","",SUM(IF('A1'!J$30:J$79="HOT",IF('A1'!K$30:K$79&gt;=A193,IF('A1'!L$30:L$79&lt;=A195,1*'A1'!H$30:H$79,0),0),0),IF('A1'!J$30:J$79="COLD",IF('A1'!K$30:K$79&lt;=A195,IF('A1'!L$30:L$79&gt;=A193,-1*'A1'!H$30:H$79,0),0),0)))</f>
        <v/>
      </c>
      <c r="E194" s="91" t="str">
        <f t="shared" si="6"/>
        <v/>
      </c>
      <c r="F194" s="61" t="str">
        <f t="shared" si="5"/>
        <v/>
      </c>
      <c r="G194" s="19"/>
      <c r="H194" s="60" t="str">
        <v/>
      </c>
      <c r="I194" s="19" t="str">
        <f>E194</f>
        <v/>
      </c>
      <c r="J194" s="58" t="str">
        <f>IF(A194="","",J$5+SUM(I$6:I193))</f>
        <v/>
      </c>
      <c r="K194" s="19"/>
      <c r="L194" s="19" t="str">
        <f>E194</f>
        <v/>
      </c>
      <c r="M194" s="58" t="str">
        <f>IF(A194="","",IF(L194="▼",((M$5)+(SUM(L$6:L193))),(-(M$5+SUM(L$6:L193)))))</f>
        <v/>
      </c>
    </row>
    <row r="195" spans="1:13" x14ac:dyDescent="0.25">
      <c r="A195" s="61" t="str">
        <f t="array" ref="A195">IF(B194="","",(LARGE('A1'!$K$30:$L$79,(1+SUM(COUNTIF('A1'!$K$30:$L$79,A$5:A194))-(B194*COUNTIF('A1'!$K$30:$L$79,A$6))))))</f>
        <v/>
      </c>
      <c r="B195" s="61" t="str">
        <f>IF(B193="","",IF((SUM(IF(FREQUENCY('A1'!$K$30:$L$79,'A1'!$K$30:$L$79)&gt;0,1)))&gt;(B193+1),(B193+1),""))</f>
        <v/>
      </c>
      <c r="C195" s="61" t="str">
        <v/>
      </c>
      <c r="D195" s="91" t="str">
        <f t="array" ref="D195">IF(C195="","",SUM(IF('A1'!J$30:J$79="HOT",IF('A1'!K$30:K$79&gt;=A194,IF('A1'!L$30:L$79&lt;=A196,1*'A1'!H$30:H$79,0),0),0),IF('A1'!J$30:J$79="COLD",IF('A1'!K$30:K$79&lt;=A196,IF('A1'!L$30:L$79&gt;=A194,-1*'A1'!H$30:H$79,0),0),0)))</f>
        <v/>
      </c>
      <c r="E195" s="91" t="str">
        <f t="shared" si="6"/>
        <v/>
      </c>
      <c r="F195" s="61" t="str">
        <f t="shared" si="5"/>
        <v/>
      </c>
      <c r="G195" s="19"/>
      <c r="H195" s="60" t="str">
        <v/>
      </c>
      <c r="I195" s="19" t="str">
        <f>IF(A195="","","▼")</f>
        <v/>
      </c>
      <c r="J195" s="58" t="str">
        <f>IF(A195="","",J$5+SUM(I$6:I194))</f>
        <v/>
      </c>
      <c r="K195" s="19"/>
      <c r="L195" s="19" t="str">
        <f>IF(L194="","",IF((M$5+SUM(L$6:L194))&gt;=0,"▼","▲"))</f>
        <v/>
      </c>
      <c r="M195" s="58" t="str">
        <f>IF(A195="","",IF(L195="▼",((M$5)+(SUM(L$6:L194))),(-(M$5+SUM(L$6:L194)))))</f>
        <v/>
      </c>
    </row>
    <row r="196" spans="1:13" x14ac:dyDescent="0.25">
      <c r="A196" s="61" t="str">
        <f t="array" ref="A196">IF(B195="","",(LARGE('A1'!$K$30:$L$79,(1+SUM(COUNTIF('A1'!$K$30:$L$79,A$5:A195))-(B195*COUNTIF('A1'!$K$30:$L$79,A$6))))))</f>
        <v/>
      </c>
      <c r="B196" s="61" t="str">
        <f>IF(B194="","",IF((SUM(IF(FREQUENCY('A1'!$K$30:$L$79,'A1'!$K$30:$L$79)&gt;0,1)))&gt;(B194+1),(B194+1),""))</f>
        <v/>
      </c>
      <c r="C196" s="61" t="str">
        <v/>
      </c>
      <c r="D196" s="91" t="str">
        <f t="array" ref="D196">IF(C196="","",SUM(IF('A1'!J$30:J$79="HOT",IF('A1'!K$30:K$79&gt;=A195,IF('A1'!L$30:L$79&lt;=A197,1*'A1'!H$30:H$79,0),0),0),IF('A1'!J$30:J$79="COLD",IF('A1'!K$30:K$79&lt;=A197,IF('A1'!L$30:L$79&gt;=A195,-1*'A1'!H$30:H$79,0),0),0)))</f>
        <v/>
      </c>
      <c r="E196" s="91" t="str">
        <f t="shared" si="6"/>
        <v/>
      </c>
      <c r="F196" s="61" t="str">
        <f t="shared" si="5"/>
        <v/>
      </c>
      <c r="G196" s="19"/>
      <c r="H196" s="60" t="str">
        <v/>
      </c>
      <c r="I196" s="19" t="str">
        <f>E196</f>
        <v/>
      </c>
      <c r="J196" s="58" t="str">
        <f>IF(A196="","",J$5+SUM(I$6:I195))</f>
        <v/>
      </c>
      <c r="K196" s="19"/>
      <c r="L196" s="19" t="str">
        <f>E196</f>
        <v/>
      </c>
      <c r="M196" s="58" t="str">
        <f>IF(A196="","",IF(L196="▼",((M$5)+(SUM(L$6:L195))),(-(M$5+SUM(L$6:L195)))))</f>
        <v/>
      </c>
    </row>
    <row r="197" spans="1:13" x14ac:dyDescent="0.25">
      <c r="A197" s="61" t="str">
        <f t="array" ref="A197">IF(B196="","",(LARGE('A1'!$K$30:$L$79,(1+SUM(COUNTIF('A1'!$K$30:$L$79,A$5:A196))-(B196*COUNTIF('A1'!$K$30:$L$79,A$6))))))</f>
        <v/>
      </c>
      <c r="B197" s="61" t="str">
        <f>IF(B195="","",IF((SUM(IF(FREQUENCY('A1'!$K$30:$L$79,'A1'!$K$30:$L$79)&gt;0,1)))&gt;(B195+1),(B195+1),""))</f>
        <v/>
      </c>
      <c r="C197" s="61" t="str">
        <v/>
      </c>
      <c r="D197" s="91" t="str">
        <f t="array" ref="D197">IF(C197="","",SUM(IF('A1'!J$30:J$79="HOT",IF('A1'!K$30:K$79&gt;=A196,IF('A1'!L$30:L$79&lt;=A198,1*'A1'!H$30:H$79,0),0),0),IF('A1'!J$30:J$79="COLD",IF('A1'!K$30:K$79&lt;=A198,IF('A1'!L$30:L$79&gt;=A196,-1*'A1'!H$30:H$79,0),0),0)))</f>
        <v/>
      </c>
      <c r="E197" s="91" t="str">
        <f t="shared" si="6"/>
        <v/>
      </c>
      <c r="F197" s="61" t="str">
        <f t="shared" si="5"/>
        <v/>
      </c>
      <c r="G197" s="19"/>
      <c r="H197" s="60" t="str">
        <v/>
      </c>
      <c r="I197" s="19" t="str">
        <f>IF(A197="","","▼")</f>
        <v/>
      </c>
      <c r="J197" s="58" t="str">
        <f>IF(A197="","",J$5+SUM(I$6:I196))</f>
        <v/>
      </c>
      <c r="K197" s="19"/>
      <c r="L197" s="19" t="str">
        <f>IF(L196="","",IF((M$5+SUM(L$6:L196))&gt;=0,"▼","▲"))</f>
        <v/>
      </c>
      <c r="M197" s="58" t="str">
        <f>IF(A197="","",IF(L197="▼",((M$5)+(SUM(L$6:L196))),(-(M$5+SUM(L$6:L196)))))</f>
        <v/>
      </c>
    </row>
    <row r="198" spans="1:13" x14ac:dyDescent="0.25">
      <c r="A198" s="61" t="str">
        <f t="array" ref="A198">IF(B197="","",(LARGE('A1'!$K$30:$L$79,(1+SUM(COUNTIF('A1'!$K$30:$L$79,A$5:A197))-(B197*COUNTIF('A1'!$K$30:$L$79,A$6))))))</f>
        <v/>
      </c>
      <c r="B198" s="61" t="str">
        <f>IF(B196="","",IF((SUM(IF(FREQUENCY('A1'!$K$30:$L$79,'A1'!$K$30:$L$79)&gt;0,1)))&gt;(B196+1),(B196+1),""))</f>
        <v/>
      </c>
      <c r="C198" s="61" t="str">
        <v/>
      </c>
      <c r="D198" s="91" t="str">
        <f t="array" ref="D198">IF(C198="","",SUM(IF('A1'!J$30:J$79="HOT",IF('A1'!K$30:K$79&gt;=A197,IF('A1'!L$30:L$79&lt;=A199,1*'A1'!H$30:H$79,0),0),0),IF('A1'!J$30:J$79="COLD",IF('A1'!K$30:K$79&lt;=A199,IF('A1'!L$30:L$79&gt;=A197,-1*'A1'!H$30:H$79,0),0),0)))</f>
        <v/>
      </c>
      <c r="E198" s="91" t="str">
        <f t="shared" si="6"/>
        <v/>
      </c>
      <c r="F198" s="61" t="str">
        <f t="shared" si="5"/>
        <v/>
      </c>
      <c r="G198" s="19"/>
      <c r="H198" s="60" t="str">
        <v/>
      </c>
      <c r="I198" s="19" t="str">
        <f>E198</f>
        <v/>
      </c>
      <c r="J198" s="58" t="str">
        <f>IF(A198="","",J$5+SUM(I$6:I197))</f>
        <v/>
      </c>
      <c r="K198" s="19"/>
      <c r="L198" s="19" t="str">
        <f>E198</f>
        <v/>
      </c>
      <c r="M198" s="58" t="str">
        <f>IF(A198="","",IF(L198="▼",((M$5)+(SUM(L$6:L197))),(-(M$5+SUM(L$6:L197)))))</f>
        <v/>
      </c>
    </row>
    <row r="199" spans="1:13" x14ac:dyDescent="0.25">
      <c r="A199" s="61" t="str">
        <f t="array" ref="A199">IF(B198="","",(LARGE('A1'!$K$30:$L$79,(1+SUM(COUNTIF('A1'!$K$30:$L$79,A$5:A198))-(B198*COUNTIF('A1'!$K$30:$L$79,A$6))))))</f>
        <v/>
      </c>
      <c r="B199" s="61" t="str">
        <f>IF(B197="","",IF((SUM(IF(FREQUENCY('A1'!$K$30:$L$79,'A1'!$K$30:$L$79)&gt;0,1)))&gt;(B197+1),(B197+1),""))</f>
        <v/>
      </c>
      <c r="C199" s="61" t="str">
        <v/>
      </c>
      <c r="D199" s="91" t="str">
        <f t="array" ref="D199">IF(C199="","",SUM(IF('A1'!J$30:J$79="HOT",IF('A1'!K$30:K$79&gt;=A198,IF('A1'!L$30:L$79&lt;=A200,1*'A1'!H$30:H$79,0),0),0),IF('A1'!J$30:J$79="COLD",IF('A1'!K$30:K$79&lt;=A200,IF('A1'!L$30:L$79&gt;=A198,-1*'A1'!H$30:H$79,0),0),0)))</f>
        <v/>
      </c>
      <c r="E199" s="91" t="str">
        <f t="shared" si="6"/>
        <v/>
      </c>
      <c r="F199" s="61" t="str">
        <f>IF(E199="","",IF(E199&lt;1,"demand","surplus"))</f>
        <v/>
      </c>
      <c r="G199" s="19"/>
      <c r="H199" s="60" t="str">
        <v/>
      </c>
      <c r="I199" s="19" t="str">
        <f>IF(A199="","","▼")</f>
        <v/>
      </c>
      <c r="J199" s="58" t="str">
        <f>IF(A199="","",J$5+SUM(I$6:I198))</f>
        <v/>
      </c>
      <c r="K199" s="19"/>
      <c r="L199" s="19" t="str">
        <f>IF(L198="","",IF((M$5+SUM(L$6:L198))&gt;=0,"▼","▲"))</f>
        <v/>
      </c>
      <c r="M199" s="58" t="str">
        <f>IF(A199="","",IF(L199="▼",((M$5)+(SUM(L$6:L198))),(-(M$5+SUM(L$6:L198)))))</f>
        <v/>
      </c>
    </row>
    <row r="200" spans="1:13" x14ac:dyDescent="0.25">
      <c r="A200" s="61" t="str">
        <f t="array" ref="A200">IF(B199="","",(LARGE('A1'!$K$30:$L$79,(1+SUM(COUNTIF('A1'!$K$30:$L$79,A$5:A199))-(B199*COUNTIF('A1'!$K$30:$L$79,A$6))))))</f>
        <v/>
      </c>
      <c r="B200" s="61" t="str">
        <f>IF(B198="","",IF((SUM(IF(FREQUENCY('A1'!$K$30:$L$79,'A1'!$K$30:$L$79)&gt;0,1)))&gt;(B198+1),(B198+1),""))</f>
        <v/>
      </c>
      <c r="C200" s="61" t="str">
        <v/>
      </c>
      <c r="D200" s="91" t="str">
        <f t="array" ref="D200">IF(C200="","",SUM(IF('A1'!J$30:J$79="HOT",IF('A1'!K$30:K$79&gt;=A199,IF('A1'!L$30:L$79&lt;=A201,1*'A1'!H$30:H$79,0),0),0),IF('A1'!J$30:J$79="COLD",IF('A1'!K$30:K$79&lt;=A201,IF('A1'!L$30:L$79&gt;=A199,-1*'A1'!H$30:H$79,0),0),0)))</f>
        <v/>
      </c>
      <c r="E200" s="91" t="str">
        <f t="shared" si="6"/>
        <v/>
      </c>
      <c r="F200" s="61" t="str">
        <f>IF(E200="","",IF(E200&lt;1,"demand","surplus"))</f>
        <v/>
      </c>
      <c r="G200" s="19"/>
      <c r="H200" s="60" t="str">
        <v/>
      </c>
      <c r="I200" s="19" t="str">
        <f>E200</f>
        <v/>
      </c>
      <c r="J200" s="58" t="str">
        <f>IF(A200="","",J$5+SUM(I$6:I199))</f>
        <v/>
      </c>
      <c r="K200" s="19"/>
      <c r="L200" s="19" t="str">
        <f>E200</f>
        <v/>
      </c>
      <c r="M200" s="58" t="str">
        <f>IF(A200="","",IF(L200="▼",((M$5)+(SUM(L$6:L199))),(-(M$5+SUM(L$6:L199)))))</f>
        <v/>
      </c>
    </row>
    <row r="201" spans="1:13" x14ac:dyDescent="0.25">
      <c r="A201" s="61" t="str">
        <f t="array" ref="A201">IF(B200="","",(LARGE('A1'!$K$30:$L$79,(1+SUM(COUNTIF('A1'!$K$30:$L$79,A$5:A200))-(B200*COUNTIF('A1'!$K$30:$L$79,A$6))))))</f>
        <v/>
      </c>
      <c r="B201" s="61" t="str">
        <f>IF(B199="","",IF((SUM(IF(FREQUENCY('A1'!$K$30:$L$79,'A1'!$K$30:$L$79)&gt;0,1)))&gt;(B199+1),(B199+1),""))</f>
        <v/>
      </c>
      <c r="C201" s="61" t="str">
        <v/>
      </c>
      <c r="D201" s="91" t="str">
        <f t="array" ref="D201">IF(C201="","",SUM(IF('A1'!J$30:J$79="HOT",IF('A1'!K$30:K$79&gt;=A200,IF('A1'!L$30:L$79&lt;=A202,1*'A1'!H$30:H$79,0),0),0),IF('A1'!J$30:J$79="COLD",IF('A1'!K$30:K$79&lt;=A202,IF('A1'!L$30:L$79&gt;=A200,-1*'A1'!H$30:H$79,0),0),0)))</f>
        <v/>
      </c>
      <c r="E201" s="91" t="str">
        <f t="shared" si="6"/>
        <v/>
      </c>
      <c r="F201" s="61" t="str">
        <f>IF(E201="","",IF(E201&lt;1,"demand","surplus"))</f>
        <v/>
      </c>
      <c r="G201" s="19"/>
      <c r="H201" s="60" t="str">
        <v/>
      </c>
      <c r="I201" s="19" t="str">
        <f>IF(A201="","","▼")</f>
        <v/>
      </c>
      <c r="J201" s="58" t="str">
        <f>IF(A201="","",J$5+SUM(I$6:I200))</f>
        <v/>
      </c>
      <c r="K201" s="19"/>
      <c r="L201" s="19" t="str">
        <f>IF(L200="","",IF((M$5+SUM(L$6:L200))&gt;=0,"▼","▲"))</f>
        <v/>
      </c>
      <c r="M201" s="58" t="str">
        <f>IF(A201="","",IF(L201="▼",((M$5)+(SUM(L$6:L200))),(-(M$5+SUM(L$6:L200)))))</f>
        <v/>
      </c>
    </row>
    <row r="202" spans="1:13" x14ac:dyDescent="0.25">
      <c r="A202" s="61" t="str">
        <f t="array" ref="A202">IF(B201="","",(LARGE('A1'!$K$30:$L$79,(1+SUM(COUNTIF('A1'!$K$30:$L$79,A$5:A201))-(B201*COUNTIF('A1'!$K$30:$L$79,A$6))))))</f>
        <v/>
      </c>
      <c r="B202" s="61" t="str">
        <f>IF(B200="","",IF((SUM(IF(FREQUENCY('A1'!$K$30:$L$79,'A1'!$K$30:$L$79)&gt;0,1)))&gt;(B200+1),(B200+1),""))</f>
        <v/>
      </c>
      <c r="C202" s="61" t="str">
        <v/>
      </c>
      <c r="D202" s="91" t="str">
        <f t="array" ref="D202">IF(C202="","",SUM(IF('A1'!J$30:J$79="HOT",IF('A1'!K$30:K$79&gt;=A201,IF('A1'!L$30:L$79&lt;=A203,1*'A1'!H$30:H$79,0),0),0),IF('A1'!J$30:J$79="COLD",IF('A1'!K$30:K$79&lt;=A203,IF('A1'!L$30:L$79&gt;=A201,-1*'A1'!H$30:H$79,0),0),0)))</f>
        <v/>
      </c>
      <c r="E202" s="91" t="str">
        <f t="shared" si="6"/>
        <v/>
      </c>
      <c r="F202" s="61" t="str">
        <f>IF(E202="","",IF(E202&lt;1,"demand","surplus"))</f>
        <v/>
      </c>
      <c r="G202" s="19"/>
      <c r="H202" s="60" t="str">
        <v/>
      </c>
      <c r="I202" s="19" t="str">
        <f>E202</f>
        <v/>
      </c>
      <c r="J202" s="58" t="str">
        <f>IF(A202="","",J$5+SUM(I$6:I201))</f>
        <v/>
      </c>
      <c r="K202" s="19"/>
      <c r="L202" s="19" t="str">
        <f>E202</f>
        <v/>
      </c>
      <c r="M202" s="58" t="str">
        <f>IF(A202="","",IF(L202="▼",((M$5)+(SUM(L$6:L201))),(-(M$5+SUM(L$6:L201)))))</f>
        <v/>
      </c>
    </row>
    <row r="203" spans="1:13" x14ac:dyDescent="0.25">
      <c r="A203" s="61" t="str">
        <f t="array" ref="A203">IF(B202="","",(LARGE('A1'!$K$30:$L$79,(1+SUM(COUNTIF('A1'!$K$30:$L$79,A$5:A202))-(B202*COUNTIF('A1'!$K$30:$L$79,A$6))))))</f>
        <v/>
      </c>
      <c r="H203" s="60" t="str">
        <v/>
      </c>
      <c r="I203" s="19" t="str">
        <f>IF(A203="","","▼")</f>
        <v/>
      </c>
      <c r="J203" s="58" t="str">
        <f>IF(A203="","",J$5+SUM(I$6:I202))</f>
        <v/>
      </c>
      <c r="K203" s="19"/>
      <c r="L203" s="19" t="str">
        <f>IF(L202="","",IF((M$5+SUM(L$6:L202))&gt;=0,"▼","▲"))</f>
        <v/>
      </c>
      <c r="M203" s="58" t="str">
        <f>IF(A203="","",IF(L203="▼",((M$5)+(SUM(L$6:L202))),(-(M$5+SUM(L$6:L202)))))</f>
        <v/>
      </c>
    </row>
    <row r="204" spans="1:13" x14ac:dyDescent="0.25">
      <c r="A204" s="61"/>
    </row>
  </sheetData>
  <sheetProtection password="F648" sheet="1" objects="1" scenarios="1" formatColumns="0" formatRows="0"/>
  <customSheetViews>
    <customSheetView guid="{A9FAE7F8-4C93-4A8A-BCE2-EBE14E94C374}" showRuler="0">
      <selection activeCell="O13" sqref="O13"/>
      <pageMargins left="0.75" right="0.75" top="1" bottom="1" header="0.5" footer="0.5"/>
      <pageSetup paperSize="9" orientation="landscape" r:id="rId1"/>
      <headerFooter alignWithMargins="0"/>
    </customSheetView>
  </customSheetViews>
  <mergeCells count="1">
    <mergeCell ref="O11:Q11"/>
  </mergeCells>
  <phoneticPr fontId="0" type="noConversion"/>
  <conditionalFormatting sqref="A3:E4">
    <cfRule type="expression" dxfId="86" priority="3" stopIfTrue="1">
      <formula>IF($A3="",FALSE,TRUE)</formula>
    </cfRule>
    <cfRule type="expression" dxfId="85" priority="4" stopIfTrue="1">
      <formula>IF($B3="",FALSE,TRUE)</formula>
    </cfRule>
  </conditionalFormatting>
  <conditionalFormatting sqref="B5:F202 A5:A204">
    <cfRule type="expression" dxfId="84" priority="5" stopIfTrue="1">
      <formula>IF($H5="PINCH",TRUE,FALSE)</formula>
    </cfRule>
    <cfRule type="expression" dxfId="83" priority="6" stopIfTrue="1">
      <formula>IF($A5="",FALSE,TRUE)</formula>
    </cfRule>
    <cfRule type="expression" dxfId="82" priority="7" stopIfTrue="1">
      <formula>IF($B5="",FALSE,TRUE)</formula>
    </cfRule>
  </conditionalFormatting>
  <conditionalFormatting sqref="G5:L5 M5:M203 H6:H203 J6:J203 G7 I7 K7:L7 G9 I9 K9:L9 G11 I11 K11:L11 G13 I13 K13:L13 I15 K15:L15 G15:G202 I17 K17:L17 I19 K19:L19 I21 K21:L21 I23 K23:L23 I25 K25:L25 I27 K27:L27 I29 K29:L29 I31 K31:L31 I33 K33:L33 I35 K35:L35 I37 K37:L37 I39 K39:L39 I41 K41:L41 I43 K43:L43 I45 K45:L45 I47 K47:L47 I49 K49:L49 I51 K51:L51 I53 K53:L53 I55 K55:L55 I57 K57:L57 I59 K59:L59 I61 K61:L61 I63 K63:L63 I65 K65:L65 I67 K67:L67 I69 K69:L69 I71 K71:L71 I73 K73:L73 I75 K75:L75 I77 K77:L77 I79 K79:L79 I81 K81:L81 I83 K83:L83 I85 K85:L85 I87 K87:L87 I89 K89:L89 I91 K91:L91 I93 K93:L93 I95 K95:L95 I97 K97:L97 I99 K99:L99 I101 K101:L101 I103 K103:L103 I105 K105:L105 I107 K107:L107 I109 K109:L109 I111 K111:L111 I113 K113:L113 I115 K115:L115 I117 K117:L117 I119 K119:L119 I121 K121:L121 I123 K123:L123 I125 K125:L125 I127 K127:L127 I129 K129:L129 I131 K131:L131 I133 K133:L133 I135 K135:L135 I137 K137:L137 I139 K139:L139 I141 K141:L141 I143 K143:L143 I145 K145:L145 I147 K147:L147 I149 K149:L149 I151 K151:L151 I153 K153:L153 I155 K155:L155 I157 K157:L157 I159 K159:L159 I161 K161:L161 I163 K163:L163 I165 K165:L165 I167 K167:L167 I169 K169:L169 I171 K171:L171 I173 K173:L173 I175 K175:L175 I177 K177:L177 I179 K179:L179 I181 K181:L181 I183 K183:L183 I185 K185:L185 I187 K187:L187 I189 K189:L189 I191 K191:L191 I193 K193:L193 I195 K195:L195 I197 K197:L197 I199 K199:L199 I201 K201:L201 I203 K203:L203">
    <cfRule type="expression" dxfId="81" priority="2" stopIfTrue="1">
      <formula>IF($H5="PINCH",TRUE,FALSE)</formula>
    </cfRule>
  </conditionalFormatting>
  <conditionalFormatting sqref="I6 L6 I8 L8 I10 L10 I12 L12 I14 L14 I16 L16 I18 L18 I20 L20 I22 L22 I24 L24 I26 L26 I28 L28 I30 L30 I32 L32 I34 L34 I36 L36 I38 L38 I40 L40 I42 L42 I44 L44 I46 L46 I48 L48 I50 L50 I52 L52 I54 L54 I56 L56 I58 L58 I60 L60 I62 L62 I64 L64 I66 L66 I68 L68 I70 L70 I72 L72 I74 L74 I76 L76 I78 L78 I80 L80 I82 L82 I84 L84 I86 L86 I88 L88 I90 L90 I92 L92 I94 L94 I96 L96 I98 L98 I100 L100 I102 L102 I104 L104 I106 L106 I108 L108 I110 L110 I112 L112 I114 L114 I116 L116 I118 L118 I120 L120 I122 L122 I124 L124 I126 L126 I128 L128 I130 L130 I132 L132 I134 L134 I136 L136 I138 L138 I140 L140 I142 L142 I144 L144 I146 L146 I148 L148 I150 L150 I152 L152 I154 L154 I156 L156 I158 L158 I160 L160 I162 L162 I164 L164 I166 L166 I168 L168 I170 L170 I172 L172 I174 L174 I176 L176 I178 L178 I180 L180 I182 L182 I184 L184 I186 L186 I188 L188 I190 L190 I192 L192 I194 L194 I196 L196 I198 L198 I200 L200 I202 L202">
    <cfRule type="expression" dxfId="80" priority="1" stopIfTrue="1">
      <formula>IF(I6="",FALSE,TRUE)</formula>
    </cfRule>
  </conditionalFormatting>
  <conditionalFormatting sqref="O10 O12">
    <cfRule type="expression" dxfId="79" priority="8" stopIfTrue="1">
      <formula>IF(O10="",FALSE,TRUE)</formula>
    </cfRule>
  </conditionalFormatting>
  <conditionalFormatting sqref="P10 P12">
    <cfRule type="expression" dxfId="78" priority="9" stopIfTrue="1">
      <formula>IF(O10="",FALSE,TRUE)</formula>
    </cfRule>
  </conditionalFormatting>
  <conditionalFormatting sqref="Q10 Q12">
    <cfRule type="expression" dxfId="77" priority="10" stopIfTrue="1">
      <formula>IF(O10="",FALSE,TRUE)</formula>
    </cfRule>
  </conditionalFormatting>
  <pageMargins left="0.75" right="0.75" top="1" bottom="1" header="0.5" footer="0.5"/>
  <pageSetup paperSize="9"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pageSetUpPr autoPageBreaks="0"/>
  </sheetPr>
  <dimension ref="A1:P33"/>
  <sheetViews>
    <sheetView showGridLines="0" zoomScale="85" workbookViewId="0">
      <selection activeCell="E40" sqref="E40"/>
    </sheetView>
  </sheetViews>
  <sheetFormatPr defaultColWidth="9.109375" defaultRowHeight="13.2" x14ac:dyDescent="0.25"/>
  <cols>
    <col min="1" max="16384" width="9.109375" style="32"/>
  </cols>
  <sheetData>
    <row r="1" spans="16:16" x14ac:dyDescent="0.25">
      <c r="P1" s="43"/>
    </row>
    <row r="30" spans="1:2" x14ac:dyDescent="0.25">
      <c r="A30" s="44" t="str">
        <f>IF(INPUT!$F$12='A1'!$P$3,A31,IF(INPUT!$F$12='A1'!$P$4,A32,A33))</f>
        <v>Heat Flow (kW)</v>
      </c>
      <c r="B30" s="32" t="str">
        <f>IF(INPUT!$F$12='A1'!$P$5,B32,B31)</f>
        <v>Actual Temperature (°C)</v>
      </c>
    </row>
    <row r="31" spans="1:2" x14ac:dyDescent="0.25">
      <c r="A31" s="44" t="s">
        <v>179</v>
      </c>
      <c r="B31" s="32" t="s">
        <v>182</v>
      </c>
    </row>
    <row r="32" spans="1:2" x14ac:dyDescent="0.25">
      <c r="A32" s="44" t="s">
        <v>180</v>
      </c>
      <c r="B32" s="32" t="s">
        <v>183</v>
      </c>
    </row>
    <row r="33" spans="1:1" x14ac:dyDescent="0.25">
      <c r="A33" s="44" t="s">
        <v>181</v>
      </c>
    </row>
  </sheetData>
  <sheetProtection password="F648" sheet="1" objects="1" scenarios="1" selectLockedCells="1" selectUnlockedCells="1"/>
  <phoneticPr fontId="0" type="noConversion"/>
  <pageMargins left="0.74803149606299213" right="0.74803149606299213" top="0.98425196850393704" bottom="0.98425196850393704" header="0.51181102362204722" footer="0.51181102362204722"/>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pageSetUpPr autoPageBreaks="0"/>
  </sheetPr>
  <dimension ref="A1:P33"/>
  <sheetViews>
    <sheetView showGridLines="0" zoomScale="85" workbookViewId="0">
      <selection activeCell="D37" sqref="D37"/>
    </sheetView>
  </sheetViews>
  <sheetFormatPr defaultRowHeight="13.2" x14ac:dyDescent="0.25"/>
  <sheetData>
    <row r="1" spans="16:16" x14ac:dyDescent="0.25">
      <c r="P1" s="6"/>
    </row>
    <row r="30" spans="1:2" x14ac:dyDescent="0.25">
      <c r="A30" s="44" t="str">
        <f>IF(INPUT!$F$12='A1'!$P$3,A31,IF(INPUT!$F$12='A1'!$P$4,A32,A33))</f>
        <v>Heat Flow (kW)</v>
      </c>
      <c r="B30" s="32" t="str">
        <f>IF(INPUT!$F$12='A1'!$P$5,B32,B31)</f>
        <v>Shifted Temperature (°C)</v>
      </c>
    </row>
    <row r="31" spans="1:2" x14ac:dyDescent="0.25">
      <c r="A31" s="44" t="s">
        <v>179</v>
      </c>
      <c r="B31" s="32" t="s">
        <v>184</v>
      </c>
    </row>
    <row r="32" spans="1:2" x14ac:dyDescent="0.25">
      <c r="A32" s="44" t="s">
        <v>180</v>
      </c>
      <c r="B32" s="32" t="s">
        <v>185</v>
      </c>
    </row>
    <row r="33" spans="1:2" x14ac:dyDescent="0.25">
      <c r="A33" s="44" t="s">
        <v>181</v>
      </c>
      <c r="B33" s="32"/>
    </row>
  </sheetData>
  <sheetProtection password="F648" sheet="1" objects="1" scenarios="1" selectLockedCells="1" selectUnlockedCells="1"/>
  <phoneticPr fontId="0" type="noConversion"/>
  <pageMargins left="0.75" right="0.75" top="1" bottom="1" header="0.5" footer="0.5"/>
  <pageSetup paperSize="9"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pageSetUpPr autoPageBreaks="0"/>
  </sheetPr>
  <dimension ref="A1:K33"/>
  <sheetViews>
    <sheetView showGridLines="0" topLeftCell="A3" zoomScale="85" zoomScaleNormal="85" workbookViewId="0">
      <selection activeCell="B31" sqref="B31"/>
    </sheetView>
  </sheetViews>
  <sheetFormatPr defaultColWidth="9.109375" defaultRowHeight="13.2" x14ac:dyDescent="0.25"/>
  <cols>
    <col min="1" max="16384" width="9.109375" style="32"/>
  </cols>
  <sheetData>
    <row r="1" spans="11:11" x14ac:dyDescent="0.25">
      <c r="K1" s="43"/>
    </row>
    <row r="30" spans="1:2" x14ac:dyDescent="0.25">
      <c r="A30" s="44" t="str">
        <f>IF(INPUT!$F$12='A1'!$P$3,A31,IF(INPUT!$F$12='A1'!$P$4,A32,A33))</f>
        <v>Net Heat Flow (kW)</v>
      </c>
      <c r="B30" s="32" t="str">
        <f>IF(INPUT!$F$12='A1'!$P$5,B32,B31)</f>
        <v>Shifted Temperature (°C)</v>
      </c>
    </row>
    <row r="31" spans="1:2" x14ac:dyDescent="0.25">
      <c r="A31" s="44" t="s">
        <v>186</v>
      </c>
      <c r="B31" s="32" t="s">
        <v>184</v>
      </c>
    </row>
    <row r="32" spans="1:2" x14ac:dyDescent="0.25">
      <c r="A32" s="44" t="s">
        <v>187</v>
      </c>
      <c r="B32" s="32" t="s">
        <v>185</v>
      </c>
    </row>
    <row r="33" spans="1:1" x14ac:dyDescent="0.25">
      <c r="A33" s="44" t="s">
        <v>188</v>
      </c>
    </row>
  </sheetData>
  <sheetProtection password="F648" sheet="1" objects="1" scenarios="1" selectLockedCells="1" selectUnlockedCells="1"/>
  <customSheetViews>
    <customSheetView guid="{A9FAE7F8-4C93-4A8A-BCE2-EBE14E94C374}" showPageBreaks="1" printArea="1" showRuler="0">
      <pageMargins left="0.75" right="0.75" top="1" bottom="1" header="0.5" footer="0.5"/>
      <pageSetup paperSize="9" orientation="portrait" r:id="rId1"/>
      <headerFooter alignWithMargins="0"/>
    </customSheetView>
  </customSheetViews>
  <phoneticPr fontId="0" type="noConversion"/>
  <printOptions horizontalCentered="1" verticalCentered="1"/>
  <pageMargins left="0.74803149606299213" right="0.39370078740157483" top="0.78740157480314965" bottom="0.78740157480314965" header="0.51181102362204722" footer="0.51181102362204722"/>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U54"/>
  <sheetViews>
    <sheetView showGridLines="0" zoomScale="40" zoomScaleNormal="40" zoomScaleSheetLayoutView="100" workbookViewId="0">
      <selection activeCell="BJ5" sqref="BJ5"/>
    </sheetView>
  </sheetViews>
  <sheetFormatPr defaultColWidth="9.109375" defaultRowHeight="13.2" x14ac:dyDescent="0.25"/>
  <cols>
    <col min="1" max="1" width="9.109375" style="32"/>
    <col min="2" max="2" width="10.6640625" style="32" customWidth="1"/>
    <col min="3" max="3" width="13.88671875" style="32" customWidth="1"/>
    <col min="4" max="4" width="9.88671875" style="19" customWidth="1"/>
    <col min="5" max="22" width="3.6640625" style="32" customWidth="1"/>
    <col min="23" max="23" width="4.109375" style="32" customWidth="1"/>
    <col min="24" max="203" width="3.6640625" style="32" customWidth="1"/>
    <col min="204" max="16384" width="9.109375" style="32"/>
  </cols>
  <sheetData>
    <row r="1" spans="1:203" s="18" customFormat="1" ht="15.6" x14ac:dyDescent="0.3">
      <c r="A1" s="130" t="s">
        <v>109</v>
      </c>
      <c r="B1" s="130"/>
      <c r="C1" s="130"/>
      <c r="D1" s="130"/>
      <c r="F1" s="130"/>
      <c r="G1" s="130"/>
    </row>
    <row r="2" spans="1:203" s="19" customFormat="1" x14ac:dyDescent="0.25">
      <c r="C2" s="20"/>
      <c r="D2" s="19" t="s">
        <v>7</v>
      </c>
      <c r="E2" s="21"/>
      <c r="F2" s="21">
        <f>IF((SUM(IF(FREQUENCY('A1'!$K$30:$L$103,'A1'!$K$30:$L$103)&gt;0,1)))&gt;1,1,"")</f>
        <v>1</v>
      </c>
      <c r="G2" s="21" t="str">
        <f>IF(E2="","",IF((SUM(IF(FREQUENCY('A1'!$K$30:$L$103,'A1'!$K$30:$L$103)&gt;0,1)))&gt;(E2+1),(E2+1),""))</f>
        <v/>
      </c>
      <c r="H2" s="21">
        <f>IF(F2="","",IF((SUM(IF(FREQUENCY('A1'!$K$30:$L$103,'A1'!$K$30:$L$103)&gt;0,1)))&gt;(F2+1),(F2+1),""))</f>
        <v>2</v>
      </c>
      <c r="I2" s="21" t="str">
        <f>IF(G2="","",IF((SUM(IF(FREQUENCY('A1'!$K$30:$L$103,'A1'!$K$30:$L$103)&gt;0,1)))&gt;(G2+1),(G2+1),""))</f>
        <v/>
      </c>
      <c r="J2" s="21">
        <f>IF(H2="","",IF((SUM(IF(FREQUENCY('A1'!$K$30:$L$103,'A1'!$K$30:$L$103)&gt;0,1)))&gt;(H2+1),(H2+1),""))</f>
        <v>3</v>
      </c>
      <c r="K2" s="21" t="str">
        <f>IF(I2="","",IF((SUM(IF(FREQUENCY('A1'!$K$30:$L$103,'A1'!$K$30:$L$103)&gt;0,1)))&gt;(I2+1),(I2+1),""))</f>
        <v/>
      </c>
      <c r="L2" s="21">
        <f>IF(J2="","",IF((SUM(IF(FREQUENCY('A1'!$K$30:$L$103,'A1'!$K$30:$L$103)&gt;0,1)))&gt;(J2+1),(J2+1),""))</f>
        <v>4</v>
      </c>
      <c r="M2" s="21" t="str">
        <f>IF(K2="","",IF((SUM(IF(FREQUENCY('A1'!$K$30:$L$103,'A1'!$K$30:$L$103)&gt;0,1)))&gt;(K2+1),(K2+1),""))</f>
        <v/>
      </c>
      <c r="N2" s="21">
        <f>IF(L2="","",IF((SUM(IF(FREQUENCY('A1'!$K$30:$L$103,'A1'!$K$30:$L$103)&gt;0,1)))&gt;(L2+1),(L2+1),""))</f>
        <v>5</v>
      </c>
      <c r="O2" s="21" t="str">
        <f>IF(M2="","",IF((SUM(IF(FREQUENCY('A1'!$K$30:$L$103,'A1'!$K$30:$L$103)&gt;0,1)))&gt;(M2+1),(M2+1),""))</f>
        <v/>
      </c>
      <c r="P2" s="21">
        <f>IF(N2="","",IF((SUM(IF(FREQUENCY('A1'!$K$30:$L$103,'A1'!$K$30:$L$103)&gt;0,1)))&gt;(N2+1),(N2+1),""))</f>
        <v>6</v>
      </c>
      <c r="Q2" s="21" t="str">
        <f>IF(O2="","",IF((SUM(IF(FREQUENCY('A1'!$K$30:$L$103,'A1'!$K$30:$L$103)&gt;0,1)))&gt;(O2+1),(O2+1),""))</f>
        <v/>
      </c>
      <c r="R2" s="21">
        <f>IF(P2="","",IF((SUM(IF(FREQUENCY('A1'!$K$30:$L$103,'A1'!$K$30:$L$103)&gt;0,1)))&gt;(P2+1),(P2+1),""))</f>
        <v>7</v>
      </c>
      <c r="S2" s="21" t="str">
        <f>IF(Q2="","",IF((SUM(IF(FREQUENCY('A1'!$K$30:$L$103,'A1'!$K$30:$L$103)&gt;0,1)))&gt;(Q2+1),(Q2+1),""))</f>
        <v/>
      </c>
      <c r="T2" s="21">
        <f>IF(R2="","",IF((SUM(IF(FREQUENCY('A1'!$K$30:$L$103,'A1'!$K$30:$L$103)&gt;0,1)))&gt;(R2+1),(R2+1),""))</f>
        <v>8</v>
      </c>
      <c r="U2" s="21" t="str">
        <f>IF(S2="","",IF((SUM(IF(FREQUENCY('A1'!$K$30:$L$103,'A1'!$K$30:$L$103)&gt;0,1)))&gt;(S2+1),(S2+1),""))</f>
        <v/>
      </c>
      <c r="V2" s="21">
        <f>IF(T2="","",IF((SUM(IF(FREQUENCY('A1'!$K$30:$L$103,'A1'!$K$30:$L$103)&gt;0,1)))&gt;(T2+1),(T2+1),""))</f>
        <v>9</v>
      </c>
      <c r="W2" s="21" t="str">
        <f>IF(U2="","",IF((SUM(IF(FREQUENCY('A1'!$K$30:$L$103,'A1'!$K$30:$L$103)&gt;0,1)))&gt;(U2+1),(U2+1),""))</f>
        <v/>
      </c>
      <c r="X2" s="21">
        <f>IF(V2="","",IF((SUM(IF(FREQUENCY('A1'!$K$30:$L$103,'A1'!$K$30:$L$103)&gt;0,1)))&gt;(V2+1),(V2+1),""))</f>
        <v>10</v>
      </c>
      <c r="Y2" s="21" t="str">
        <f>IF(W2="","",IF((SUM(IF(FREQUENCY('A1'!$K$30:$L$103,'A1'!$K$30:$L$103)&gt;0,1)))&gt;(W2+1),(W2+1),""))</f>
        <v/>
      </c>
      <c r="Z2" s="21">
        <f>IF(X2="","",IF((SUM(IF(FREQUENCY('A1'!$K$30:$L$103,'A1'!$K$30:$L$103)&gt;0,1)))&gt;(X2+1),(X2+1),""))</f>
        <v>11</v>
      </c>
      <c r="AA2" s="21" t="str">
        <f>IF(Y2="","",IF((SUM(IF(FREQUENCY('A1'!$K$30:$L$103,'A1'!$K$30:$L$103)&gt;0,1)))&gt;(Y2+1),(Y2+1),""))</f>
        <v/>
      </c>
      <c r="AB2" s="21">
        <f>IF(Z2="","",IF((SUM(IF(FREQUENCY('A1'!$K$30:$L$103,'A1'!$K$30:$L$103)&gt;0,1)))&gt;(Z2+1),(Z2+1),""))</f>
        <v>12</v>
      </c>
      <c r="AC2" s="21" t="str">
        <f>IF(AA2="","",IF((SUM(IF(FREQUENCY('A1'!$K$30:$L$103,'A1'!$K$30:$L$103)&gt;0,1)))&gt;(AA2+1),(AA2+1),""))</f>
        <v/>
      </c>
      <c r="AD2" s="21">
        <f>IF(AB2="","",IF((SUM(IF(FREQUENCY('A1'!$K$30:$L$103,'A1'!$K$30:$L$103)&gt;0,1)))&gt;(AB2+1),(AB2+1),""))</f>
        <v>13</v>
      </c>
      <c r="AE2" s="21" t="str">
        <f>IF(AC2="","",IF((SUM(IF(FREQUENCY('A1'!$K$30:$L$103,'A1'!$K$30:$L$103)&gt;0,1)))&gt;(AC2+1),(AC2+1),""))</f>
        <v/>
      </c>
      <c r="AF2" s="21">
        <f>IF(AD2="","",IF((SUM(IF(FREQUENCY('A1'!$K$30:$L$103,'A1'!$K$30:$L$103)&gt;0,1)))&gt;(AD2+1),(AD2+1),""))</f>
        <v>14</v>
      </c>
      <c r="AG2" s="21" t="str">
        <f>IF(AE2="","",IF((SUM(IF(FREQUENCY('A1'!$K$30:$L$103,'A1'!$K$30:$L$103)&gt;0,1)))&gt;(AE2+1),(AE2+1),""))</f>
        <v/>
      </c>
      <c r="AH2" s="21">
        <f>IF(AF2="","",IF((SUM(IF(FREQUENCY('A1'!$K$30:$L$103,'A1'!$K$30:$L$103)&gt;0,1)))&gt;(AF2+1),(AF2+1),""))</f>
        <v>15</v>
      </c>
      <c r="AI2" s="21" t="str">
        <f>IF(AG2="","",IF((SUM(IF(FREQUENCY('A1'!$K$30:$L$103,'A1'!$K$30:$L$103)&gt;0,1)))&gt;(AG2+1),(AG2+1),""))</f>
        <v/>
      </c>
      <c r="AJ2" s="21">
        <f>IF(AH2="","",IF((SUM(IF(FREQUENCY('A1'!$K$30:$L$103,'A1'!$K$30:$L$103)&gt;0,1)))&gt;(AH2+1),(AH2+1),""))</f>
        <v>16</v>
      </c>
      <c r="AK2" s="21" t="str">
        <f>IF(AI2="","",IF((SUM(IF(FREQUENCY('A1'!$K$30:$L$103,'A1'!$K$30:$L$103)&gt;0,1)))&gt;(AI2+1),(AI2+1),""))</f>
        <v/>
      </c>
      <c r="AL2" s="21">
        <f>IF(AJ2="","",IF((SUM(IF(FREQUENCY('A1'!$K$30:$L$103,'A1'!$K$30:$L$103)&gt;0,1)))&gt;(AJ2+1),(AJ2+1),""))</f>
        <v>17</v>
      </c>
      <c r="AM2" s="21" t="str">
        <f>IF(AK2="","",IF((SUM(IF(FREQUENCY('A1'!$K$30:$L$103,'A1'!$K$30:$L$103)&gt;0,1)))&gt;(AK2+1),(AK2+1),""))</f>
        <v/>
      </c>
      <c r="AN2" s="21">
        <f>IF(AL2="","",IF((SUM(IF(FREQUENCY('A1'!$K$30:$L$103,'A1'!$K$30:$L$103)&gt;0,1)))&gt;(AL2+1),(AL2+1),""))</f>
        <v>18</v>
      </c>
      <c r="AO2" s="21" t="str">
        <f>IF(AM2="","",IF((SUM(IF(FREQUENCY('A1'!$K$30:$L$103,'A1'!$K$30:$L$103)&gt;0,1)))&gt;(AM2+1),(AM2+1),""))</f>
        <v/>
      </c>
      <c r="AP2" s="21">
        <f>IF(AN2="","",IF((SUM(IF(FREQUENCY('A1'!$K$30:$L$103,'A1'!$K$30:$L$103)&gt;0,1)))&gt;(AN2+1),(AN2+1),""))</f>
        <v>19</v>
      </c>
      <c r="AQ2" s="21" t="str">
        <f>IF(AO2="","",IF((SUM(IF(FREQUENCY('A1'!$K$30:$L$103,'A1'!$K$30:$L$103)&gt;0,1)))&gt;(AO2+1),(AO2+1),""))</f>
        <v/>
      </c>
      <c r="AR2" s="21">
        <f>IF(AP2="","",IF((SUM(IF(FREQUENCY('A1'!$K$30:$L$103,'A1'!$K$30:$L$103)&gt;0,1)))&gt;(AP2+1),(AP2+1),""))</f>
        <v>20</v>
      </c>
      <c r="AS2" s="21" t="str">
        <f>IF(AQ2="","",IF((SUM(IF(FREQUENCY('A1'!$K$30:$L$103,'A1'!$K$30:$L$103)&gt;0,1)))&gt;(AQ2+1),(AQ2+1),""))</f>
        <v/>
      </c>
      <c r="AT2" s="21">
        <f>IF(AR2="","",IF((SUM(IF(FREQUENCY('A1'!$K$30:$L$103,'A1'!$K$30:$L$103)&gt;0,1)))&gt;(AR2+1),(AR2+1),""))</f>
        <v>21</v>
      </c>
      <c r="AU2" s="21" t="str">
        <f>IF(AS2="","",IF((SUM(IF(FREQUENCY('A1'!$K$30:$L$103,'A1'!$K$30:$L$103)&gt;0,1)))&gt;(AS2+1),(AS2+1),""))</f>
        <v/>
      </c>
      <c r="AV2" s="21">
        <f>IF(AT2="","",IF((SUM(IF(FREQUENCY('A1'!$K$30:$L$103,'A1'!$K$30:$L$103)&gt;0,1)))&gt;(AT2+1),(AT2+1),""))</f>
        <v>22</v>
      </c>
      <c r="AW2" s="21" t="str">
        <f>IF(AU2="","",IF((SUM(IF(FREQUENCY('A1'!$K$30:$L$103,'A1'!$K$30:$L$103)&gt;0,1)))&gt;(AU2+1),(AU2+1),""))</f>
        <v/>
      </c>
      <c r="AX2" s="21">
        <f>IF(AV2="","",IF((SUM(IF(FREQUENCY('A1'!$K$30:$L$103,'A1'!$K$30:$L$103)&gt;0,1)))&gt;(AV2+1),(AV2+1),""))</f>
        <v>23</v>
      </c>
      <c r="AY2" s="21" t="str">
        <f>IF(AW2="","",IF((SUM(IF(FREQUENCY('A1'!$K$30:$L$103,'A1'!$K$30:$L$103)&gt;0,1)))&gt;(AW2+1),(AW2+1),""))</f>
        <v/>
      </c>
      <c r="AZ2" s="21">
        <f>IF(AX2="","",IF((SUM(IF(FREQUENCY('A1'!$K$30:$L$103,'A1'!$K$30:$L$103)&gt;0,1)))&gt;(AX2+1),(AX2+1),""))</f>
        <v>24</v>
      </c>
      <c r="BA2" s="21" t="str">
        <f>IF(AY2="","",IF((SUM(IF(FREQUENCY('A1'!$K$30:$L$103,'A1'!$K$30:$L$103)&gt;0,1)))&gt;(AY2+1),(AY2+1),""))</f>
        <v/>
      </c>
      <c r="BB2" s="21">
        <f>IF(AZ2="","",IF((SUM(IF(FREQUENCY('A1'!$K$30:$L$103,'A1'!$K$30:$L$103)&gt;0,1)))&gt;(AZ2+1),(AZ2+1),""))</f>
        <v>25</v>
      </c>
      <c r="BC2" s="21" t="str">
        <f>IF(BA2="","",IF((SUM(IF(FREQUENCY('A1'!$K$30:$L$103,'A1'!$K$30:$L$103)&gt;0,1)))&gt;(BA2+1),(BA2+1),""))</f>
        <v/>
      </c>
      <c r="BD2" s="21">
        <f>IF(BB2="","",IF((SUM(IF(FREQUENCY('A1'!$K$30:$L$103,'A1'!$K$30:$L$103)&gt;0,1)))&gt;(BB2+1),(BB2+1),""))</f>
        <v>26</v>
      </c>
      <c r="BE2" s="21" t="str">
        <f>IF(BC2="","",IF((SUM(IF(FREQUENCY('A1'!$K$30:$L$103,'A1'!$K$30:$L$103)&gt;0,1)))&gt;(BC2+1),(BC2+1),""))</f>
        <v/>
      </c>
      <c r="BF2" s="21">
        <f>IF(BD2="","",IF((SUM(IF(FREQUENCY('A1'!$K$30:$L$103,'A1'!$K$30:$L$103)&gt;0,1)))&gt;(BD2+1),(BD2+1),""))</f>
        <v>27</v>
      </c>
      <c r="BG2" s="21" t="str">
        <f>IF(BE2="","",IF((SUM(IF(FREQUENCY('A1'!$K$30:$L$103,'A1'!$K$30:$L$103)&gt;0,1)))&gt;(BE2+1),(BE2+1),""))</f>
        <v/>
      </c>
      <c r="BH2" s="21">
        <f>IF(BF2="","",IF((SUM(IF(FREQUENCY('A1'!$K$30:$L$103,'A1'!$K$30:$L$103)&gt;0,1)))&gt;(BF2+1),(BF2+1),""))</f>
        <v>28</v>
      </c>
      <c r="BI2" s="21" t="str">
        <f>IF(BG2="","",IF((SUM(IF(FREQUENCY('A1'!$K$30:$L$103,'A1'!$K$30:$L$103)&gt;0,1)))&gt;(BG2+1),(BG2+1),""))</f>
        <v/>
      </c>
      <c r="BJ2" s="21">
        <f>IF(BH2="","",IF((SUM(IF(FREQUENCY('A1'!$K$30:$L$103,'A1'!$K$30:$L$103)&gt;0,1)))&gt;(BH2+1),(BH2+1),""))</f>
        <v>29</v>
      </c>
      <c r="BK2" s="21" t="str">
        <f>IF(BI2="","",IF((SUM(IF(FREQUENCY('A1'!$K$30:$L$103,'A1'!$K$30:$L$103)&gt;0,1)))&gt;(BI2+1),(BI2+1),""))</f>
        <v/>
      </c>
      <c r="BL2" s="21">
        <f>IF(BJ2="","",IF((SUM(IF(FREQUENCY('A1'!$K$30:$L$103,'A1'!$K$30:$L$103)&gt;0,1)))&gt;(BJ2+1),(BJ2+1),""))</f>
        <v>30</v>
      </c>
      <c r="BM2" s="21" t="str">
        <f>IF(BK2="","",IF((SUM(IF(FREQUENCY('A1'!$K$30:$L$103,'A1'!$K$30:$L$103)&gt;0,1)))&gt;(BK2+1),(BK2+1),""))</f>
        <v/>
      </c>
      <c r="BN2" s="21">
        <f>IF(BL2="","",IF((SUM(IF(FREQUENCY('A1'!$K$30:$L$103,'A1'!$K$30:$L$103)&gt;0,1)))&gt;(BL2+1),(BL2+1),""))</f>
        <v>31</v>
      </c>
      <c r="BO2" s="21" t="str">
        <f>IF(BM2="","",IF((SUM(IF(FREQUENCY('A1'!$K$30:$L$103,'A1'!$K$30:$L$103)&gt;0,1)))&gt;(BM2+1),(BM2+1),""))</f>
        <v/>
      </c>
      <c r="BP2" s="21">
        <f>IF(BN2="","",IF((SUM(IF(FREQUENCY('A1'!$K$30:$L$103,'A1'!$K$30:$L$103)&gt;0,1)))&gt;(BN2+1),(BN2+1),""))</f>
        <v>32</v>
      </c>
      <c r="BQ2" s="21" t="str">
        <f>IF(BO2="","",IF((SUM(IF(FREQUENCY('A1'!$K$30:$L$103,'A1'!$K$30:$L$103)&gt;0,1)))&gt;(BO2+1),(BO2+1),""))</f>
        <v/>
      </c>
      <c r="BR2" s="21">
        <f>IF(BP2="","",IF((SUM(IF(FREQUENCY('A1'!$K$30:$L$103,'A1'!$K$30:$L$103)&gt;0,1)))&gt;(BP2+1),(BP2+1),""))</f>
        <v>33</v>
      </c>
      <c r="BS2" s="21" t="str">
        <f>IF(BQ2="","",IF((SUM(IF(FREQUENCY('A1'!$K$30:$L$103,'A1'!$K$30:$L$103)&gt;0,1)))&gt;(BQ2+1),(BQ2+1),""))</f>
        <v/>
      </c>
      <c r="BT2" s="21">
        <f>IF(BR2="","",IF((SUM(IF(FREQUENCY('A1'!$K$30:$L$103,'A1'!$K$30:$L$103)&gt;0,1)))&gt;(BR2+1),(BR2+1),""))</f>
        <v>34</v>
      </c>
      <c r="BU2" s="21" t="str">
        <f>IF(BS2="","",IF((SUM(IF(FREQUENCY('A1'!$K$30:$L$103,'A1'!$K$30:$L$103)&gt;0,1)))&gt;(BS2+1),(BS2+1),""))</f>
        <v/>
      </c>
      <c r="BV2" s="21">
        <f>IF(BT2="","",IF((SUM(IF(FREQUENCY('A1'!$K$30:$L$103,'A1'!$K$30:$L$103)&gt;0,1)))&gt;(BT2+1),(BT2+1),""))</f>
        <v>35</v>
      </c>
      <c r="BW2" s="21" t="str">
        <f>IF(BU2="","",IF((SUM(IF(FREQUENCY('A1'!$K$30:$L$103,'A1'!$K$30:$L$103)&gt;0,1)))&gt;(BU2+1),(BU2+1),""))</f>
        <v/>
      </c>
      <c r="BX2" s="21">
        <f>IF(BV2="","",IF((SUM(IF(FREQUENCY('A1'!$K$30:$L$103,'A1'!$K$30:$L$103)&gt;0,1)))&gt;(BV2+1),(BV2+1),""))</f>
        <v>36</v>
      </c>
      <c r="BY2" s="21" t="str">
        <f>IF(BW2="","",IF((SUM(IF(FREQUENCY('A1'!$K$30:$L$103,'A1'!$K$30:$L$103)&gt;0,1)))&gt;(BW2+1),(BW2+1),""))</f>
        <v/>
      </c>
      <c r="BZ2" s="21">
        <f>IF(BX2="","",IF((SUM(IF(FREQUENCY('A1'!$K$30:$L$103,'A1'!$K$30:$L$103)&gt;0,1)))&gt;(BX2+1),(BX2+1),""))</f>
        <v>37</v>
      </c>
      <c r="CA2" s="21" t="str">
        <f>IF(BY2="","",IF((SUM(IF(FREQUENCY('A1'!$K$30:$L$103,'A1'!$K$30:$L$103)&gt;0,1)))&gt;(BY2+1),(BY2+1),""))</f>
        <v/>
      </c>
      <c r="CB2" s="21">
        <f>IF(BZ2="","",IF((SUM(IF(FREQUENCY('A1'!$K$30:$L$103,'A1'!$K$30:$L$103)&gt;0,1)))&gt;(BZ2+1),(BZ2+1),""))</f>
        <v>38</v>
      </c>
      <c r="CC2" s="21" t="str">
        <f>IF(CA2="","",IF((SUM(IF(FREQUENCY('A1'!$K$30:$L$103,'A1'!$K$30:$L$103)&gt;0,1)))&gt;(CA2+1),(CA2+1),""))</f>
        <v/>
      </c>
      <c r="CD2" s="21">
        <f>IF(CB2="","",IF((SUM(IF(FREQUENCY('A1'!$K$30:$L$103,'A1'!$K$30:$L$103)&gt;0,1)))&gt;(CB2+1),(CB2+1),""))</f>
        <v>39</v>
      </c>
      <c r="CE2" s="21" t="str">
        <f>IF(CC2="","",IF((SUM(IF(FREQUENCY('A1'!$K$30:$L$103,'A1'!$K$30:$L$103)&gt;0,1)))&gt;(CC2+1),(CC2+1),""))</f>
        <v/>
      </c>
      <c r="CF2" s="21" t="str">
        <f>IF(CD2="","",IF((SUM(IF(FREQUENCY('A1'!$K$30:$L$103,'A1'!$K$30:$L$103)&gt;0,1)))&gt;(CD2+1),(CD2+1),""))</f>
        <v/>
      </c>
      <c r="CG2" s="21" t="str">
        <f>IF(CE2="","",IF((SUM(IF(FREQUENCY('A1'!$K$30:$L$103,'A1'!$K$30:$L$103)&gt;0,1)))&gt;(CE2+1),(CE2+1),""))</f>
        <v/>
      </c>
      <c r="CH2" s="21" t="str">
        <f>IF(CF2="","",IF((SUM(IF(FREQUENCY('A1'!$K$30:$L$103,'A1'!$K$30:$L$103)&gt;0,1)))&gt;(CF2+1),(CF2+1),""))</f>
        <v/>
      </c>
      <c r="CI2" s="21" t="str">
        <f>IF(CG2="","",IF((SUM(IF(FREQUENCY('A1'!$K$30:$L$103,'A1'!$K$30:$L$103)&gt;0,1)))&gt;(CG2+1),(CG2+1),""))</f>
        <v/>
      </c>
      <c r="CJ2" s="21" t="str">
        <f>IF(CH2="","",IF((SUM(IF(FREQUENCY('A1'!$K$30:$L$103,'A1'!$K$30:$L$103)&gt;0,1)))&gt;(CH2+1),(CH2+1),""))</f>
        <v/>
      </c>
      <c r="CK2" s="21" t="str">
        <f>IF(CI2="","",IF((SUM(IF(FREQUENCY('A1'!$K$30:$L$103,'A1'!$K$30:$L$103)&gt;0,1)))&gt;(CI2+1),(CI2+1),""))</f>
        <v/>
      </c>
      <c r="CL2" s="21" t="str">
        <f>IF(CJ2="","",IF((SUM(IF(FREQUENCY('A1'!$K$30:$L$103,'A1'!$K$30:$L$103)&gt;0,1)))&gt;(CJ2+1),(CJ2+1),""))</f>
        <v/>
      </c>
      <c r="CM2" s="21" t="str">
        <f>IF(CK2="","",IF((SUM(IF(FREQUENCY('A1'!$K$30:$L$103,'A1'!$K$30:$L$103)&gt;0,1)))&gt;(CK2+1),(CK2+1),""))</f>
        <v/>
      </c>
      <c r="CN2" s="21" t="str">
        <f>IF(CL2="","",IF((SUM(IF(FREQUENCY('A1'!$K$30:$L$103,'A1'!$K$30:$L$103)&gt;0,1)))&gt;(CL2+1),(CL2+1),""))</f>
        <v/>
      </c>
      <c r="CO2" s="21" t="str">
        <f>IF(CM2="","",IF((SUM(IF(FREQUENCY('A1'!$K$30:$L$103,'A1'!$K$30:$L$103)&gt;0,1)))&gt;(CM2+1),(CM2+1),""))</f>
        <v/>
      </c>
      <c r="CP2" s="21" t="str">
        <f>IF(CN2="","",IF((SUM(IF(FREQUENCY('A1'!$K$30:$L$103,'A1'!$K$30:$L$103)&gt;0,1)))&gt;(CN2+1),(CN2+1),""))</f>
        <v/>
      </c>
      <c r="CQ2" s="21" t="str">
        <f>IF(CO2="","",IF((SUM(IF(FREQUENCY('A1'!$K$30:$L$103,'A1'!$K$30:$L$103)&gt;0,1)))&gt;(CO2+1),(CO2+1),""))</f>
        <v/>
      </c>
      <c r="CR2" s="21" t="str">
        <f>IF(CP2="","",IF((SUM(IF(FREQUENCY('A1'!$K$30:$L$103,'A1'!$K$30:$L$103)&gt;0,1)))&gt;(CP2+1),(CP2+1),""))</f>
        <v/>
      </c>
      <c r="CS2" s="21" t="str">
        <f>IF(CQ2="","",IF((SUM(IF(FREQUENCY('A1'!$K$30:$L$103,'A1'!$K$30:$L$103)&gt;0,1)))&gt;(CQ2+1),(CQ2+1),""))</f>
        <v/>
      </c>
      <c r="CT2" s="21" t="str">
        <f>IF(CR2="","",IF((SUM(IF(FREQUENCY('A1'!$K$30:$L$103,'A1'!$K$30:$L$103)&gt;0,1)))&gt;(CR2+1),(CR2+1),""))</f>
        <v/>
      </c>
      <c r="CU2" s="21" t="str">
        <f>IF(CS2="","",IF((SUM(IF(FREQUENCY('A1'!$K$30:$L$103,'A1'!$K$30:$L$103)&gt;0,1)))&gt;(CS2+1),(CS2+1),""))</f>
        <v/>
      </c>
      <c r="CV2" s="21" t="str">
        <f>IF(CT2="","",IF((SUM(IF(FREQUENCY('A1'!$K$30:$L$103,'A1'!$K$30:$L$103)&gt;0,1)))&gt;(CT2+1),(CT2+1),""))</f>
        <v/>
      </c>
      <c r="CW2" s="21" t="str">
        <f>IF(CU2="","",IF((SUM(IF(FREQUENCY('A1'!$K$30:$L$103,'A1'!$K$30:$L$103)&gt;0,1)))&gt;(CU2+1),(CU2+1),""))</f>
        <v/>
      </c>
      <c r="CX2" s="21" t="str">
        <f>IF(CV2="","",IF((SUM(IF(FREQUENCY('A1'!$K$30:$L$103,'A1'!$K$30:$L$103)&gt;0,1)))&gt;(CV2+1),(CV2+1),""))</f>
        <v/>
      </c>
      <c r="CY2" s="21" t="str">
        <f>IF(CW2="","",IF((SUM(IF(FREQUENCY('A1'!$K$30:$L$103,'A1'!$K$30:$L$103)&gt;0,1)))&gt;(CW2+1),(CW2+1),""))</f>
        <v/>
      </c>
      <c r="CZ2" s="21" t="str">
        <f>IF(CX2="","",IF((SUM(IF(FREQUENCY('A1'!$K$30:$L$103,'A1'!$K$30:$L$103)&gt;0,1)))&gt;(CX2+1),(CX2+1),""))</f>
        <v/>
      </c>
      <c r="DA2" s="21" t="str">
        <f>IF(CY2="","",IF((SUM(IF(FREQUENCY('A1'!$K$30:$L$103,'A1'!$K$30:$L$103)&gt;0,1)))&gt;(CY2+1),(CY2+1),""))</f>
        <v/>
      </c>
      <c r="DB2" s="21" t="str">
        <f>IF(CZ2="","",IF((SUM(IF(FREQUENCY('A1'!$K$30:$L$103,'A1'!$K$30:$L$103)&gt;0,1)))&gt;(CZ2+1),(CZ2+1),""))</f>
        <v/>
      </c>
      <c r="DC2" s="21" t="str">
        <f>IF(DA2="","",IF((SUM(IF(FREQUENCY('A1'!$K$30:$L$103,'A1'!$K$30:$L$103)&gt;0,1)))&gt;(DA2+1),(DA2+1),""))</f>
        <v/>
      </c>
      <c r="DD2" s="21" t="str">
        <f>IF(DB2="","",IF((SUM(IF(FREQUENCY('A1'!$K$30:$L$103,'A1'!$K$30:$L$103)&gt;0,1)))&gt;(DB2+1),(DB2+1),""))</f>
        <v/>
      </c>
      <c r="DE2" s="21" t="str">
        <f>IF(DC2="","",IF((SUM(IF(FREQUENCY('A1'!$K$30:$L$103,'A1'!$K$30:$L$103)&gt;0,1)))&gt;(DC2+1),(DC2+1),""))</f>
        <v/>
      </c>
      <c r="DF2" s="21" t="str">
        <f>IF(DD2="","",IF((SUM(IF(FREQUENCY('A1'!$K$30:$L$103,'A1'!$K$30:$L$103)&gt;0,1)))&gt;(DD2+1),(DD2+1),""))</f>
        <v/>
      </c>
      <c r="DG2" s="21" t="str">
        <f>IF(DE2="","",IF((SUM(IF(FREQUENCY('A1'!$K$30:$L$103,'A1'!$K$30:$L$103)&gt;0,1)))&gt;(DE2+1),(DE2+1),""))</f>
        <v/>
      </c>
      <c r="DH2" s="21" t="str">
        <f>IF(DF2="","",IF((SUM(IF(FREQUENCY('A1'!$K$30:$L$103,'A1'!$K$30:$L$103)&gt;0,1)))&gt;(DF2+1),(DF2+1),""))</f>
        <v/>
      </c>
      <c r="DI2" s="21" t="str">
        <f>IF(DG2="","",IF((SUM(IF(FREQUENCY('A1'!$K$30:$L$103,'A1'!$K$30:$L$103)&gt;0,1)))&gt;(DG2+1),(DG2+1),""))</f>
        <v/>
      </c>
      <c r="DJ2" s="21" t="str">
        <f>IF(DH2="","",IF((SUM(IF(FREQUENCY('A1'!$K$30:$L$103,'A1'!$K$30:$L$103)&gt;0,1)))&gt;(DH2+1),(DH2+1),""))</f>
        <v/>
      </c>
      <c r="DK2" s="21" t="str">
        <f>IF(DI2="","",IF((SUM(IF(FREQUENCY('A1'!$K$30:$L$103,'A1'!$K$30:$L$103)&gt;0,1)))&gt;(DI2+1),(DI2+1),""))</f>
        <v/>
      </c>
      <c r="DL2" s="21" t="str">
        <f>IF(DJ2="","",IF((SUM(IF(FREQUENCY('A1'!$K$30:$L$103,'A1'!$K$30:$L$103)&gt;0,1)))&gt;(DJ2+1),(DJ2+1),""))</f>
        <v/>
      </c>
      <c r="DM2" s="21" t="str">
        <f>IF(DK2="","",IF((SUM(IF(FREQUENCY('A1'!$K$30:$L$103,'A1'!$K$30:$L$103)&gt;0,1)))&gt;(DK2+1),(DK2+1),""))</f>
        <v/>
      </c>
      <c r="DN2" s="21" t="str">
        <f>IF(DL2="","",IF((SUM(IF(FREQUENCY('A1'!$K$30:$L$103,'A1'!$K$30:$L$103)&gt;0,1)))&gt;(DL2+1),(DL2+1),""))</f>
        <v/>
      </c>
      <c r="DO2" s="21" t="str">
        <f>IF(DM2="","",IF((SUM(IF(FREQUENCY('A1'!$K$30:$L$103,'A1'!$K$30:$L$103)&gt;0,1)))&gt;(DM2+1),(DM2+1),""))</f>
        <v/>
      </c>
      <c r="DP2" s="21" t="str">
        <f>IF(DN2="","",IF((SUM(IF(FREQUENCY('A1'!$K$30:$L$103,'A1'!$K$30:$L$103)&gt;0,1)))&gt;(DN2+1),(DN2+1),""))</f>
        <v/>
      </c>
      <c r="DQ2" s="21" t="str">
        <f>IF(DO2="","",IF((SUM(IF(FREQUENCY('A1'!$K$30:$L$103,'A1'!$K$30:$L$103)&gt;0,1)))&gt;(DO2+1),(DO2+1),""))</f>
        <v/>
      </c>
      <c r="DR2" s="21" t="str">
        <f>IF(DP2="","",IF((SUM(IF(FREQUENCY('A1'!$K$30:$L$103,'A1'!$K$30:$L$103)&gt;0,1)))&gt;(DP2+1),(DP2+1),""))</f>
        <v/>
      </c>
      <c r="DS2" s="21" t="str">
        <f>IF(DQ2="","",IF((SUM(IF(FREQUENCY('A1'!$K$30:$L$103,'A1'!$K$30:$L$103)&gt;0,1)))&gt;(DQ2+1),(DQ2+1),""))</f>
        <v/>
      </c>
      <c r="DT2" s="21" t="str">
        <f>IF(DR2="","",IF((SUM(IF(FREQUENCY('A1'!$K$30:$L$103,'A1'!$K$30:$L$103)&gt;0,1)))&gt;(DR2+1),(DR2+1),""))</f>
        <v/>
      </c>
      <c r="DU2" s="21" t="str">
        <f>IF(DS2="","",IF((SUM(IF(FREQUENCY('A1'!$K$30:$L$103,'A1'!$K$30:$L$103)&gt;0,1)))&gt;(DS2+1),(DS2+1),""))</f>
        <v/>
      </c>
      <c r="DV2" s="21" t="str">
        <f>IF(DT2="","",IF((SUM(IF(FREQUENCY('A1'!$K$30:$L$103,'A1'!$K$30:$L$103)&gt;0,1)))&gt;(DT2+1),(DT2+1),""))</f>
        <v/>
      </c>
      <c r="DW2" s="21" t="str">
        <f>IF(DU2="","",IF((SUM(IF(FREQUENCY('A1'!$K$30:$L$103,'A1'!$K$30:$L$103)&gt;0,1)))&gt;(DU2+1),(DU2+1),""))</f>
        <v/>
      </c>
      <c r="DX2" s="21" t="str">
        <f>IF(DV2="","",IF((SUM(IF(FREQUENCY('A1'!$K$30:$L$103,'A1'!$K$30:$L$103)&gt;0,1)))&gt;(DV2+1),(DV2+1),""))</f>
        <v/>
      </c>
      <c r="DY2" s="21" t="str">
        <f>IF(DW2="","",IF((SUM(IF(FREQUENCY('A1'!$K$30:$L$103,'A1'!$K$30:$L$103)&gt;0,1)))&gt;(DW2+1),(DW2+1),""))</f>
        <v/>
      </c>
      <c r="DZ2" s="21" t="str">
        <f>IF(DX2="","",IF((SUM(IF(FREQUENCY('A1'!$K$30:$L$103,'A1'!$K$30:$L$103)&gt;0,1)))&gt;(DX2+1),(DX2+1),""))</f>
        <v/>
      </c>
      <c r="EA2" s="21" t="str">
        <f>IF(DY2="","",IF((SUM(IF(FREQUENCY('A1'!$K$30:$L$103,'A1'!$K$30:$L$103)&gt;0,1)))&gt;(DY2+1),(DY2+1),""))</f>
        <v/>
      </c>
      <c r="EB2" s="21" t="str">
        <f>IF(DZ2="","",IF((SUM(IF(FREQUENCY('A1'!$K$30:$L$103,'A1'!$K$30:$L$103)&gt;0,1)))&gt;(DZ2+1),(DZ2+1),""))</f>
        <v/>
      </c>
      <c r="EC2" s="21" t="str">
        <f>IF(EA2="","",IF((SUM(IF(FREQUENCY('A1'!$K$30:$L$103,'A1'!$K$30:$L$103)&gt;0,1)))&gt;(EA2+1),(EA2+1),""))</f>
        <v/>
      </c>
      <c r="ED2" s="21" t="str">
        <f>IF(EB2="","",IF((SUM(IF(FREQUENCY('A1'!$K$30:$L$103,'A1'!$K$30:$L$103)&gt;0,1)))&gt;(EB2+1),(EB2+1),""))</f>
        <v/>
      </c>
      <c r="EE2" s="21" t="str">
        <f>IF(EC2="","",IF((SUM(IF(FREQUENCY('A1'!$K$30:$L$103,'A1'!$K$30:$L$103)&gt;0,1)))&gt;(EC2+1),(EC2+1),""))</f>
        <v/>
      </c>
      <c r="EF2" s="21" t="str">
        <f>IF(ED2="","",IF((SUM(IF(FREQUENCY('A1'!$K$30:$L$103,'A1'!$K$30:$L$103)&gt;0,1)))&gt;(ED2+1),(ED2+1),""))</f>
        <v/>
      </c>
      <c r="EG2" s="21" t="str">
        <f>IF(EE2="","",IF((SUM(IF(FREQUENCY('A1'!$K$30:$L$103,'A1'!$K$30:$L$103)&gt;0,1)))&gt;(EE2+1),(EE2+1),""))</f>
        <v/>
      </c>
      <c r="EH2" s="21" t="str">
        <f>IF(EF2="","",IF((SUM(IF(FREQUENCY('A1'!$K$30:$L$103,'A1'!$K$30:$L$103)&gt;0,1)))&gt;(EF2+1),(EF2+1),""))</f>
        <v/>
      </c>
      <c r="EI2" s="21" t="str">
        <f>IF(EG2="","",IF((SUM(IF(FREQUENCY('A1'!$K$30:$L$103,'A1'!$K$30:$L$103)&gt;0,1)))&gt;(EG2+1),(EG2+1),""))</f>
        <v/>
      </c>
      <c r="EJ2" s="21" t="str">
        <f>IF(EH2="","",IF((SUM(IF(FREQUENCY('A1'!$K$30:$L$103,'A1'!$K$30:$L$103)&gt;0,1)))&gt;(EH2+1),(EH2+1),""))</f>
        <v/>
      </c>
      <c r="EK2" s="21" t="str">
        <f>IF(EI2="","",IF((SUM(IF(FREQUENCY('A1'!$K$30:$L$103,'A1'!$K$30:$L$103)&gt;0,1)))&gt;(EI2+1),(EI2+1),""))</f>
        <v/>
      </c>
      <c r="EL2" s="21" t="str">
        <f>IF(EJ2="","",IF((SUM(IF(FREQUENCY('A1'!$K$30:$L$103,'A1'!$K$30:$L$103)&gt;0,1)))&gt;(EJ2+1),(EJ2+1),""))</f>
        <v/>
      </c>
      <c r="EM2" s="21" t="str">
        <f>IF(EK2="","",IF((SUM(IF(FREQUENCY('A1'!$K$30:$L$103,'A1'!$K$30:$L$103)&gt;0,1)))&gt;(EK2+1),(EK2+1),""))</f>
        <v/>
      </c>
      <c r="EN2" s="21" t="str">
        <f>IF(EL2="","",IF((SUM(IF(FREQUENCY('A1'!$K$30:$L$103,'A1'!$K$30:$L$103)&gt;0,1)))&gt;(EL2+1),(EL2+1),""))</f>
        <v/>
      </c>
      <c r="EO2" s="21" t="str">
        <f>IF(EM2="","",IF((SUM(IF(FREQUENCY('A1'!$K$30:$L$103,'A1'!$K$30:$L$103)&gt;0,1)))&gt;(EM2+1),(EM2+1),""))</f>
        <v/>
      </c>
      <c r="EP2" s="21" t="str">
        <f>IF(EN2="","",IF((SUM(IF(FREQUENCY('A1'!$K$30:$L$103,'A1'!$K$30:$L$103)&gt;0,1)))&gt;(EN2+1),(EN2+1),""))</f>
        <v/>
      </c>
      <c r="EQ2" s="21" t="str">
        <f>IF(EO2="","",IF((SUM(IF(FREQUENCY('A1'!$K$30:$L$103,'A1'!$K$30:$L$103)&gt;0,1)))&gt;(EO2+1),(EO2+1),""))</f>
        <v/>
      </c>
      <c r="ER2" s="21" t="str">
        <f>IF(EP2="","",IF((SUM(IF(FREQUENCY('A1'!$K$30:$L$103,'A1'!$K$30:$L$103)&gt;0,1)))&gt;(EP2+1),(EP2+1),""))</f>
        <v/>
      </c>
      <c r="ES2" s="21" t="str">
        <f>IF(EQ2="","",IF((SUM(IF(FREQUENCY('A1'!$K$30:$L$103,'A1'!$K$30:$L$103)&gt;0,1)))&gt;(EQ2+1),(EQ2+1),""))</f>
        <v/>
      </c>
      <c r="ET2" s="21" t="str">
        <f>IF(ER2="","",IF((SUM(IF(FREQUENCY('A1'!$K$30:$L$103,'A1'!$K$30:$L$103)&gt;0,1)))&gt;(ER2+1),(ER2+1),""))</f>
        <v/>
      </c>
      <c r="EU2" s="21" t="str">
        <f>IF(ES2="","",IF((SUM(IF(FREQUENCY('A1'!$K$30:$L$103,'A1'!$K$30:$L$103)&gt;0,1)))&gt;(ES2+1),(ES2+1),""))</f>
        <v/>
      </c>
      <c r="EV2" s="21" t="str">
        <f>IF(ET2="","",IF((SUM(IF(FREQUENCY('A1'!$K$30:$L$103,'A1'!$K$30:$L$103)&gt;0,1)))&gt;(ET2+1),(ET2+1),""))</f>
        <v/>
      </c>
      <c r="EW2" s="21" t="str">
        <f>IF(EU2="","",IF((SUM(IF(FREQUENCY('A1'!$K$30:$L$103,'A1'!$K$30:$L$103)&gt;0,1)))&gt;(EU2+1),(EU2+1),""))</f>
        <v/>
      </c>
      <c r="EX2" s="21" t="str">
        <f>IF(EV2="","",IF((SUM(IF(FREQUENCY('A1'!$K$30:$L$103,'A1'!$K$30:$L$103)&gt;0,1)))&gt;(EV2+1),(EV2+1),""))</f>
        <v/>
      </c>
      <c r="EY2" s="21" t="str">
        <f>IF(EW2="","",IF((SUM(IF(FREQUENCY('A1'!$K$30:$L$103,'A1'!$K$30:$L$103)&gt;0,1)))&gt;(EW2+1),(EW2+1),""))</f>
        <v/>
      </c>
      <c r="EZ2" s="21" t="str">
        <f>IF(EX2="","",IF((SUM(IF(FREQUENCY('A1'!$K$30:$L$103,'A1'!$K$30:$L$103)&gt;0,1)))&gt;(EX2+1),(EX2+1),""))</f>
        <v/>
      </c>
      <c r="FA2" s="21" t="str">
        <f>IF(EY2="","",IF((SUM(IF(FREQUENCY('A1'!$K$30:$L$103,'A1'!$K$30:$L$103)&gt;0,1)))&gt;(EY2+1),(EY2+1),""))</f>
        <v/>
      </c>
      <c r="FB2" s="21" t="str">
        <f>IF(EZ2="","",IF((SUM(IF(FREQUENCY('A1'!$K$30:$L$103,'A1'!$K$30:$L$103)&gt;0,1)))&gt;(EZ2+1),(EZ2+1),""))</f>
        <v/>
      </c>
      <c r="FC2" s="21" t="str">
        <f>IF(FA2="","",IF((SUM(IF(FREQUENCY('A1'!$K$30:$L$103,'A1'!$K$30:$L$103)&gt;0,1)))&gt;(FA2+1),(FA2+1),""))</f>
        <v/>
      </c>
      <c r="FD2" s="21" t="str">
        <f>IF(FB2="","",IF((SUM(IF(FREQUENCY('A1'!$K$30:$L$103,'A1'!$K$30:$L$103)&gt;0,1)))&gt;(FB2+1),(FB2+1),""))</f>
        <v/>
      </c>
      <c r="FE2" s="21" t="str">
        <f>IF(FC2="","",IF((SUM(IF(FREQUENCY('A1'!$K$30:$L$103,'A1'!$K$30:$L$103)&gt;0,1)))&gt;(FC2+1),(FC2+1),""))</f>
        <v/>
      </c>
      <c r="FF2" s="21" t="str">
        <f>IF(FD2="","",IF((SUM(IF(FREQUENCY('A1'!$K$30:$L$103,'A1'!$K$30:$L$103)&gt;0,1)))&gt;(FD2+1),(FD2+1),""))</f>
        <v/>
      </c>
      <c r="FG2" s="21" t="str">
        <f>IF(FE2="","",IF((SUM(IF(FREQUENCY('A1'!$K$30:$L$103,'A1'!$K$30:$L$103)&gt;0,1)))&gt;(FE2+1),(FE2+1),""))</f>
        <v/>
      </c>
      <c r="FH2" s="21" t="str">
        <f>IF(FF2="","",IF((SUM(IF(FREQUENCY('A1'!$K$30:$L$103,'A1'!$K$30:$L$103)&gt;0,1)))&gt;(FF2+1),(FF2+1),""))</f>
        <v/>
      </c>
      <c r="FI2" s="21" t="str">
        <f>IF(FG2="","",IF((SUM(IF(FREQUENCY('A1'!$K$30:$L$103,'A1'!$K$30:$L$103)&gt;0,1)))&gt;(FG2+1),(FG2+1),""))</f>
        <v/>
      </c>
      <c r="FJ2" s="21" t="str">
        <f>IF(FH2="","",IF((SUM(IF(FREQUENCY('A1'!$K$30:$L$103,'A1'!$K$30:$L$103)&gt;0,1)))&gt;(FH2+1),(FH2+1),""))</f>
        <v/>
      </c>
      <c r="FK2" s="21" t="str">
        <f>IF(FI2="","",IF((SUM(IF(FREQUENCY('A1'!$K$30:$L$103,'A1'!$K$30:$L$103)&gt;0,1)))&gt;(FI2+1),(FI2+1),""))</f>
        <v/>
      </c>
      <c r="FL2" s="21" t="str">
        <f>IF(FJ2="","",IF((SUM(IF(FREQUENCY('A1'!$K$30:$L$103,'A1'!$K$30:$L$103)&gt;0,1)))&gt;(FJ2+1),(FJ2+1),""))</f>
        <v/>
      </c>
      <c r="FM2" s="21" t="str">
        <f>IF(FK2="","",IF((SUM(IF(FREQUENCY('A1'!$K$30:$L$103,'A1'!$K$30:$L$103)&gt;0,1)))&gt;(FK2+1),(FK2+1),""))</f>
        <v/>
      </c>
      <c r="FN2" s="21" t="str">
        <f>IF(FL2="","",IF((SUM(IF(FREQUENCY('A1'!$K$30:$L$103,'A1'!$K$30:$L$103)&gt;0,1)))&gt;(FL2+1),(FL2+1),""))</f>
        <v/>
      </c>
      <c r="FO2" s="21" t="str">
        <f>IF(FM2="","",IF((SUM(IF(FREQUENCY('A1'!$K$30:$L$103,'A1'!$K$30:$L$103)&gt;0,1)))&gt;(FM2+1),(FM2+1),""))</f>
        <v/>
      </c>
      <c r="FP2" s="21" t="str">
        <f>IF(FN2="","",IF((SUM(IF(FREQUENCY('A1'!$K$30:$L$103,'A1'!$K$30:$L$103)&gt;0,1)))&gt;(FN2+1),(FN2+1),""))</f>
        <v/>
      </c>
      <c r="FQ2" s="21" t="str">
        <f>IF(FO2="","",IF((SUM(IF(FREQUENCY('A1'!$K$30:$L$103,'A1'!$K$30:$L$103)&gt;0,1)))&gt;(FO2+1),(FO2+1),""))</f>
        <v/>
      </c>
      <c r="FR2" s="21" t="str">
        <f>IF(FP2="","",IF((SUM(IF(FREQUENCY('A1'!$K$30:$L$103,'A1'!$K$30:$L$103)&gt;0,1)))&gt;(FP2+1),(FP2+1),""))</f>
        <v/>
      </c>
      <c r="FS2" s="21" t="str">
        <f>IF(FQ2="","",IF((SUM(IF(FREQUENCY('A1'!$K$30:$L$103,'A1'!$K$30:$L$103)&gt;0,1)))&gt;(FQ2+1),(FQ2+1),""))</f>
        <v/>
      </c>
      <c r="FT2" s="21" t="str">
        <f>IF(FR2="","",IF((SUM(IF(FREQUENCY('A1'!$K$30:$L$103,'A1'!$K$30:$L$103)&gt;0,1)))&gt;(FR2+1),(FR2+1),""))</f>
        <v/>
      </c>
      <c r="FU2" s="21" t="str">
        <f>IF(FS2="","",IF((SUM(IF(FREQUENCY('A1'!$K$30:$L$103,'A1'!$K$30:$L$103)&gt;0,1)))&gt;(FS2+1),(FS2+1),""))</f>
        <v/>
      </c>
      <c r="FV2" s="21" t="str">
        <f>IF(FT2="","",IF((SUM(IF(FREQUENCY('A1'!$K$30:$L$103,'A1'!$K$30:$L$103)&gt;0,1)))&gt;(FT2+1),(FT2+1),""))</f>
        <v/>
      </c>
      <c r="FW2" s="21" t="str">
        <f>IF(FU2="","",IF((SUM(IF(FREQUENCY('A1'!$K$30:$L$103,'A1'!$K$30:$L$103)&gt;0,1)))&gt;(FU2+1),(FU2+1),""))</f>
        <v/>
      </c>
      <c r="FX2" s="21" t="str">
        <f>IF(FV2="","",IF((SUM(IF(FREQUENCY('A1'!$K$30:$L$103,'A1'!$K$30:$L$103)&gt;0,1)))&gt;(FV2+1),(FV2+1),""))</f>
        <v/>
      </c>
      <c r="FY2" s="21" t="str">
        <f>IF(FW2="","",IF((SUM(IF(FREQUENCY('A1'!$K$30:$L$103,'A1'!$K$30:$L$103)&gt;0,1)))&gt;(FW2+1),(FW2+1),""))</f>
        <v/>
      </c>
      <c r="FZ2" s="21" t="str">
        <f>IF(FX2="","",IF((SUM(IF(FREQUENCY('A1'!$K$30:$L$103,'A1'!$K$30:$L$103)&gt;0,1)))&gt;(FX2+1),(FX2+1),""))</f>
        <v/>
      </c>
      <c r="GA2" s="21" t="str">
        <f>IF(FY2="","",IF((SUM(IF(FREQUENCY('A1'!$K$30:$L$103,'A1'!$K$30:$L$103)&gt;0,1)))&gt;(FY2+1),(FY2+1),""))</f>
        <v/>
      </c>
      <c r="GB2" s="21" t="str">
        <f>IF(FZ2="","",IF((SUM(IF(FREQUENCY('A1'!$K$30:$L$103,'A1'!$K$30:$L$103)&gt;0,1)))&gt;(FZ2+1),(FZ2+1),""))</f>
        <v/>
      </c>
      <c r="GC2" s="21" t="str">
        <f>IF(GA2="","",IF((SUM(IF(FREQUENCY('A1'!$K$30:$L$103,'A1'!$K$30:$L$103)&gt;0,1)))&gt;(GA2+1),(GA2+1),""))</f>
        <v/>
      </c>
      <c r="GD2" s="21" t="str">
        <f>IF(GB2="","",IF((SUM(IF(FREQUENCY('A1'!$K$30:$L$103,'A1'!$K$30:$L$103)&gt;0,1)))&gt;(GB2+1),(GB2+1),""))</f>
        <v/>
      </c>
      <c r="GE2" s="21" t="str">
        <f>IF(GC2="","",IF((SUM(IF(FREQUENCY('A1'!$K$30:$L$103,'A1'!$K$30:$L$103)&gt;0,1)))&gt;(GC2+1),(GC2+1),""))</f>
        <v/>
      </c>
      <c r="GF2" s="21" t="str">
        <f>IF(GD2="","",IF((SUM(IF(FREQUENCY('A1'!$K$30:$L$103,'A1'!$K$30:$L$103)&gt;0,1)))&gt;(GD2+1),(GD2+1),""))</f>
        <v/>
      </c>
      <c r="GG2" s="21" t="str">
        <f>IF(GE2="","",IF((SUM(IF(FREQUENCY('A1'!$K$30:$L$103,'A1'!$K$30:$L$103)&gt;0,1)))&gt;(GE2+1),(GE2+1),""))</f>
        <v/>
      </c>
      <c r="GH2" s="21" t="str">
        <f>IF(GF2="","",IF((SUM(IF(FREQUENCY('A1'!$K$30:$L$103,'A1'!$K$30:$L$103)&gt;0,1)))&gt;(GF2+1),(GF2+1),""))</f>
        <v/>
      </c>
      <c r="GI2" s="21" t="str">
        <f>IF(GG2="","",IF((SUM(IF(FREQUENCY('A1'!$K$30:$L$103,'A1'!$K$30:$L$103)&gt;0,1)))&gt;(GG2+1),(GG2+1),""))</f>
        <v/>
      </c>
      <c r="GJ2" s="21" t="str">
        <f>IF(GH2="","",IF((SUM(IF(FREQUENCY('A1'!$K$30:$L$103,'A1'!$K$30:$L$103)&gt;0,1)))&gt;(GH2+1),(GH2+1),""))</f>
        <v/>
      </c>
      <c r="GK2" s="21" t="str">
        <f>IF(GI2="","",IF((SUM(IF(FREQUENCY('A1'!$K$30:$L$103,'A1'!$K$30:$L$103)&gt;0,1)))&gt;(GI2+1),(GI2+1),""))</f>
        <v/>
      </c>
      <c r="GL2" s="21" t="str">
        <f>IF(GJ2="","",IF((SUM(IF(FREQUENCY('A1'!$K$30:$L$103,'A1'!$K$30:$L$103)&gt;0,1)))&gt;(GJ2+1),(GJ2+1),""))</f>
        <v/>
      </c>
      <c r="GM2" s="21" t="str">
        <f>IF(GK2="","",IF((SUM(IF(FREQUENCY('A1'!$K$30:$L$103,'A1'!$K$30:$L$103)&gt;0,1)))&gt;(GK2+1),(GK2+1),""))</f>
        <v/>
      </c>
      <c r="GN2" s="21" t="str">
        <f>IF(GL2="","",IF((SUM(IF(FREQUENCY('A1'!$K$30:$L$103,'A1'!$K$30:$L$103)&gt;0,1)))&gt;(GL2+1),(GL2+1),""))</f>
        <v/>
      </c>
      <c r="GO2" s="21" t="str">
        <f>IF(GM2="","",IF((SUM(IF(FREQUENCY('A1'!$K$30:$L$103,'A1'!$K$30:$L$103)&gt;0,1)))&gt;(GM2+1),(GM2+1),""))</f>
        <v/>
      </c>
      <c r="GP2" s="21" t="str">
        <f>IF(GN2="","",IF((SUM(IF(FREQUENCY('A1'!$K$30:$L$103,'A1'!$K$30:$L$103)&gt;0,1)))&gt;(GN2+1),(GN2+1),""))</f>
        <v/>
      </c>
      <c r="GQ2" s="21" t="str">
        <f>IF(GO2="","",IF((SUM(IF(FREQUENCY('A1'!$K$30:$L$103,'A1'!$K$30:$L$103)&gt;0,1)))&gt;(GO2+1),(GO2+1),""))</f>
        <v/>
      </c>
      <c r="GR2" s="21" t="str">
        <f>IF(GP2="","",IF((SUM(IF(FREQUENCY('A1'!$K$30:$L$103,'A1'!$K$30:$L$103)&gt;0,1)))&gt;(GP2+1),(GP2+1),""))</f>
        <v/>
      </c>
      <c r="GS2" s="21" t="str">
        <f>IF(GQ2="","",IF((SUM(IF(FREQUENCY('A1'!$K$30:$L$103,'A1'!$K$30:$L$103)&gt;0,1)))&gt;(GQ2+1),(GQ2+1),""))</f>
        <v/>
      </c>
      <c r="GT2" s="21" t="str">
        <f>IF(GR2="","",IF((SUM(IF(FREQUENCY('A1'!$K$30:$L$103,'A1'!$K$30:$L$103)&gt;0,1)))&gt;(GR2+1),(GR2+1),""))</f>
        <v/>
      </c>
      <c r="GU2" s="21" t="str">
        <f>IF(GS2="","",IF((SUM(IF(FREQUENCY('A1'!$K$30:$L$103,'A1'!$K$30:$L$103)&gt;0,1)))&gt;(GS2+1),(GS2+1),""))</f>
        <v/>
      </c>
    </row>
    <row r="3" spans="1:203" s="19" customFormat="1" ht="9.75" customHeight="1" x14ac:dyDescent="0.25">
      <c r="C3" s="22"/>
      <c r="E3" s="23" t="str">
        <f t="array" ref="E3:GU3">IF(TRANSPOSE(PT!H5:H203)="","","PINCH")</f>
        <v>PINCH</v>
      </c>
      <c r="F3" s="23" t="str">
        <v/>
      </c>
      <c r="G3" s="23" t="str">
        <v/>
      </c>
      <c r="H3" s="23" t="str">
        <v/>
      </c>
      <c r="I3" s="23" t="str">
        <v/>
      </c>
      <c r="J3" s="23" t="str">
        <v/>
      </c>
      <c r="K3" s="23" t="str">
        <v/>
      </c>
      <c r="L3" s="23" t="str">
        <v/>
      </c>
      <c r="M3" s="23" t="str">
        <v/>
      </c>
      <c r="N3" s="23" t="str">
        <v/>
      </c>
      <c r="O3" s="23" t="str">
        <v/>
      </c>
      <c r="P3" s="23" t="str">
        <v/>
      </c>
      <c r="Q3" s="23" t="str">
        <v/>
      </c>
      <c r="R3" s="23" t="str">
        <v/>
      </c>
      <c r="S3" s="23" t="str">
        <v/>
      </c>
      <c r="T3" s="23" t="str">
        <v/>
      </c>
      <c r="U3" s="23" t="str">
        <v/>
      </c>
      <c r="V3" s="23" t="str">
        <v/>
      </c>
      <c r="W3" s="23" t="str">
        <v/>
      </c>
      <c r="X3" s="23" t="str">
        <v/>
      </c>
      <c r="Y3" s="23" t="str">
        <v/>
      </c>
      <c r="Z3" s="23" t="str">
        <v/>
      </c>
      <c r="AA3" s="23" t="str">
        <v/>
      </c>
      <c r="AB3" s="23" t="str">
        <v/>
      </c>
      <c r="AC3" s="23" t="str">
        <v/>
      </c>
      <c r="AD3" s="23" t="str">
        <v/>
      </c>
      <c r="AE3" s="23" t="str">
        <v/>
      </c>
      <c r="AF3" s="23" t="str">
        <v/>
      </c>
      <c r="AG3" s="23" t="str">
        <v/>
      </c>
      <c r="AH3" s="23" t="str">
        <v/>
      </c>
      <c r="AI3" s="23" t="str">
        <v/>
      </c>
      <c r="AJ3" s="23" t="str">
        <v/>
      </c>
      <c r="AK3" s="23" t="str">
        <v/>
      </c>
      <c r="AL3" s="23" t="str">
        <v/>
      </c>
      <c r="AM3" s="23" t="str">
        <v/>
      </c>
      <c r="AN3" s="23" t="str">
        <v/>
      </c>
      <c r="AO3" s="23" t="str">
        <v/>
      </c>
      <c r="AP3" s="23" t="str">
        <v/>
      </c>
      <c r="AQ3" s="23" t="str">
        <v/>
      </c>
      <c r="AR3" s="23" t="str">
        <v/>
      </c>
      <c r="AS3" s="23" t="str">
        <v/>
      </c>
      <c r="AT3" s="23" t="str">
        <v/>
      </c>
      <c r="AU3" s="23" t="str">
        <v/>
      </c>
      <c r="AV3" s="23" t="str">
        <v/>
      </c>
      <c r="AW3" s="23" t="str">
        <v/>
      </c>
      <c r="AX3" s="23" t="str">
        <v/>
      </c>
      <c r="AY3" s="23" t="str">
        <v/>
      </c>
      <c r="AZ3" s="23" t="str">
        <v/>
      </c>
      <c r="BA3" s="23" t="str">
        <v/>
      </c>
      <c r="BB3" s="23" t="str">
        <v/>
      </c>
      <c r="BC3" s="23" t="str">
        <v/>
      </c>
      <c r="BD3" s="23" t="str">
        <v/>
      </c>
      <c r="BE3" s="23" t="str">
        <v/>
      </c>
      <c r="BF3" s="23" t="str">
        <v/>
      </c>
      <c r="BG3" s="23" t="str">
        <v/>
      </c>
      <c r="BH3" s="23" t="str">
        <v/>
      </c>
      <c r="BI3" s="23" t="str">
        <v/>
      </c>
      <c r="BJ3" s="23" t="str">
        <v/>
      </c>
      <c r="BK3" s="23" t="str">
        <v/>
      </c>
      <c r="BL3" s="23" t="str">
        <v/>
      </c>
      <c r="BM3" s="23" t="str">
        <v/>
      </c>
      <c r="BN3" s="23" t="str">
        <v/>
      </c>
      <c r="BO3" s="23" t="str">
        <v/>
      </c>
      <c r="BP3" s="23" t="str">
        <v/>
      </c>
      <c r="BQ3" s="23" t="str">
        <v/>
      </c>
      <c r="BR3" s="23" t="str">
        <v/>
      </c>
      <c r="BS3" s="23" t="str">
        <v/>
      </c>
      <c r="BT3" s="23" t="str">
        <v/>
      </c>
      <c r="BU3" s="23" t="str">
        <v/>
      </c>
      <c r="BV3" s="23" t="str">
        <v/>
      </c>
      <c r="BW3" s="23" t="str">
        <v/>
      </c>
      <c r="BX3" s="23" t="str">
        <v/>
      </c>
      <c r="BY3" s="23" t="str">
        <v/>
      </c>
      <c r="BZ3" s="23" t="str">
        <v/>
      </c>
      <c r="CA3" s="23" t="str">
        <v/>
      </c>
      <c r="CB3" s="23" t="str">
        <v/>
      </c>
      <c r="CC3" s="23" t="str">
        <v/>
      </c>
      <c r="CD3" s="23" t="str">
        <v/>
      </c>
      <c r="CE3" s="23" t="str">
        <v/>
      </c>
      <c r="CF3" s="23" t="str">
        <v/>
      </c>
      <c r="CG3" s="23" t="str">
        <v/>
      </c>
      <c r="CH3" s="23" t="str">
        <v/>
      </c>
      <c r="CI3" s="23" t="str">
        <v/>
      </c>
      <c r="CJ3" s="23" t="str">
        <v/>
      </c>
      <c r="CK3" s="23" t="str">
        <v/>
      </c>
      <c r="CL3" s="23" t="str">
        <v/>
      </c>
      <c r="CM3" s="23" t="str">
        <v/>
      </c>
      <c r="CN3" s="23" t="str">
        <v/>
      </c>
      <c r="CO3" s="23" t="str">
        <v/>
      </c>
      <c r="CP3" s="23" t="str">
        <v/>
      </c>
      <c r="CQ3" s="23" t="str">
        <v/>
      </c>
      <c r="CR3" s="23" t="str">
        <v/>
      </c>
      <c r="CS3" s="23" t="str">
        <v/>
      </c>
      <c r="CT3" s="23" t="str">
        <v/>
      </c>
      <c r="CU3" s="23" t="str">
        <v/>
      </c>
      <c r="CV3" s="23" t="str">
        <v/>
      </c>
      <c r="CW3" s="23" t="str">
        <v/>
      </c>
      <c r="CX3" s="23" t="str">
        <v/>
      </c>
      <c r="CY3" s="23" t="str">
        <v/>
      </c>
      <c r="CZ3" s="23" t="str">
        <v/>
      </c>
      <c r="DA3" s="23" t="str">
        <v/>
      </c>
      <c r="DB3" s="23" t="str">
        <v/>
      </c>
      <c r="DC3" s="23" t="str">
        <v/>
      </c>
      <c r="DD3" s="23" t="str">
        <v/>
      </c>
      <c r="DE3" s="23" t="str">
        <v/>
      </c>
      <c r="DF3" s="23" t="str">
        <v/>
      </c>
      <c r="DG3" s="23" t="str">
        <v/>
      </c>
      <c r="DH3" s="23" t="str">
        <v/>
      </c>
      <c r="DI3" s="23" t="str">
        <v/>
      </c>
      <c r="DJ3" s="23" t="str">
        <v/>
      </c>
      <c r="DK3" s="23" t="str">
        <v/>
      </c>
      <c r="DL3" s="23" t="str">
        <v/>
      </c>
      <c r="DM3" s="23" t="str">
        <v/>
      </c>
      <c r="DN3" s="23" t="str">
        <v/>
      </c>
      <c r="DO3" s="23" t="str">
        <v/>
      </c>
      <c r="DP3" s="23" t="str">
        <v/>
      </c>
      <c r="DQ3" s="23" t="str">
        <v/>
      </c>
      <c r="DR3" s="23" t="str">
        <v/>
      </c>
      <c r="DS3" s="23" t="str">
        <v/>
      </c>
      <c r="DT3" s="23" t="str">
        <v/>
      </c>
      <c r="DU3" s="23" t="str">
        <v/>
      </c>
      <c r="DV3" s="23" t="str">
        <v/>
      </c>
      <c r="DW3" s="23" t="str">
        <v/>
      </c>
      <c r="DX3" s="23" t="str">
        <v/>
      </c>
      <c r="DY3" s="23" t="str">
        <v/>
      </c>
      <c r="DZ3" s="23" t="str">
        <v/>
      </c>
      <c r="EA3" s="23" t="str">
        <v/>
      </c>
      <c r="EB3" s="23" t="str">
        <v/>
      </c>
      <c r="EC3" s="23" t="str">
        <v/>
      </c>
      <c r="ED3" s="23" t="str">
        <v/>
      </c>
      <c r="EE3" s="23" t="str">
        <v/>
      </c>
      <c r="EF3" s="23" t="str">
        <v/>
      </c>
      <c r="EG3" s="23" t="str">
        <v/>
      </c>
      <c r="EH3" s="23" t="str">
        <v/>
      </c>
      <c r="EI3" s="23" t="str">
        <v/>
      </c>
      <c r="EJ3" s="23" t="str">
        <v/>
      </c>
      <c r="EK3" s="23" t="str">
        <v/>
      </c>
      <c r="EL3" s="23" t="str">
        <v/>
      </c>
      <c r="EM3" s="23" t="str">
        <v/>
      </c>
      <c r="EN3" s="23" t="str">
        <v/>
      </c>
      <c r="EO3" s="23" t="str">
        <v/>
      </c>
      <c r="EP3" s="23" t="str">
        <v/>
      </c>
      <c r="EQ3" s="23" t="str">
        <v/>
      </c>
      <c r="ER3" s="23" t="str">
        <v/>
      </c>
      <c r="ES3" s="23" t="str">
        <v/>
      </c>
      <c r="ET3" s="23" t="str">
        <v/>
      </c>
      <c r="EU3" s="23" t="str">
        <v/>
      </c>
      <c r="EV3" s="23" t="str">
        <v/>
      </c>
      <c r="EW3" s="23" t="str">
        <v/>
      </c>
      <c r="EX3" s="23" t="str">
        <v/>
      </c>
      <c r="EY3" s="23" t="str">
        <v/>
      </c>
      <c r="EZ3" s="23" t="str">
        <v/>
      </c>
      <c r="FA3" s="23" t="str">
        <v/>
      </c>
      <c r="FB3" s="23" t="str">
        <v/>
      </c>
      <c r="FC3" s="23" t="str">
        <v/>
      </c>
      <c r="FD3" s="23" t="str">
        <v/>
      </c>
      <c r="FE3" s="23" t="str">
        <v/>
      </c>
      <c r="FF3" s="23" t="str">
        <v/>
      </c>
      <c r="FG3" s="23" t="str">
        <v/>
      </c>
      <c r="FH3" s="23" t="str">
        <v/>
      </c>
      <c r="FI3" s="23" t="str">
        <v/>
      </c>
      <c r="FJ3" s="23" t="str">
        <v/>
      </c>
      <c r="FK3" s="23" t="str">
        <v/>
      </c>
      <c r="FL3" s="23" t="str">
        <v/>
      </c>
      <c r="FM3" s="23" t="str">
        <v/>
      </c>
      <c r="FN3" s="23" t="str">
        <v/>
      </c>
      <c r="FO3" s="23" t="str">
        <v/>
      </c>
      <c r="FP3" s="23" t="str">
        <v/>
      </c>
      <c r="FQ3" s="23" t="str">
        <v/>
      </c>
      <c r="FR3" s="23" t="str">
        <v/>
      </c>
      <c r="FS3" s="23" t="str">
        <v/>
      </c>
      <c r="FT3" s="23" t="str">
        <v/>
      </c>
      <c r="FU3" s="23" t="str">
        <v/>
      </c>
      <c r="FV3" s="23" t="str">
        <v/>
      </c>
      <c r="FW3" s="23" t="str">
        <v/>
      </c>
      <c r="FX3" s="23" t="str">
        <v/>
      </c>
      <c r="FY3" s="23" t="str">
        <v/>
      </c>
      <c r="FZ3" s="23" t="str">
        <v/>
      </c>
      <c r="GA3" s="23" t="str">
        <v/>
      </c>
      <c r="GB3" s="23" t="str">
        <v/>
      </c>
      <c r="GC3" s="23" t="str">
        <v/>
      </c>
      <c r="GD3" s="23" t="str">
        <v/>
      </c>
      <c r="GE3" s="23" t="str">
        <v/>
      </c>
      <c r="GF3" s="23" t="str">
        <v/>
      </c>
      <c r="GG3" s="23" t="str">
        <v/>
      </c>
      <c r="GH3" s="23" t="str">
        <v/>
      </c>
      <c r="GI3" s="23" t="str">
        <v/>
      </c>
      <c r="GJ3" s="23" t="str">
        <v/>
      </c>
      <c r="GK3" s="23" t="str">
        <v/>
      </c>
      <c r="GL3" s="23" t="str">
        <v/>
      </c>
      <c r="GM3" s="23" t="str">
        <v/>
      </c>
      <c r="GN3" s="23" t="str">
        <v/>
      </c>
      <c r="GO3" s="23" t="str">
        <v/>
      </c>
      <c r="GP3" s="23" t="str">
        <v/>
      </c>
      <c r="GQ3" s="23" t="str">
        <v/>
      </c>
      <c r="GR3" s="23" t="str">
        <v/>
      </c>
      <c r="GS3" s="23" t="str">
        <v/>
      </c>
      <c r="GT3" s="23" t="str">
        <v/>
      </c>
      <c r="GU3" s="23" t="str">
        <v/>
      </c>
    </row>
    <row r="4" spans="1:203" s="27" customFormat="1" ht="30" customHeight="1" x14ac:dyDescent="0.25">
      <c r="A4" s="25" t="s">
        <v>126</v>
      </c>
      <c r="B4" s="25" t="str">
        <f>SCC!$A$30</f>
        <v>Heat Flow (kW)</v>
      </c>
      <c r="C4" s="86" t="str">
        <f>"mCp ("&amp;'A1'!H29&amp;")"</f>
        <v>mCp (kW/K)</v>
      </c>
      <c r="D4" s="25" t="str">
        <f>"Shifted Temp ("&amp;'A1'!T3&amp;")"</f>
        <v>Shifted Temp (°C)</v>
      </c>
      <c r="E4" s="26">
        <f t="array" ref="E4">IF(F2="","",(LARGE('A1'!$K$30:$L$105,F2)))</f>
        <v>544.75599999999997</v>
      </c>
      <c r="F4" s="26" t="str">
        <f t="array" ref="F4">IF(G2="","",(LARGE('A1'!$K$30:$L$105,G2)))</f>
        <v/>
      </c>
      <c r="G4" s="26">
        <f t="array" ref="G4">IF(F2="","",(LARGE('A1'!$K$30:$L$105,(1+SUM(COUNTIF('A1'!$K$30:$L$105,$E$4:F4))-(F2*COUNTIF('A1'!$K$30:$L$105,$F$4))))))</f>
        <v>394.85</v>
      </c>
      <c r="H4" s="26" t="str">
        <f t="array" ref="H4">IF(G2="","",(LARGE('A1'!$K$30:$L$105,(1+SUM(COUNTIF('A1'!$K$30:$L$105,$E$4:G4))-(G2*COUNTIF('A1'!$K$30:$L$105,$F$4))))))</f>
        <v/>
      </c>
      <c r="I4" s="26">
        <f t="array" ref="I4">IF(H2="","",(LARGE('A1'!$K$30:$L$105,(1+SUM(COUNTIF('A1'!$K$30:$L$105,$E$4:H4))-(H2*COUNTIF('A1'!$K$30:$L$105,$F$4))))))</f>
        <v>386.85</v>
      </c>
      <c r="J4" s="26" t="str">
        <f t="array" ref="J4">IF(I2="","",(LARGE('A1'!$K$30:$L$105,(1+SUM(COUNTIF('A1'!$K$30:$L$105,$E$4:I4))-(I2*COUNTIF('A1'!$K$30:$L$105,$F$4))))))</f>
        <v/>
      </c>
      <c r="K4" s="26">
        <f t="array" ref="K4">IF(J2="","",(LARGE('A1'!$K$30:$L$105,(1+SUM(COUNTIF('A1'!$K$30:$L$105,$E$4:J4))-(J2*COUNTIF('A1'!$K$30:$L$105,$F$4))))))</f>
        <v>384.85</v>
      </c>
      <c r="L4" s="26" t="str">
        <f t="array" ref="L4">IF(K2="","",(LARGE('A1'!$K$30:$L$105,(1+SUM(COUNTIF('A1'!$K$30:$L$105,$E$4:K4))-(K2*COUNTIF('A1'!$K$30:$L$105,$F$4))))))</f>
        <v/>
      </c>
      <c r="M4" s="26">
        <f t="array" ref="M4">IF(L2="","",(LARGE('A1'!$K$30:$L$105,(1+SUM(COUNTIF('A1'!$K$30:$L$105,$E$4:L4))-(L2*COUNTIF('A1'!$K$30:$L$105,$F$4))))))</f>
        <v>383.83900000000006</v>
      </c>
      <c r="N4" s="26" t="str">
        <f t="array" ref="N4">IF(M2="","",(LARGE('A1'!$K$30:$L$105,(1+SUM(COUNTIF('A1'!$K$30:$L$105,$E$4:M4))-(M2*COUNTIF('A1'!$K$30:$L$105,$F$4))))))</f>
        <v/>
      </c>
      <c r="O4" s="26">
        <f t="array" ref="O4">IF(N2="","",(LARGE('A1'!$K$30:$L$105,(1+SUM(COUNTIF('A1'!$K$30:$L$105,$E$4:N4))-(N2*COUNTIF('A1'!$K$30:$L$105,$F$4))))))</f>
        <v>356.5</v>
      </c>
      <c r="P4" s="26" t="str">
        <f t="array" ref="P4">IF(O2="","",(LARGE('A1'!$K$30:$L$105,(1+SUM(COUNTIF('A1'!$K$30:$L$105,$E$4:O4))-(O2*COUNTIF('A1'!$K$30:$L$105,$F$4))))))</f>
        <v/>
      </c>
      <c r="Q4" s="26">
        <f t="array" ref="Q4">IF(P2="","",(LARGE('A1'!$K$30:$L$105,(1+SUM(COUNTIF('A1'!$K$30:$L$105,$E$4:P4))-(P2*COUNTIF('A1'!$K$30:$L$105,$F$4))))))</f>
        <v>355</v>
      </c>
      <c r="R4" s="26" t="str">
        <f t="array" ref="R4">IF(Q2="","",(LARGE('A1'!$K$30:$L$105,(1+SUM(COUNTIF('A1'!$K$30:$L$105,$E$4:Q4))-(Q2*COUNTIF('A1'!$K$30:$L$105,$F$4))))))</f>
        <v/>
      </c>
      <c r="S4" s="26">
        <f t="array" ref="S4">IF(R2="","",(LARGE('A1'!$K$30:$L$105,(1+SUM(COUNTIF('A1'!$K$30:$L$105,$E$4:R4))-(R2*COUNTIF('A1'!$K$30:$L$105,$F$4))))))</f>
        <v>345.33400000000006</v>
      </c>
      <c r="T4" s="26" t="str">
        <f t="array" ref="T4">IF(S2="","",(LARGE('A1'!$K$30:$L$105,(1+SUM(COUNTIF('A1'!$K$30:$L$105,$E$4:S4))-(S2*COUNTIF('A1'!$K$30:$L$105,$F$4))))))</f>
        <v/>
      </c>
      <c r="U4" s="26">
        <f t="array" ref="U4">IF(T2="","",(LARGE('A1'!$K$30:$L$105,(1+SUM(COUNTIF('A1'!$K$30:$L$105,$E$4:T4))-(T2*COUNTIF('A1'!$K$30:$L$105,$F$4))))))</f>
        <v>345</v>
      </c>
      <c r="V4" s="26" t="str">
        <f t="array" ref="V4">IF(U2="","",(LARGE('A1'!$K$30:$L$105,(1+SUM(COUNTIF('A1'!$K$30:$L$105,$E$4:U4))-(U2*COUNTIF('A1'!$K$30:$L$105,$F$4))))))</f>
        <v/>
      </c>
      <c r="W4" s="26">
        <f t="array" ref="W4">IF(V2="","",(LARGE('A1'!$K$30:$L$105,(1+SUM(COUNTIF('A1'!$K$30:$L$105,$E$4:V4))-(V2*COUNTIF('A1'!$K$30:$L$105,$F$4))))))</f>
        <v>281.85000000000002</v>
      </c>
      <c r="X4" s="26" t="str">
        <f t="array" ref="X4">IF(W2="","",(LARGE('A1'!$K$30:$L$105,(1+SUM(COUNTIF('A1'!$K$30:$L$105,$E$4:W4))-(W2*COUNTIF('A1'!$K$30:$L$105,$F$4))))))</f>
        <v/>
      </c>
      <c r="Y4" s="26">
        <f t="array" ref="Y4">IF(X2="","",(LARGE('A1'!$K$30:$L$105,(1+SUM(COUNTIF('A1'!$K$30:$L$105,$E$4:X4))-(X2*COUNTIF('A1'!$K$30:$L$105,$F$4))))))</f>
        <v>199.76400000000001</v>
      </c>
      <c r="Z4" s="26" t="str">
        <f t="array" ref="Z4">IF(Y2="","",(LARGE('A1'!$K$30:$L$105,(1+SUM(COUNTIF('A1'!$K$30:$L$105,$E$4:Y4))-(Y2*COUNTIF('A1'!$K$30:$L$105,$F$4))))))</f>
        <v/>
      </c>
      <c r="AA4" s="26">
        <f t="array" ref="AA4">IF(Z2="","",(LARGE('A1'!$K$30:$L$105,(1+SUM(COUNTIF('A1'!$K$30:$L$105,$E$4:Z4))-(Z2*COUNTIF('A1'!$K$30:$L$105,$F$4))))))</f>
        <v>120</v>
      </c>
      <c r="AB4" s="26" t="str">
        <f t="array" ref="AB4">IF(AA2="","",(LARGE('A1'!$K$30:$L$105,(1+SUM(COUNTIF('A1'!$K$30:$L$105,$E$4:AA4))-(AA2*COUNTIF('A1'!$K$30:$L$105,$F$4))))))</f>
        <v/>
      </c>
      <c r="AC4" s="26">
        <f t="array" ref="AC4">IF(AB2="","",(LARGE('A1'!$K$30:$L$105,(1+SUM(COUNTIF('A1'!$K$30:$L$105,$E$4:AB4))-(AB2*COUNTIF('A1'!$K$30:$L$105,$F$4))))))</f>
        <v>119.85000000000002</v>
      </c>
      <c r="AD4" s="26" t="str">
        <f t="array" ref="AD4">IF(AC2="","",(LARGE('A1'!$K$30:$L$105,(1+SUM(COUNTIF('A1'!$K$30:$L$105,$E$4:AC4))-(AC2*COUNTIF('A1'!$K$30:$L$105,$F$4))))))</f>
        <v/>
      </c>
      <c r="AE4" s="26">
        <f t="array" ref="AE4">IF(AD2="","",(LARGE('A1'!$K$30:$L$105,(1+SUM(COUNTIF('A1'!$K$30:$L$105,$E$4:AD4))-(AD2*COUNTIF('A1'!$K$30:$L$105,$F$4))))))</f>
        <v>105.19800000000004</v>
      </c>
      <c r="AF4" s="26" t="str">
        <f t="array" ref="AF4">IF(AE2="","",(LARGE('A1'!$K$30:$L$105,(1+SUM(COUNTIF('A1'!$K$30:$L$105,$E$4:AE4))-(AE2*COUNTIF('A1'!$K$30:$L$105,$F$4))))))</f>
        <v/>
      </c>
      <c r="AG4" s="26">
        <f t="array" ref="AG4">IF(AF2="","",(LARGE('A1'!$K$30:$L$105,(1+SUM(COUNTIF('A1'!$K$30:$L$105,$E$4:AF4))-(AF2*COUNTIF('A1'!$K$30:$L$105,$F$4))))))</f>
        <v>105.11200000000002</v>
      </c>
      <c r="AH4" s="26" t="str">
        <f t="array" ref="AH4">IF(AG2="","",(LARGE('A1'!$K$30:$L$105,(1+SUM(COUNTIF('A1'!$K$30:$L$105,$E$4:AG4))-(AG2*COUNTIF('A1'!$K$30:$L$105,$F$4))))))</f>
        <v/>
      </c>
      <c r="AI4" s="26">
        <f t="array" ref="AI4">IF(AH2="","",(LARGE('A1'!$K$30:$L$105,(1+SUM(COUNTIF('A1'!$K$30:$L$105,$E$4:AH4))-(AH2*COUNTIF('A1'!$K$30:$L$105,$F$4))))))</f>
        <v>95.198000000000036</v>
      </c>
      <c r="AJ4" s="26" t="str">
        <f t="array" ref="AJ4">IF(AI2="","",(LARGE('A1'!$K$30:$L$105,(1+SUM(COUNTIF('A1'!$K$30:$L$105,$E$4:AI4))-(AI2*COUNTIF('A1'!$K$30:$L$105,$F$4))))))</f>
        <v/>
      </c>
      <c r="AK4" s="26">
        <f t="array" ref="AK4">IF(AJ2="","",(LARGE('A1'!$K$30:$L$105,(1+SUM(COUNTIF('A1'!$K$30:$L$105,$E$4:AJ4))-(AJ2*COUNTIF('A1'!$K$30:$L$105,$F$4))))))</f>
        <v>83.987000000000023</v>
      </c>
      <c r="AL4" s="26" t="str">
        <f t="array" ref="AL4">IF(AK2="","",(LARGE('A1'!$K$30:$L$105,(1+SUM(COUNTIF('A1'!$K$30:$L$105,$E$4:AK4))-(AK2*COUNTIF('A1'!$K$30:$L$105,$F$4))))))</f>
        <v/>
      </c>
      <c r="AM4" s="26">
        <f t="array" ref="AM4">IF(AL2="","",(LARGE('A1'!$K$30:$L$105,(1+SUM(COUNTIF('A1'!$K$30:$L$105,$E$4:AL4))-(AL2*COUNTIF('A1'!$K$30:$L$105,$F$4))))))</f>
        <v>83.974000000000046</v>
      </c>
      <c r="AN4" s="26" t="str">
        <f t="array" ref="AN4">IF(AM2="","",(LARGE('A1'!$K$30:$L$105,(1+SUM(COUNTIF('A1'!$K$30:$L$105,$E$4:AM4))-(AM2*COUNTIF('A1'!$K$30:$L$105,$F$4))))))</f>
        <v/>
      </c>
      <c r="AO4" s="26">
        <f t="array" ref="AO4">IF(AN2="","",(LARGE('A1'!$K$30:$L$105,(1+SUM(COUNTIF('A1'!$K$30:$L$105,$E$4:AN4))-(AN2*COUNTIF('A1'!$K$30:$L$105,$F$4))))))</f>
        <v>83.951999999999998</v>
      </c>
      <c r="AP4" s="26" t="str">
        <f t="array" ref="AP4">IF(AO2="","",(LARGE('A1'!$K$30:$L$105,(1+SUM(COUNTIF('A1'!$K$30:$L$105,$E$4:AO4))-(AO2*COUNTIF('A1'!$K$30:$L$105,$F$4))))))</f>
        <v/>
      </c>
      <c r="AQ4" s="26">
        <f t="array" ref="AQ4">IF(AP2="","",(LARGE('A1'!$K$30:$L$105,(1+SUM(COUNTIF('A1'!$K$30:$L$105,$E$4:AP4))-(AP2*COUNTIF('A1'!$K$30:$L$105,$F$4))))))</f>
        <v>82.949000000000012</v>
      </c>
      <c r="AR4" s="26" t="str">
        <f t="array" ref="AR4">IF(AQ2="","",(LARGE('A1'!$K$30:$L$105,(1+SUM(COUNTIF('A1'!$K$30:$L$105,$E$4:AQ4))-(AQ2*COUNTIF('A1'!$K$30:$L$105,$F$4))))))</f>
        <v/>
      </c>
      <c r="AS4" s="26">
        <f t="array" ref="AS4">IF(AR2="","",(LARGE('A1'!$K$30:$L$105,(1+SUM(COUNTIF('A1'!$K$30:$L$105,$E$4:AR4))-(AR2*COUNTIF('A1'!$K$30:$L$105,$F$4))))))</f>
        <v>82.947000000000003</v>
      </c>
      <c r="AT4" s="26" t="str">
        <f t="array" ref="AT4">IF(AS2="","",(LARGE('A1'!$K$30:$L$105,(1+SUM(COUNTIF('A1'!$K$30:$L$105,$E$4:AS4))-(AS2*COUNTIF('A1'!$K$30:$L$105,$F$4))))))</f>
        <v/>
      </c>
      <c r="AU4" s="26">
        <f t="array" ref="AU4">IF(AT2="","",(LARGE('A1'!$K$30:$L$105,(1+SUM(COUNTIF('A1'!$K$30:$L$105,$E$4:AT4))-(AT2*COUNTIF('A1'!$K$30:$L$105,$F$4))))))</f>
        <v>82.94300000000004</v>
      </c>
      <c r="AV4" s="26" t="str">
        <f t="array" ref="AV4">IF(AU2="","",(LARGE('A1'!$K$30:$L$105,(1+SUM(COUNTIF('A1'!$K$30:$L$105,$E$4:AU4))-(AU2*COUNTIF('A1'!$K$30:$L$105,$F$4))))))</f>
        <v/>
      </c>
      <c r="AW4" s="26">
        <f t="array" ref="AW4">IF(AV2="","",(LARGE('A1'!$K$30:$L$105,(1+SUM(COUNTIF('A1'!$K$30:$L$105,$E$4:AV4))-(AV2*COUNTIF('A1'!$K$30:$L$105,$F$4))))))</f>
        <v>75.25</v>
      </c>
      <c r="AX4" s="26" t="str">
        <f t="array" ref="AX4">IF(AW2="","",(LARGE('A1'!$K$30:$L$105,(1+SUM(COUNTIF('A1'!$K$30:$L$105,$E$4:AW4))-(AW2*COUNTIF('A1'!$K$30:$L$105,$F$4))))))</f>
        <v/>
      </c>
      <c r="AY4" s="26">
        <f t="array" ref="AY4">IF(AX2="","",(LARGE('A1'!$K$30:$L$105,(1+SUM(COUNTIF('A1'!$K$30:$L$105,$E$4:AX4))-(AX2*COUNTIF('A1'!$K$30:$L$105,$F$4))))))</f>
        <v>73.963999999999999</v>
      </c>
      <c r="AZ4" s="26" t="str">
        <f t="array" ref="AZ4">IF(AY2="","",(LARGE('A1'!$K$30:$L$105,(1+SUM(COUNTIF('A1'!$K$30:$L$105,$E$4:AY4))-(AY2*COUNTIF('A1'!$K$30:$L$105,$F$4))))))</f>
        <v/>
      </c>
      <c r="BA4" s="26">
        <f t="array" ref="BA4">IF(AZ2="","",(LARGE('A1'!$K$30:$L$105,(1+SUM(COUNTIF('A1'!$K$30:$L$105,$E$4:AZ4))-(AZ2*COUNTIF('A1'!$K$30:$L$105,$F$4))))))</f>
        <v>71.18300000000005</v>
      </c>
      <c r="BB4" s="26" t="str">
        <f t="array" ref="BB4">IF(BA2="","",(LARGE('A1'!$K$30:$L$105,(1+SUM(COUNTIF('A1'!$K$30:$L$105,$E$4:BA4))-(BA2*COUNTIF('A1'!$K$30:$L$105,$F$4))))))</f>
        <v/>
      </c>
      <c r="BC4" s="26">
        <f t="array" ref="BC4">IF(BB2="","",(LARGE('A1'!$K$30:$L$105,(1+SUM(COUNTIF('A1'!$K$30:$L$105,$E$4:BB4))-(BB2*COUNTIF('A1'!$K$30:$L$105,$F$4))))))</f>
        <v>70.68300000000005</v>
      </c>
      <c r="BD4" s="26" t="str">
        <f>IF(BC2="","",(LARGE('A1'!$K$30:$L$105,(1+SUM(COUNTIF('A1'!$K$30:$L$105,$E$4:BC4))-(BC2*COUNTIF('A1'!$K$30:$L$105,$F$4))))))</f>
        <v/>
      </c>
      <c r="BE4" s="26">
        <f t="array" ref="BE4">IF(BD2="","",(LARGE('A1'!$K$30:$L$105,(1+SUM(COUNTIF('A1'!$K$30:$L$105,$E$4:BD4))-(BD2*COUNTIF('A1'!$K$30:$L$105,$F$4))))))</f>
        <v>70</v>
      </c>
      <c r="BF4" s="26" t="str">
        <f>IF(BE2="","",(LARGE('A1'!$K$30:$L$105,(1+SUM(COUNTIF('A1'!$K$30:$L$105,$E$4:BE4))-(BE2*COUNTIF('A1'!$K$30:$L$105,$F$4))))))</f>
        <v/>
      </c>
      <c r="BG4" s="26">
        <f t="array" ref="BG4">IF(BF2="","",(LARGE('A1'!$K$30:$L$105,(1+SUM(COUNTIF('A1'!$K$30:$L$105,$E$4:BF4))-(BF2*COUNTIF('A1'!$K$30:$L$105,$F$4))))))</f>
        <v>62.614000000000033</v>
      </c>
      <c r="BH4" s="26" t="str">
        <f>IF(BG2="","",(LARGE('A1'!$K$30:$L$105,(1+SUM(COUNTIF('A1'!$K$30:$L$105,$E$4:BG4))-(BG2*COUNTIF('A1'!$K$30:$L$105,$F$4))))))</f>
        <v/>
      </c>
      <c r="BI4" s="26">
        <f t="array" ref="BI4">IF(BH2="","",(LARGE('A1'!$K$30:$L$105,(1+SUM(COUNTIF('A1'!$K$30:$L$105,$E$4:BH4))-(BH2*COUNTIF('A1'!$K$30:$L$105,$F$4))))))</f>
        <v>62.613</v>
      </c>
      <c r="BJ4" s="26" t="str">
        <f>IF(BI2="","",(LARGE('A1'!$K$30:$L$105,(1+SUM(COUNTIF('A1'!$K$30:$L$105,$E$4:BI4))-(BI2*COUNTIF('A1'!$K$30:$L$105,$F$4))))))</f>
        <v/>
      </c>
      <c r="BK4" s="26">
        <f t="array" ref="BK4">IF(BJ2="","",(LARGE('A1'!$K$30:$L$105,(1+SUM(COUNTIF('A1'!$K$30:$L$105,$E$4:BJ4))-(BJ2*COUNTIF('A1'!$K$30:$L$105,$F$4))))))</f>
        <v>61.184000000000026</v>
      </c>
      <c r="BL4" s="26" t="str">
        <f>IF(BK2="","",(LARGE('A1'!$K$30:$L$105,(1+SUM(COUNTIF('A1'!$K$30:$L$105,$E$4:BK4))-(BK2*COUNTIF('A1'!$K$30:$L$105,$F$4))))))</f>
        <v/>
      </c>
      <c r="BM4" s="26">
        <f t="array" ref="BM4">IF(BL2="","",(LARGE('A1'!$K$30:$L$105,(1+SUM(COUNTIF('A1'!$K$30:$L$105,$E$4:BL4))-(BL2*COUNTIF('A1'!$K$30:$L$105,$F$4))))))</f>
        <v>61.18300000000005</v>
      </c>
      <c r="BN4" s="26" t="str">
        <f>IF(BM2="","",(LARGE('A1'!$K$30:$L$105,(1+SUM(COUNTIF('A1'!$K$30:$L$105,$E$4:BM4))-(BM2*COUNTIF('A1'!$K$30:$L$105,$F$4))))))</f>
        <v/>
      </c>
      <c r="BO4" s="26">
        <f t="array" ref="BO4">IF(BN2="","",(LARGE('A1'!$K$30:$L$105,(1+SUM(COUNTIF('A1'!$K$30:$L$105,$E$4:BN4))-(BN2*COUNTIF('A1'!$K$30:$L$105,$F$4))))))</f>
        <v>60</v>
      </c>
      <c r="BP4" s="26" t="str">
        <f>IF(BO2="","",(LARGE('A1'!$K$30:$L$105,(1+SUM(COUNTIF('A1'!$K$30:$L$105,$E$4:BO4))-(BO2*COUNTIF('A1'!$K$30:$L$105,$F$4))))))</f>
        <v/>
      </c>
      <c r="BQ4" s="26">
        <f t="array" ref="BQ4">IF(BP2="","",(LARGE('A1'!$K$30:$L$105,(1+SUM(COUNTIF('A1'!$K$30:$L$105,$E$4:BP4))-(BP2*COUNTIF('A1'!$K$30:$L$105,$F$4))))))</f>
        <v>25</v>
      </c>
      <c r="BR4" s="26" t="str">
        <f>IF(BQ2="","",(LARGE('A1'!$K$30:$L$105,(1+SUM(COUNTIF('A1'!$K$30:$L$105,$E$4:BQ4))-(BQ2*COUNTIF('A1'!$K$30:$L$105,$F$4))))))</f>
        <v/>
      </c>
      <c r="BS4" s="26">
        <f t="array" ref="BS4">IF(BR2="","",(LARGE('A1'!$K$30:$L$105,(1+SUM(COUNTIF('A1'!$K$30:$L$105,$E$4:BR4))-(BR2*COUNTIF('A1'!$K$30:$L$105,$F$4))))))</f>
        <v>24.850000000000023</v>
      </c>
      <c r="BT4" s="26" t="str">
        <f>IF(BS2="","",(LARGE('A1'!$K$30:$L$105,(1+SUM(COUNTIF('A1'!$K$30:$L$105,$E$4:BS4))-(BS2*COUNTIF('A1'!$K$30:$L$105,$F$4))))))</f>
        <v/>
      </c>
      <c r="BU4" s="26">
        <f t="array" ref="BU4">IF(BT2="","",(LARGE('A1'!$K$30:$L$105,(1+SUM(COUNTIF('A1'!$K$30:$L$105,$E$4:BT4))-(BT2*COUNTIF('A1'!$K$30:$L$105,$F$4))))))</f>
        <v>20</v>
      </c>
      <c r="BV4" s="26" t="str">
        <f>IF(BU2="","",(LARGE('A1'!$K$30:$L$105,(1+SUM(COUNTIF('A1'!$K$30:$L$105,$E$4:BU4))-(BU2*COUNTIF('A1'!$K$30:$L$105,$F$4))))))</f>
        <v/>
      </c>
      <c r="BW4" s="26">
        <f t="array" ref="BW4">IF(BV2="","",(LARGE('A1'!$K$30:$L$105,(1+SUM(COUNTIF('A1'!$K$30:$L$105,$E$4:BV4))-(BV2*COUNTIF('A1'!$K$30:$L$105,$F$4))))))</f>
        <v>14.850000000000023</v>
      </c>
      <c r="BX4" s="26" t="str">
        <f>IF(BW2="","",(LARGE('A1'!$K$30:$L$105,(1+SUM(COUNTIF('A1'!$K$30:$L$105,$E$4:BW4))-(BW2*COUNTIF('A1'!$K$30:$L$105,$F$4))))))</f>
        <v/>
      </c>
      <c r="BY4" s="26">
        <f t="array" ref="BY4">IF(BX2="","",(LARGE('A1'!$K$30:$L$105,(1+SUM(COUNTIF('A1'!$K$30:$L$105,$E$4:BX4))-(BX2*COUNTIF('A1'!$K$30:$L$105,$F$4))))))</f>
        <v>-5.1499999999999773</v>
      </c>
      <c r="BZ4" s="26" t="str">
        <f>IF(BY2="","",(LARGE('A1'!$K$30:$L$105,(1+SUM(COUNTIF('A1'!$K$30:$L$105,$E$4:BY4))-(BY2*COUNTIF('A1'!$K$30:$L$105,$F$4))))))</f>
        <v/>
      </c>
      <c r="CA4" s="26">
        <f t="array" ref="CA4">IF(BZ2="","",(LARGE('A1'!$K$30:$L$105,(1+SUM(COUNTIF('A1'!$K$30:$L$105,$E$4:BZ4))-(BZ2*COUNTIF('A1'!$K$30:$L$105,$F$4))))))</f>
        <v>-28.149999999999977</v>
      </c>
      <c r="CB4" s="26" t="str">
        <f>IF(CA2="","",(LARGE('A1'!$K$30:$L$105,(1+SUM(COUNTIF('A1'!$K$30:$L$105,$E$4:CA4))-(CA2*COUNTIF('A1'!$K$30:$L$105,$F$4))))))</f>
        <v/>
      </c>
      <c r="CC4" s="26">
        <f t="array" ref="CC4">IF(CB2="","",(LARGE('A1'!$K$30:$L$105,(1+SUM(COUNTIF('A1'!$K$30:$L$105,$E$4:CB4))-(CB2*COUNTIF('A1'!$K$30:$L$105,$F$4))))))</f>
        <v>-56.575999999999965</v>
      </c>
      <c r="CD4" s="26" t="str">
        <f>IF(CC2="","",(LARGE('A1'!$K$30:$L$105,(1+SUM(COUNTIF('A1'!$K$30:$L$105,$E$4:CC4))-(CC2*COUNTIF('A1'!$K$30:$L$105,$F$4))))))</f>
        <v/>
      </c>
      <c r="CE4" s="26">
        <f t="array" ref="CE4">IF(CD2="","",(LARGE('A1'!$K$30:$L$105,(1+SUM(COUNTIF('A1'!$K$30:$L$105,$E$4:CD4))-(CD2*COUNTIF('A1'!$K$30:$L$105,$F$4))))))</f>
        <v>-149.63999999999999</v>
      </c>
      <c r="CF4" s="26" t="str">
        <f>IF(CE2="","",(LARGE('A1'!$K$30:$L$105,(1+SUM(COUNTIF('A1'!$K$30:$L$105,$E$4:CE4))-(CE2*COUNTIF('A1'!$K$30:$L$105,$F$4))))))</f>
        <v/>
      </c>
      <c r="CG4" s="26" t="str">
        <f t="array" ref="CG4">IF(CF2="","",(LARGE('A1'!$K$30:$L$105,(1+SUM(COUNTIF('A1'!$K$30:$L$105,$E$4:CF4))-(CF2*COUNTIF('A1'!$K$30:$L$105,$F$4))))))</f>
        <v/>
      </c>
      <c r="CH4" s="26" t="str">
        <f>IF(CG2="","",(LARGE('A1'!$K$30:$L$105,(1+SUM(COUNTIF('A1'!$K$30:$L$105,$E$4:CG4))-(CG2*COUNTIF('A1'!$K$30:$L$105,$F$4))))))</f>
        <v/>
      </c>
      <c r="CI4" s="26" t="str">
        <f t="array" ref="CI4">IF(CH2="","",(LARGE('A1'!$K$30:$L$105,(1+SUM(COUNTIF('A1'!$K$30:$L$105,$E$4:CH4))-(CH2*COUNTIF('A1'!$K$30:$L$105,$F$4))))))</f>
        <v/>
      </c>
      <c r="CJ4" s="26" t="str">
        <f>IF(CI2="","",(LARGE('A1'!$K$30:$L$105,(1+SUM(COUNTIF('A1'!$K$30:$L$105,$E$4:CI4))-(CI2*COUNTIF('A1'!$K$30:$L$105,$F$4))))))</f>
        <v/>
      </c>
      <c r="CK4" s="26" t="str">
        <f t="array" ref="CK4">IF(CJ2="","",(LARGE('A1'!$K$30:$L$105,(1+SUM(COUNTIF('A1'!$K$30:$L$105,$E$4:CJ4))-(CJ2*COUNTIF('A1'!$K$30:$L$105,$F$4))))))</f>
        <v/>
      </c>
      <c r="CL4" s="26" t="str">
        <f>IF(CK2="","",(LARGE('A1'!$K$30:$L$105,(1+SUM(COUNTIF('A1'!$K$30:$L$105,$E$4:CK4))-(CK2*COUNTIF('A1'!$K$30:$L$105,$F$4))))))</f>
        <v/>
      </c>
      <c r="CM4" s="26" t="str">
        <f t="array" ref="CM4">IF(CL2="","",(LARGE('A1'!$K$30:$L$105,(1+SUM(COUNTIF('A1'!$K$30:$L$105,$E$4:CL4))-(CL2*COUNTIF('A1'!$K$30:$L$105,$F$4))))))</f>
        <v/>
      </c>
      <c r="CN4" s="26" t="str">
        <f>IF(CM2="","",(LARGE('A1'!$K$30:$L$105,(1+SUM(COUNTIF('A1'!$K$30:$L$105,$E$4:CM4))-(CM2*COUNTIF('A1'!$K$30:$L$105,$F$4))))))</f>
        <v/>
      </c>
      <c r="CO4" s="26" t="str">
        <f t="array" ref="CO4">IF(CN2="","",(LARGE('A1'!$K$30:$L$105,(1+SUM(COUNTIF('A1'!$K$30:$L$105,$E$4:CN4))-(CN2*COUNTIF('A1'!$K$30:$L$105,$F$4))))))</f>
        <v/>
      </c>
      <c r="CP4" s="26" t="str">
        <f>IF(CO2="","",(LARGE('A1'!$K$30:$L$105,(1+SUM(COUNTIF('A1'!$K$30:$L$105,$E$4:CO4))-(CO2*COUNTIF('A1'!$K$30:$L$105,$F$4))))))</f>
        <v/>
      </c>
      <c r="CQ4" s="26" t="str">
        <f t="array" ref="CQ4">IF(CP2="","",(LARGE('A1'!$K$30:$L$105,(1+SUM(COUNTIF('A1'!$K$30:$L$105,$E$4:CP4))-(CP2*COUNTIF('A1'!$K$30:$L$105,$F$4))))))</f>
        <v/>
      </c>
      <c r="CR4" s="26" t="str">
        <f>IF(CQ2="","",(LARGE('A1'!$K$30:$L$105,(1+SUM(COUNTIF('A1'!$K$30:$L$105,$E$4:CQ4))-(CQ2*COUNTIF('A1'!$K$30:$L$105,$F$4))))))</f>
        <v/>
      </c>
      <c r="CS4" s="26" t="str">
        <f t="array" ref="CS4">IF(CR2="","",(LARGE('A1'!$K$30:$L$105,(1+SUM(COUNTIF('A1'!$K$30:$L$105,$E$4:CR4))-(CR2*COUNTIF('A1'!$K$30:$L$105,$F$4))))))</f>
        <v/>
      </c>
      <c r="CT4" s="26" t="str">
        <f>IF(CS2="","",(LARGE('A1'!$K$30:$L$105,(1+SUM(COUNTIF('A1'!$K$30:$L$105,$E$4:CS4))-(CS2*COUNTIF('A1'!$K$30:$L$105,$F$4))))))</f>
        <v/>
      </c>
      <c r="CU4" s="26" t="str">
        <f t="array" ref="CU4">IF(CT2="","",(LARGE('A1'!$K$30:$L$105,(1+SUM(COUNTIF('A1'!$K$30:$L$105,$E$4:CT4))-(CT2*COUNTIF('A1'!$K$30:$L$105,$F$4))))))</f>
        <v/>
      </c>
      <c r="CV4" s="26" t="str">
        <f>IF(CU2="","",(LARGE('A1'!$K$30:$L$105,(1+SUM(COUNTIF('A1'!$K$30:$L$105,$E$4:CU4))-(CU2*COUNTIF('A1'!$K$30:$L$105,$F$4))))))</f>
        <v/>
      </c>
      <c r="CW4" s="26" t="str">
        <f t="array" ref="CW4">IF(CV2="","",(LARGE('A1'!$K$30:$L$105,(1+SUM(COUNTIF('A1'!$K$30:$L$105,$E$4:CV4))-(CV2*COUNTIF('A1'!$K$30:$L$105,$F$4))))))</f>
        <v/>
      </c>
      <c r="CX4" s="26" t="str">
        <f>IF(CW2="","",(LARGE('A1'!$K$30:$L$105,(1+SUM(COUNTIF('A1'!$K$30:$L$105,$E$4:CW4))-(CW2*COUNTIF('A1'!$K$30:$L$105,$F$4))))))</f>
        <v/>
      </c>
      <c r="CY4" s="26" t="str">
        <f t="array" ref="CY4">IF(CX2="","",(LARGE('A1'!$K$30:$L$105,(1+SUM(COUNTIF('A1'!$K$30:$L$105,$E$4:CX4))-(CX2*COUNTIF('A1'!$K$30:$L$105,$F$4))))))</f>
        <v/>
      </c>
      <c r="CZ4" s="26" t="str">
        <f>IF(CY2="","",(LARGE('A1'!$K$30:$L$105,(1+SUM(COUNTIF('A1'!$K$30:$L$105,$E$4:CY4))-(CY2*COUNTIF('A1'!$K$30:$L$105,$F$4))))))</f>
        <v/>
      </c>
      <c r="DA4" s="26" t="str">
        <f t="array" ref="DA4">IF(CZ2="","",(LARGE('A1'!$K$30:$L$105,(1+SUM(COUNTIF('A1'!$K$30:$L$105,$E$4:CZ4))-(CZ2*COUNTIF('A1'!$K$30:$L$105,$F$4))))))</f>
        <v/>
      </c>
      <c r="DB4" s="26" t="str">
        <f>IF(DA2="","",(LARGE('A1'!$K$30:$L$105,(1+SUM(COUNTIF('A1'!$K$30:$L$105,$E$4:DA4))-(DA2*COUNTIF('A1'!$K$30:$L$105,$F$4))))))</f>
        <v/>
      </c>
      <c r="DC4" s="26" t="str">
        <f t="array" ref="DC4">IF(DB2="","",(LARGE('A1'!$K$30:$L$105,(1+SUM(COUNTIF('A1'!$K$30:$L$105,$E$4:DB4))-(DB2*COUNTIF('A1'!$K$30:$L$105,$F$4))))))</f>
        <v/>
      </c>
      <c r="DD4" s="26" t="str">
        <f>IF(DC2="","",(LARGE('A1'!$K$30:$L$105,(1+SUM(COUNTIF('A1'!$K$30:$L$105,$E$4:DC4))-(DC2*COUNTIF('A1'!$K$30:$L$105,$F$4))))))</f>
        <v/>
      </c>
      <c r="DE4" s="26" t="str">
        <f t="array" ref="DE4">IF(DD2="","",(LARGE('A1'!$K$30:$L$105,(1+SUM(COUNTIF('A1'!$K$30:$L$105,$E$4:DD4))-(DD2*COUNTIF('A1'!$K$30:$L$105,$F$4))))))</f>
        <v/>
      </c>
      <c r="DF4" s="26" t="str">
        <f>IF(DE2="","",(LARGE('A1'!$K$30:$L$105,(1+SUM(COUNTIF('A1'!$K$30:$L$105,$E$4:DE4))-(DE2*COUNTIF('A1'!$K$30:$L$105,$F$4))))))</f>
        <v/>
      </c>
      <c r="DG4" s="26" t="str">
        <f t="array" ref="DG4">IF(DF2="","",(LARGE('A1'!$K$30:$L$105,(1+SUM(COUNTIF('A1'!$K$30:$L$105,$E$4:DF4))-(DF2*COUNTIF('A1'!$K$30:$L$105,$F$4))))))</f>
        <v/>
      </c>
      <c r="DH4" s="26" t="str">
        <f>IF(DG2="","",(LARGE('A1'!$K$30:$L$105,(1+SUM(COUNTIF('A1'!$K$30:$L$105,$E$4:DG4))-(DG2*COUNTIF('A1'!$K$30:$L$105,$F$4))))))</f>
        <v/>
      </c>
      <c r="DI4" s="26" t="str">
        <f t="array" ref="DI4">IF(DH2="","",(LARGE('A1'!$K$30:$L$105,(1+SUM(COUNTIF('A1'!$K$30:$L$105,$E$4:DH4))-(DH2*COUNTIF('A1'!$K$30:$L$105,$F$4))))))</f>
        <v/>
      </c>
      <c r="DJ4" s="26" t="str">
        <f>IF(DI2="","",(LARGE('A1'!$K$30:$L$105,(1+SUM(COUNTIF('A1'!$K$30:$L$105,$E$4:DI4))-(DI2*COUNTIF('A1'!$K$30:$L$105,$F$4))))))</f>
        <v/>
      </c>
      <c r="DK4" s="26" t="str">
        <f t="array" ref="DK4">IF(DJ2="","",(LARGE('A1'!$K$30:$L$105,(1+SUM(COUNTIF('A1'!$K$30:$L$105,$E$4:DJ4))-(DJ2*COUNTIF('A1'!$K$30:$L$105,$F$4))))))</f>
        <v/>
      </c>
      <c r="DL4" s="26" t="str">
        <f>IF(DK2="","",(LARGE('A1'!$K$30:$L$105,(1+SUM(COUNTIF('A1'!$K$30:$L$105,$E$4:DK4))-(DK2*COUNTIF('A1'!$K$30:$L$105,$F$4))))))</f>
        <v/>
      </c>
      <c r="DM4" s="26" t="str">
        <f t="array" ref="DM4">IF(DL2="","",(LARGE('A1'!$K$30:$L$105,(1+SUM(COUNTIF('A1'!$K$30:$L$105,$E$4:DL4))-(DL2*COUNTIF('A1'!$K$30:$L$105,$F$4))))))</f>
        <v/>
      </c>
      <c r="DN4" s="26" t="str">
        <f>IF(DM2="","",(LARGE('A1'!$K$30:$L$105,(1+SUM(COUNTIF('A1'!$K$30:$L$105,$E$4:DM4))-(DM2*COUNTIF('A1'!$K$30:$L$105,$F$4))))))</f>
        <v/>
      </c>
      <c r="DO4" s="26" t="str">
        <f t="array" ref="DO4">IF(DN2="","",(LARGE('A1'!$K$30:$L$105,(1+SUM(COUNTIF('A1'!$K$30:$L$105,$E$4:DN4))-(DN2*COUNTIF('A1'!$K$30:$L$105,$F$4))))))</f>
        <v/>
      </c>
      <c r="DP4" s="26" t="str">
        <f>IF(DO2="","",(LARGE('A1'!$K$30:$L$105,(1+SUM(COUNTIF('A1'!$K$30:$L$105,$E$4:DO4))-(DO2*COUNTIF('A1'!$K$30:$L$105,$F$4))))))</f>
        <v/>
      </c>
      <c r="DQ4" s="26" t="str">
        <f t="array" ref="DQ4">IF(DP2="","",(LARGE('A1'!$K$30:$L$105,(1+SUM(COUNTIF('A1'!$K$30:$L$105,$E$4:DP4))-(DP2*COUNTIF('A1'!$K$30:$L$105,$F$4))))))</f>
        <v/>
      </c>
      <c r="DR4" s="26" t="str">
        <f>IF(DQ2="","",(LARGE('A1'!$K$30:$L$105,(1+SUM(COUNTIF('A1'!$K$30:$L$105,$E$4:DQ4))-(DQ2*COUNTIF('A1'!$K$30:$L$105,$F$4))))))</f>
        <v/>
      </c>
      <c r="DS4" s="26" t="str">
        <f t="array" ref="DS4">IF(DR2="","",(LARGE('A1'!$K$30:$L$105,(1+SUM(COUNTIF('A1'!$K$30:$L$105,$E$4:DR4))-(DR2*COUNTIF('A1'!$K$30:$L$105,$F$4))))))</f>
        <v/>
      </c>
      <c r="DT4" s="26" t="str">
        <f>IF(DS2="","",(LARGE('A1'!$K$30:$L$105,(1+SUM(COUNTIF('A1'!$K$30:$L$105,$E$4:DS4))-(DS2*COUNTIF('A1'!$K$30:$L$105,$F$4))))))</f>
        <v/>
      </c>
      <c r="DU4" s="26" t="str">
        <f t="array" ref="DU4">IF(DT2="","",(LARGE('A1'!$K$30:$L$105,(1+SUM(COUNTIF('A1'!$K$30:$L$105,$E$4:DT4))-(DT2*COUNTIF('A1'!$K$30:$L$105,$F$4))))))</f>
        <v/>
      </c>
      <c r="DV4" s="26" t="str">
        <f>IF(DU2="","",(LARGE('A1'!$K$30:$L$105,(1+SUM(COUNTIF('A1'!$K$30:$L$105,$E$4:DU4))-(DU2*COUNTIF('A1'!$K$30:$L$105,$F$4))))))</f>
        <v/>
      </c>
      <c r="DW4" s="26" t="str">
        <f t="array" ref="DW4">IF(DV2="","",(LARGE('A1'!$K$30:$L$105,(1+SUM(COUNTIF('A1'!$K$30:$L$105,$E$4:DV4))-(DV2*COUNTIF('A1'!$K$30:$L$105,$F$4))))))</f>
        <v/>
      </c>
      <c r="DX4" s="26" t="str">
        <f>IF(DW2="","",(LARGE('A1'!$K$30:$L$105,(1+SUM(COUNTIF('A1'!$K$30:$L$105,$E$4:DW4))-(DW2*COUNTIF('A1'!$K$30:$L$105,$F$4))))))</f>
        <v/>
      </c>
      <c r="DY4" s="26" t="str">
        <f t="array" ref="DY4">IF(DX2="","",(LARGE('A1'!$K$30:$L$105,(1+SUM(COUNTIF('A1'!$K$30:$L$105,$E$4:DX4))-(DX2*COUNTIF('A1'!$K$30:$L$105,$F$4))))))</f>
        <v/>
      </c>
      <c r="DZ4" s="26" t="str">
        <f>IF(DY2="","",(LARGE('A1'!$K$30:$L$105,(1+SUM(COUNTIF('A1'!$K$30:$L$105,$E$4:DY4))-(DY2*COUNTIF('A1'!$K$30:$L$105,$F$4))))))</f>
        <v/>
      </c>
      <c r="EA4" s="26" t="str">
        <f t="array" ref="EA4">IF(DZ2="","",(LARGE('A1'!$K$30:$L$105,(1+SUM(COUNTIF('A1'!$K$30:$L$105,$E$4:DZ4))-(DZ2*COUNTIF('A1'!$K$30:$L$105,$F$4))))))</f>
        <v/>
      </c>
      <c r="EB4" s="26" t="str">
        <f>IF(EA2="","",(LARGE('A1'!$K$30:$L$105,(1+SUM(COUNTIF('A1'!$K$30:$L$105,$E$4:EA4))-(EA2*COUNTIF('A1'!$K$30:$L$105,$F$4))))))</f>
        <v/>
      </c>
      <c r="EC4" s="26" t="str">
        <f t="array" ref="EC4">IF(EB2="","",(LARGE('A1'!$K$30:$L$105,(1+SUM(COUNTIF('A1'!$K$30:$L$105,$E$4:EB4))-(EB2*COUNTIF('A1'!$K$30:$L$105,$F$4))))))</f>
        <v/>
      </c>
      <c r="ED4" s="26" t="str">
        <f>IF(EC2="","",(LARGE('A1'!$K$30:$L$105,(1+SUM(COUNTIF('A1'!$K$30:$L$105,$E$4:EC4))-(EC2*COUNTIF('A1'!$K$30:$L$105,$F$4))))))</f>
        <v/>
      </c>
      <c r="EE4" s="26" t="str">
        <f t="array" ref="EE4">IF(ED2="","",(LARGE('A1'!$K$30:$L$105,(1+SUM(COUNTIF('A1'!$K$30:$L$105,$E$4:ED4))-(ED2*COUNTIF('A1'!$K$30:$L$105,$F$4))))))</f>
        <v/>
      </c>
      <c r="EF4" s="26" t="str">
        <f>IF(EE2="","",(LARGE('A1'!$K$30:$L$105,(1+SUM(COUNTIF('A1'!$K$30:$L$105,$E$4:EE4))-(EE2*COUNTIF('A1'!$K$30:$L$105,$F$4))))))</f>
        <v/>
      </c>
      <c r="EG4" s="26" t="str">
        <f t="array" ref="EG4">IF(EF2="","",(LARGE('A1'!$K$30:$L$105,(1+SUM(COUNTIF('A1'!$K$30:$L$105,$E$4:EF4))-(EF2*COUNTIF('A1'!$K$30:$L$105,$F$4))))))</f>
        <v/>
      </c>
      <c r="EH4" s="26" t="str">
        <f>IF(EG2="","",(LARGE('A1'!$K$30:$L$105,(1+SUM(COUNTIF('A1'!$K$30:$L$105,$E$4:EG4))-(EG2*COUNTIF('A1'!$K$30:$L$105,$F$4))))))</f>
        <v/>
      </c>
      <c r="EI4" s="26" t="str">
        <f t="array" ref="EI4">IF(EH2="","",(LARGE('A1'!$K$30:$L$105,(1+SUM(COUNTIF('A1'!$K$30:$L$105,$E$4:EH4))-(EH2*COUNTIF('A1'!$K$30:$L$105,$F$4))))))</f>
        <v/>
      </c>
      <c r="EJ4" s="26" t="str">
        <f>IF(EI2="","",(LARGE('A1'!$K$30:$L$105,(1+SUM(COUNTIF('A1'!$K$30:$L$105,$E$4:EI4))-(EI2*COUNTIF('A1'!$K$30:$L$105,$F$4))))))</f>
        <v/>
      </c>
      <c r="EK4" s="26" t="str">
        <f t="array" ref="EK4">IF(EJ2="","",(LARGE('A1'!$K$30:$L$105,(1+SUM(COUNTIF('A1'!$K$30:$L$105,$E$4:EJ4))-(EJ2*COUNTIF('A1'!$K$30:$L$105,$F$4))))))</f>
        <v/>
      </c>
      <c r="EL4" s="26" t="str">
        <f>IF(EK2="","",(LARGE('A1'!$K$30:$L$105,(1+SUM(COUNTIF('A1'!$K$30:$L$105,$E$4:EK4))-(EK2*COUNTIF('A1'!$K$30:$L$105,$F$4))))))</f>
        <v/>
      </c>
      <c r="EM4" s="26" t="str">
        <f t="array" ref="EM4">IF(EL2="","",(LARGE('A1'!$K$30:$L$105,(1+SUM(COUNTIF('A1'!$K$30:$L$105,$E$4:EL4))-(EL2*COUNTIF('A1'!$K$30:$L$105,$F$4))))))</f>
        <v/>
      </c>
      <c r="EN4" s="26" t="str">
        <f>IF(EM2="","",(LARGE('A1'!$K$30:$L$105,(1+SUM(COUNTIF('A1'!$K$30:$L$105,$E$4:EM4))-(EM2*COUNTIF('A1'!$K$30:$L$105,$F$4))))))</f>
        <v/>
      </c>
      <c r="EO4" s="26" t="str">
        <f t="array" ref="EO4">IF(EN2="","",(LARGE('A1'!$K$30:$L$105,(1+SUM(COUNTIF('A1'!$K$30:$L$105,$E$4:EN4))-(EN2*COUNTIF('A1'!$K$30:$L$105,$F$4))))))</f>
        <v/>
      </c>
      <c r="EP4" s="26" t="str">
        <f>IF(EO2="","",(LARGE('A1'!$K$30:$L$105,(1+SUM(COUNTIF('A1'!$K$30:$L$105,$E$4:EO4))-(EO2*COUNTIF('A1'!$K$30:$L$105,$F$4))))))</f>
        <v/>
      </c>
      <c r="EQ4" s="26" t="str">
        <f t="array" ref="EQ4">IF(EP2="","",(LARGE('A1'!$K$30:$L$105,(1+SUM(COUNTIF('A1'!$K$30:$L$105,$E$4:EP4))-(EP2*COUNTIF('A1'!$K$30:$L$105,$F$4))))))</f>
        <v/>
      </c>
      <c r="ER4" s="26" t="str">
        <f>IF(EQ2="","",(LARGE('A1'!$K$30:$L$105,(1+SUM(COUNTIF('A1'!$K$30:$L$105,$E$4:EQ4))-(EQ2*COUNTIF('A1'!$K$30:$L$105,$F$4))))))</f>
        <v/>
      </c>
      <c r="ES4" s="26" t="str">
        <f t="array" ref="ES4">IF(ER2="","",(LARGE('A1'!$K$30:$L$105,(1+SUM(COUNTIF('A1'!$K$30:$L$105,$E$4:ER4))-(ER2*COUNTIF('A1'!$K$30:$L$105,$F$4))))))</f>
        <v/>
      </c>
      <c r="ET4" s="26" t="str">
        <f>IF(ES2="","",(LARGE('A1'!$K$30:$L$105,(1+SUM(COUNTIF('A1'!$K$30:$L$105,$E$4:ES4))-(ES2*COUNTIF('A1'!$K$30:$L$105,$F$4))))))</f>
        <v/>
      </c>
      <c r="EU4" s="26" t="str">
        <f t="array" ref="EU4">IF(ET2="","",(LARGE('A1'!$K$30:$L$105,(1+SUM(COUNTIF('A1'!$K$30:$L$105,$E$4:ET4))-(ET2*COUNTIF('A1'!$K$30:$L$105,$F$4))))))</f>
        <v/>
      </c>
      <c r="EV4" s="26" t="str">
        <f>IF(EU2="","",(LARGE('A1'!$K$30:$L$105,(1+SUM(COUNTIF('A1'!$K$30:$L$105,$E$4:EU4))-(EU2*COUNTIF('A1'!$K$30:$L$105,$F$4))))))</f>
        <v/>
      </c>
      <c r="EW4" s="26" t="str">
        <f t="array" ref="EW4">IF(EV2="","",(LARGE('A1'!$K$30:$L$105,(1+SUM(COUNTIF('A1'!$K$30:$L$105,$E$4:EV4))-(EV2*COUNTIF('A1'!$K$30:$L$105,$F$4))))))</f>
        <v/>
      </c>
      <c r="EX4" s="26" t="str">
        <f>IF(EW2="","",(LARGE('A1'!$K$30:$L$105,(1+SUM(COUNTIF('A1'!$K$30:$L$105,$E$4:EW4))-(EW2*COUNTIF('A1'!$K$30:$L$105,$F$4))))))</f>
        <v/>
      </c>
      <c r="EY4" s="26" t="str">
        <f t="array" ref="EY4">IF(EX2="","",(LARGE('A1'!$K$30:$L$105,(1+SUM(COUNTIF('A1'!$K$30:$L$105,$E$4:EX4))-(EX2*COUNTIF('A1'!$K$30:$L$105,$F$4))))))</f>
        <v/>
      </c>
      <c r="EZ4" s="26" t="str">
        <f>IF(EY2="","",(LARGE('A1'!$K$30:$L$105,(1+SUM(COUNTIF('A1'!$K$30:$L$105,$E$4:EY4))-(EY2*COUNTIF('A1'!$K$30:$L$105,$F$4))))))</f>
        <v/>
      </c>
      <c r="FA4" s="26" t="str">
        <f t="array" ref="FA4">IF(EZ2="","",(LARGE('A1'!$K$30:$L$105,(1+SUM(COUNTIF('A1'!$K$30:$L$105,$E$4:EZ4))-(EZ2*COUNTIF('A1'!$K$30:$L$105,$F$4))))))</f>
        <v/>
      </c>
      <c r="FB4" s="26" t="str">
        <f>IF(FA2="","",(LARGE('A1'!$K$30:$L$105,(1+SUM(COUNTIF('A1'!$K$30:$L$105,$E$4:FA4))-(FA2*COUNTIF('A1'!$K$30:$L$105,$F$4))))))</f>
        <v/>
      </c>
      <c r="FC4" s="26" t="str">
        <f t="array" ref="FC4">IF(FB2="","",(LARGE('A1'!$K$30:$L$105,(1+SUM(COUNTIF('A1'!$K$30:$L$105,$E$4:FB4))-(FB2*COUNTIF('A1'!$K$30:$L$105,$F$4))))))</f>
        <v/>
      </c>
      <c r="FD4" s="26" t="str">
        <f>IF(FC2="","",(LARGE('A1'!$K$30:$L$105,(1+SUM(COUNTIF('A1'!$K$30:$L$105,$E$4:FC4))-(FC2*COUNTIF('A1'!$K$30:$L$105,$F$4))))))</f>
        <v/>
      </c>
      <c r="FE4" s="26" t="str">
        <f t="array" ref="FE4">IF(FD2="","",(LARGE('A1'!$K$30:$L$105,(1+SUM(COUNTIF('A1'!$K$30:$L$105,$E$4:FD4))-(FD2*COUNTIF('A1'!$K$30:$L$105,$F$4))))))</f>
        <v/>
      </c>
      <c r="FF4" s="26" t="str">
        <f>IF(FE2="","",(LARGE('A1'!$K$30:$L$105,(1+SUM(COUNTIF('A1'!$K$30:$L$105,$E$4:FE4))-(FE2*COUNTIF('A1'!$K$30:$L$105,$F$4))))))</f>
        <v/>
      </c>
      <c r="FG4" s="26" t="str">
        <f t="array" ref="FG4">IF(FF2="","",(LARGE('A1'!$K$30:$L$105,(1+SUM(COUNTIF('A1'!$K$30:$L$105,$E$4:FF4))-(FF2*COUNTIF('A1'!$K$30:$L$105,$F$4))))))</f>
        <v/>
      </c>
      <c r="FH4" s="26" t="str">
        <f>IF(FG2="","",(LARGE('A1'!$K$30:$L$105,(1+SUM(COUNTIF('A1'!$K$30:$L$105,$E$4:FG4))-(FG2*COUNTIF('A1'!$K$30:$L$105,$F$4))))))</f>
        <v/>
      </c>
      <c r="FI4" s="26" t="str">
        <f t="array" ref="FI4">IF(FH2="","",(LARGE('A1'!$K$30:$L$105,(1+SUM(COUNTIF('A1'!$K$30:$L$105,$E$4:FH4))-(FH2*COUNTIF('A1'!$K$30:$L$105,$F$4))))))</f>
        <v/>
      </c>
      <c r="FJ4" s="26" t="str">
        <f>IF(FI2="","",(LARGE('A1'!$K$30:$L$105,(1+SUM(COUNTIF('A1'!$K$30:$L$105,$E$4:FI4))-(FI2*COUNTIF('A1'!$K$30:$L$105,$F$4))))))</f>
        <v/>
      </c>
      <c r="FK4" s="26" t="str">
        <f t="array" ref="FK4">IF(FJ2="","",(LARGE('A1'!$K$30:$L$105,(1+SUM(COUNTIF('A1'!$K$30:$L$105,$E$4:FJ4))-(FJ2*COUNTIF('A1'!$K$30:$L$105,$F$4))))))</f>
        <v/>
      </c>
      <c r="FL4" s="26" t="str">
        <f>IF(FK2="","",(LARGE('A1'!$K$30:$L$105,(1+SUM(COUNTIF('A1'!$K$30:$L$105,$E$4:FK4))-(FK2*COUNTIF('A1'!$K$30:$L$105,$F$4))))))</f>
        <v/>
      </c>
      <c r="FM4" s="26" t="str">
        <f t="array" ref="FM4">IF(FL2="","",(LARGE('A1'!$K$30:$L$105,(1+SUM(COUNTIF('A1'!$K$30:$L$105,$E$4:FL4))-(FL2*COUNTIF('A1'!$K$30:$L$105,$F$4))))))</f>
        <v/>
      </c>
      <c r="FN4" s="26" t="str">
        <f>IF(FM2="","",(LARGE('A1'!$K$30:$L$105,(1+SUM(COUNTIF('A1'!$K$30:$L$105,$E$4:FM4))-(FM2*COUNTIF('A1'!$K$30:$L$105,$F$4))))))</f>
        <v/>
      </c>
      <c r="FO4" s="26" t="str">
        <f t="array" ref="FO4">IF(FN2="","",(LARGE('A1'!$K$30:$L$105,(1+SUM(COUNTIF('A1'!$K$30:$L$105,$E$4:FN4))-(FN2*COUNTIF('A1'!$K$30:$L$105,$F$4))))))</f>
        <v/>
      </c>
      <c r="FP4" s="26" t="str">
        <f>IF(FO2="","",(LARGE('A1'!$K$30:$L$105,(1+SUM(COUNTIF('A1'!$K$30:$L$105,$E$4:FO4))-(FO2*COUNTIF('A1'!$K$30:$L$105,$F$4))))))</f>
        <v/>
      </c>
      <c r="FQ4" s="26" t="str">
        <f t="array" ref="FQ4">IF(FP2="","",(LARGE('A1'!$K$30:$L$105,(1+SUM(COUNTIF('A1'!$K$30:$L$105,$E$4:FP4))-(FP2*COUNTIF('A1'!$K$30:$L$105,$F$4))))))</f>
        <v/>
      </c>
      <c r="FR4" s="26" t="str">
        <f>IF(FQ2="","",(LARGE('A1'!$K$30:$L$105,(1+SUM(COUNTIF('A1'!$K$30:$L$105,$E$4:FQ4))-(FQ2*COUNTIF('A1'!$K$30:$L$105,$F$4))))))</f>
        <v/>
      </c>
      <c r="FS4" s="26" t="str">
        <f t="array" ref="FS4">IF(FR2="","",(LARGE('A1'!$K$30:$L$105,(1+SUM(COUNTIF('A1'!$K$30:$L$105,$E$4:FR4))-(FR2*COUNTIF('A1'!$K$30:$L$105,$F$4))))))</f>
        <v/>
      </c>
      <c r="FT4" s="26" t="str">
        <f>IF(FS2="","",(LARGE('A1'!$K$30:$L$105,(1+SUM(COUNTIF('A1'!$K$30:$L$105,$E$4:FS4))-(FS2*COUNTIF('A1'!$K$30:$L$105,$F$4))))))</f>
        <v/>
      </c>
      <c r="FU4" s="26" t="str">
        <f t="array" ref="FU4">IF(FT2="","",(LARGE('A1'!$K$30:$L$105,(1+SUM(COUNTIF('A1'!$K$30:$L$105,$E$4:FT4))-(FT2*COUNTIF('A1'!$K$30:$L$105,$F$4))))))</f>
        <v/>
      </c>
      <c r="FV4" s="26" t="str">
        <f>IF(FU2="","",(LARGE('A1'!$K$30:$L$105,(1+SUM(COUNTIF('A1'!$K$30:$L$105,$E$4:FU4))-(FU2*COUNTIF('A1'!$K$30:$L$105,$F$4))))))</f>
        <v/>
      </c>
      <c r="FW4" s="26" t="str">
        <f t="array" ref="FW4">IF(FV2="","",(LARGE('A1'!$K$30:$L$105,(1+SUM(COUNTIF('A1'!$K$30:$L$105,$E$4:FV4))-(FV2*COUNTIF('A1'!$K$30:$L$105,$F$4))))))</f>
        <v/>
      </c>
      <c r="FX4" s="26" t="str">
        <f>IF(FW2="","",(LARGE('A1'!$K$30:$L$105,(1+SUM(COUNTIF('A1'!$K$30:$L$105,$E$4:FW4))-(FW2*COUNTIF('A1'!$K$30:$L$105,$F$4))))))</f>
        <v/>
      </c>
      <c r="FY4" s="26" t="str">
        <f t="array" ref="FY4">IF(FX2="","",(LARGE('A1'!$K$30:$L$105,(1+SUM(COUNTIF('A1'!$K$30:$L$105,$E$4:FX4))-(FX2*COUNTIF('A1'!$K$30:$L$105,$F$4))))))</f>
        <v/>
      </c>
      <c r="FZ4" s="26" t="str">
        <f>IF(FY2="","",(LARGE('A1'!$K$30:$L$105,(1+SUM(COUNTIF('A1'!$K$30:$L$105,$E$4:FY4))-(FY2*COUNTIF('A1'!$K$30:$L$105,$F$4))))))</f>
        <v/>
      </c>
      <c r="GA4" s="26" t="str">
        <f t="array" ref="GA4">IF(FZ2="","",(LARGE('A1'!$K$30:$L$105,(1+SUM(COUNTIF('A1'!$K$30:$L$105,$E$4:FZ4))-(FZ2*COUNTIF('A1'!$K$30:$L$105,$F$4))))))</f>
        <v/>
      </c>
      <c r="GB4" s="26" t="str">
        <f>IF(GA2="","",(LARGE('A1'!$K$30:$L$105,(1+SUM(COUNTIF('A1'!$K$30:$L$105,$E$4:GA4))-(GA2*COUNTIF('A1'!$K$30:$L$105,$F$4))))))</f>
        <v/>
      </c>
      <c r="GC4" s="26" t="str">
        <f t="array" ref="GC4">IF(GB2="","",(LARGE('A1'!$K$30:$L$105,(1+SUM(COUNTIF('A1'!$K$30:$L$105,$E$4:GB4))-(GB2*COUNTIF('A1'!$K$30:$L$105,$F$4))))))</f>
        <v/>
      </c>
      <c r="GD4" s="26" t="str">
        <f>IF(GC2="","",(LARGE('A1'!$K$30:$L$105,(1+SUM(COUNTIF('A1'!$K$30:$L$105,$E$4:GC4))-(GC2*COUNTIF('A1'!$K$30:$L$105,$F$4))))))</f>
        <v/>
      </c>
      <c r="GE4" s="26" t="str">
        <f t="array" ref="GE4">IF(GD2="","",(LARGE('A1'!$K$30:$L$105,(1+SUM(COUNTIF('A1'!$K$30:$L$105,$E$4:GD4))-(GD2*COUNTIF('A1'!$K$30:$L$105,$F$4))))))</f>
        <v/>
      </c>
      <c r="GF4" s="26" t="str">
        <f>IF(GE2="","",(LARGE('A1'!$K$30:$L$105,(1+SUM(COUNTIF('A1'!$K$30:$L$105,$E$4:GE4))-(GE2*COUNTIF('A1'!$K$30:$L$105,$F$4))))))</f>
        <v/>
      </c>
      <c r="GG4" s="26" t="str">
        <f t="array" ref="GG4">IF(GF2="","",(LARGE('A1'!$K$30:$L$105,(1+SUM(COUNTIF('A1'!$K$30:$L$105,$E$4:GF4))-(GF2*COUNTIF('A1'!$K$30:$L$105,$F$4))))))</f>
        <v/>
      </c>
      <c r="GH4" s="26" t="str">
        <f>IF(GG2="","",(LARGE('A1'!$K$30:$L$105,(1+SUM(COUNTIF('A1'!$K$30:$L$105,$E$4:GG4))-(GG2*COUNTIF('A1'!$K$30:$L$105,$F$4))))))</f>
        <v/>
      </c>
      <c r="GI4" s="26" t="str">
        <f t="array" ref="GI4">IF(GH2="","",(LARGE('A1'!$K$30:$L$105,(1+SUM(COUNTIF('A1'!$K$30:$L$105,$E$4:GH4))-(GH2*COUNTIF('A1'!$K$30:$L$105,$F$4))))))</f>
        <v/>
      </c>
      <c r="GJ4" s="26" t="str">
        <f>IF(GI2="","",(LARGE('A1'!$K$30:$L$105,(1+SUM(COUNTIF('A1'!$K$30:$L$105,$E$4:GI4))-(GI2*COUNTIF('A1'!$K$30:$L$105,$F$4))))))</f>
        <v/>
      </c>
      <c r="GK4" s="26" t="str">
        <f t="array" ref="GK4">IF(GJ2="","",(LARGE('A1'!$K$30:$L$105,(1+SUM(COUNTIF('A1'!$K$30:$L$105,$E$4:GJ4))-(GJ2*COUNTIF('A1'!$K$30:$L$105,$F$4))))))</f>
        <v/>
      </c>
      <c r="GL4" s="26" t="str">
        <f>IF(GK2="","",(LARGE('A1'!$K$30:$L$105,(1+SUM(COUNTIF('A1'!$K$30:$L$105,$E$4:GK4))-(GK2*COUNTIF('A1'!$K$30:$L$105,$F$4))))))</f>
        <v/>
      </c>
      <c r="GM4" s="26" t="str">
        <f t="array" ref="GM4">IF(GL2="","",(LARGE('A1'!$K$30:$L$105,(1+SUM(COUNTIF('A1'!$K$30:$L$105,$E$4:GL4))-(GL2*COUNTIF('A1'!$K$30:$L$105,$F$4))))))</f>
        <v/>
      </c>
      <c r="GN4" s="26" t="str">
        <f>IF(GM2="","",(LARGE('A1'!$K$30:$L$105,(1+SUM(COUNTIF('A1'!$K$30:$L$105,$E$4:GM4))-(GM2*COUNTIF('A1'!$K$30:$L$105,$F$4))))))</f>
        <v/>
      </c>
      <c r="GO4" s="26" t="str">
        <f t="array" ref="GO4">IF(GN2="","",(LARGE('A1'!$K$30:$L$105,(1+SUM(COUNTIF('A1'!$K$30:$L$105,$E$4:GN4))-(GN2*COUNTIF('A1'!$K$30:$L$105,$F$4))))))</f>
        <v/>
      </c>
      <c r="GP4" s="26" t="str">
        <f>IF(GO2="","",(LARGE('A1'!$K$30:$L$105,(1+SUM(COUNTIF('A1'!$K$30:$L$105,$E$4:GO4))-(GO2*COUNTIF('A1'!$K$30:$L$105,$F$4))))))</f>
        <v/>
      </c>
      <c r="GQ4" s="26" t="str">
        <f t="array" ref="GQ4">IF(GP2="","",(LARGE('A1'!$K$30:$L$105,(1+SUM(COUNTIF('A1'!$K$30:$L$105,$E$4:GP4))-(GP2*COUNTIF('A1'!$K$30:$L$105,$F$4))))))</f>
        <v/>
      </c>
      <c r="GR4" s="26" t="str">
        <f>IF(GQ2="","",(LARGE('A1'!$K$30:$L$105,(1+SUM(COUNTIF('A1'!$K$30:$L$105,$E$4:GQ4))-(GQ2*COUNTIF('A1'!$K$30:$L$105,$F$4))))))</f>
        <v/>
      </c>
      <c r="GS4" s="26" t="str">
        <f t="array" ref="GS4">IF(GR2="","",(LARGE('A1'!$K$30:$L$105,(1+SUM(COUNTIF('A1'!$K$30:$L$105,$E$4:GR4))-(GR2*COUNTIF('A1'!$K$30:$L$105,$F$4))))))</f>
        <v/>
      </c>
      <c r="GT4" s="26" t="str">
        <f>IF(GS2="","",(LARGE('A1'!$K$30:$L$105,(1+SUM(COUNTIF('A1'!$K$30:$L$105,$E$4:GS4))-(GS2*COUNTIF('A1'!$K$30:$L$105,$F$4))))))</f>
        <v/>
      </c>
      <c r="GU4" s="26" t="str">
        <f t="array" ref="GU4">IF(GT2="","",(LARGE('A1'!$K$30:$L$105,(1+SUM(COUNTIF('A1'!$K$30:$L$105,$E$4:GT4))-(GT2*COUNTIF('A1'!$K$30:$L$105,$F$4))))))</f>
        <v/>
      </c>
    </row>
    <row r="5" spans="1:203" s="28" customFormat="1" ht="20.100000000000001" customHeight="1" x14ac:dyDescent="0.25">
      <c r="A5" s="28" t="str">
        <f t="array" ref="A5:A54">IF(('A1'!A30:A79)="","",('A1'!A30:A79))</f>
        <v>H22</v>
      </c>
      <c r="B5" s="28">
        <f t="array" ref="B5:B54">IF(('A1'!I30:I79)="","",('A1'!I30:I79))</f>
        <v>49696.5</v>
      </c>
      <c r="C5" s="29">
        <f t="array" ref="C5:C54">IF(('A1'!H30:H79)="","",('A1'!H30:H79))</f>
        <v>110.0878106267694</v>
      </c>
      <c r="D5" s="30" t="str">
        <f t="array" ref="D5:D54">IF(('A1'!J30:J79)="","",('A1'!J30:J79))</f>
        <v>COLD</v>
      </c>
      <c r="E5" s="31" t="str">
        <f t="array" ref="E5:E54">IF($D$5:$D$54="","",IF($D$5:$D$54="HOT",IF(('A1'!$K$30:$K$80)=E$4,"●",IF(TRANSPOSE('A1'!$L$30:$L$80)=E$4,"▼",IF(D$5:D$54="|","|",""))),IF(('A1'!$K$30:$K$80)=E$4,"●",IF(('A1'!$L$30:$L$80)=E$4,"▲",IF(D$5:D$54="|","|","")))))</f>
        <v/>
      </c>
      <c r="F5" s="31" t="str">
        <f t="array" ref="F5:F54">IF($D$5:$D$54="","",IF($D$5:$D$54="HOT",IF(E$5:E$54="●","|",IF(E$5:E$54="|","|","")),IF(E$5:E$54="▲","|",IF(E$5:E$54="|","|",""))))</f>
        <v/>
      </c>
      <c r="G5" s="31" t="str">
        <f t="array" ref="G5:G54">IF($D$5:$D$54="","",IF($D$5:$D$54="HOT",IF(('A1'!$K$30:$K$80)=G$4,"●",IF(('A1'!$L$30:$L$80)=G$4,"▼",IF(F$5:F$54="|","|",""))),IF(('A1'!$K$30:$K$80)=G$4,"●",IF(('A1'!$L$30:$L$80)=G$4,"▲",IF(F$5:F$54="|","|","")))))</f>
        <v>▲</v>
      </c>
      <c r="H5" s="31" t="str">
        <f t="array" ref="H5:H54">IF($D$5:$D$54="","",IF($D$5:$D$54="HOT",IF(G$5:G$54="●","|",IF(G$5:G$54="|","|","")),IF(G$5:G$54="▲","|",IF(G$5:G$54="|","|",""))))</f>
        <v>|</v>
      </c>
      <c r="I5" s="31" t="str">
        <f t="array" ref="I5:I54">IF($D$5:$D$54="","",IF($D$5:$D$54="HOT",IF(('A1'!$K$30:$K$80)=I$4,"●",IF(('A1'!$L$30:$L$80)=I$4,"▼",IF(H$5:H$54="|","|",""))),IF(('A1'!$K$30:$K$80)=I$4,"●",IF(('A1'!$L$30:$L$80)=I$4,"▲",IF(H$5:H$54="|","|","")))))</f>
        <v>|</v>
      </c>
      <c r="J5" s="31" t="str">
        <f t="array" ref="J5:J54">IF($D$5:$D$54="","",IF($D$5:$D$54="HOT",IF(I$5:I$54="●","|",IF(I$5:I$54="|","|","")),IF(I$5:I$54="▲","|",IF(I$5:I$54="|","|",""))))</f>
        <v>|</v>
      </c>
      <c r="K5" s="31" t="str">
        <f t="array" ref="K5:K54">IF($D$5:$D$54="","",IF($D$5:$D$54="HOT",IF(('A1'!$K$30:$K$80)=K$4,"●",IF(('A1'!$L$30:$L$80)=K$4,"▼",IF(J$5:J$54="|","|",""))),IF(('A1'!$K$30:$K$80)=K$4,"●",IF(('A1'!$L$30:$L$80)=K$4,"▲",IF(J$5:J$54="|","|","")))))</f>
        <v>|</v>
      </c>
      <c r="L5" s="31" t="str">
        <f t="array" ref="L5:L54">IF($D$5:$D$54="","",IF($D$5:$D$54="HOT",IF(K$5:K$54="●","|",IF(K$5:K$54="|","|","")),IF(K$5:K$54="▲","|",IF(K$5:K$54="|","|",""))))</f>
        <v>|</v>
      </c>
      <c r="M5" s="31" t="str">
        <f t="array" ref="M5:M54">IF($D$5:$D$54="","",IF($D$5:$D$54="HOT",IF(('A1'!$K$30:$K$80)=M$4,"●",IF(('A1'!$L$30:$L$80)=M$4,"▼",IF(L$5:L$54="|","|",""))),IF(('A1'!$K$30:$K$80)=M$4,"●",IF(('A1'!$L$30:$L$80)=M$4,"▲",IF(L$5:L$54="|","|","")))))</f>
        <v>|</v>
      </c>
      <c r="N5" s="31" t="str">
        <f t="array" ref="N5:N54">IF($D$5:$D$54="","",IF($D$5:$D$54="HOT",IF(M$5:M$54="●","|",IF(M$5:M$54="|","|","")),IF(M$5:M$54="▲","|",IF(M$5:M$54="|","|",""))))</f>
        <v>|</v>
      </c>
      <c r="O5" s="31" t="str">
        <f t="array" ref="O5:O54">IF($D$5:$D$54="","",IF($D$5:$D$54="HOT",IF(('A1'!$K$30:$K$80)=O$4,"●",IF(('A1'!$L$30:$L$80)=O$4,"▼",IF(N$5:N$54="|","|",""))),IF(('A1'!$K$30:$K$80)=O$4,"●",IF(('A1'!$L$30:$L$80)=O$4,"▲",IF(N$5:N$54="|","|","")))))</f>
        <v>|</v>
      </c>
      <c r="P5" s="31" t="str">
        <f t="array" ref="P5:P54">IF($D$5:$D$54="","",IF($D$5:$D$54="HOT",IF(O$5:O$54="●","|",IF(O$5:O$54="|","|","")),IF(O$5:O$54="▲","|",IF(O$5:O$54="|","|",""))))</f>
        <v>|</v>
      </c>
      <c r="Q5" s="31" t="str">
        <f t="array" ref="Q5:Q54">IF($D$5:$D$54="","",IF($D$5:$D$54="HOT",IF(('A1'!$K$30:$K$80)=Q$4,"●",IF(('A1'!$L$30:$L$80)=Q$4,"▼",IF(P$5:P$54="|","|",""))),IF(('A1'!$K$30:$K$80)=Q$4,"●",IF(('A1'!$L$30:$L$80)=Q$4,"▲",IF(P$5:P$54="|","|","")))))</f>
        <v>|</v>
      </c>
      <c r="R5" s="31" t="str">
        <f t="array" ref="R5:R54">IF($D$5:$D$54="","",IF($D$5:$D$54="HOT",IF(Q$5:Q$54="●","|",IF(Q$5:Q$54="|","|","")),IF(Q$5:Q$54="▲","|",IF(Q$5:Q$54="|","|",""))))</f>
        <v>|</v>
      </c>
      <c r="S5" s="31" t="str">
        <f t="array" ref="S5:S54">IF($D$5:$D$54="","",IF($D$5:$D$54="HOT",IF(('A1'!$K$30:$K$80)=S$4,"●",IF(('A1'!$L$30:$L$80)=S$4,"▼",IF(R$5:R$54="|","|",""))),IF(('A1'!$K$30:$K$80)=S$4,"●",IF(('A1'!$L$30:$L$80)=S$4,"▲",IF(R$5:R$54="|","|","")))))</f>
        <v>|</v>
      </c>
      <c r="T5" s="31" t="str">
        <f t="array" ref="T5:T54">IF($D$5:$D$54="","",IF($D$5:$D$54="HOT",IF(S$5:S$54="●","|",IF(S$5:S$54="|","|","")),IF(S$5:S$54="▲","|",IF(S$5:S$54="|","|",""))))</f>
        <v>|</v>
      </c>
      <c r="U5" s="31" t="str">
        <f t="array" ref="U5:U54">IF($D$5:$D$54="","",IF($D$5:$D$54="HOT",IF(('A1'!$K$30:$K$80)=U$4,"●",IF(('A1'!$L$30:$L$80)=U$4,"▼",IF(T$5:T$54="|","|",""))),IF(('A1'!$K$30:$K$80)=U$4,"●",IF(('A1'!$L$30:$L$80)=U$4,"▲",IF(T$5:T$54="|","|","")))))</f>
        <v>|</v>
      </c>
      <c r="V5" s="31" t="str">
        <f t="array" ref="V5:V54">IF($D$5:$D$54="","",IF($D$5:$D$54="HOT",IF(U$5:U$54="●","|",IF(U$5:U$54="|","|","")),IF(U$5:U$54="▲","|",IF(U$5:U$54="|","|",""))))</f>
        <v>|</v>
      </c>
      <c r="W5" s="31" t="str">
        <f t="array" ref="W5:W54">IF($D$5:$D$54="","",IF($D$5:$D$54="HOT",IF(('A1'!$K$30:$K$80)=W$4,"●",IF(('A1'!$L$30:$L$80)=W$4,"▼",IF(V$5:V$54="|","|",""))),IF(('A1'!$K$30:$K$80)=W$4,"●",IF(('A1'!$L$30:$L$80)=W$4,"▲",IF(V$5:V$54="|","|","")))))</f>
        <v>|</v>
      </c>
      <c r="X5" s="31" t="str">
        <f t="array" ref="X5:X54">IF($D$5:$D$54="","",IF($D$5:$D$54="HOT",IF(W$5:W$54="●","|",IF(W$5:W$54="|","|","")),IF(W$5:W$54="▲","|",IF(W$5:W$54="|","|",""))))</f>
        <v>|</v>
      </c>
      <c r="Y5" s="31" t="str">
        <f t="array" ref="Y5:Y54">IF($D$5:$D$54="","",IF($D$5:$D$54="HOT",IF(('A1'!$K$30:$K$80)=Y$4,"●",IF(('A1'!$L$30:$L$80)=Y$4,"▼",IF(X$5:X$54="|","|",""))),IF(('A1'!$K$30:$K$80)=Y$4,"●",IF(('A1'!$L$30:$L$80)=Y$4,"▲",IF(X$5:X$54="|","|","")))))</f>
        <v>|</v>
      </c>
      <c r="Z5" s="31" t="str">
        <f t="array" ref="Z5:Z54">IF($D$5:$D$54="","",IF($D$5:$D$54="HOT",IF(Y$5:Y$54="●","|",IF(Y$5:Y$54="|","|","")),IF(Y$5:Y$54="▲","|",IF(Y$5:Y$54="|","|",""))))</f>
        <v>|</v>
      </c>
      <c r="AA5" s="31" t="str">
        <f t="array" ref="AA5:AA54">IF($D$5:$D$54="","",IF($D$5:$D$54="HOT",IF(('A1'!$K$30:$K$80)=AA$4,"●",IF(('A1'!$L$30:$L$80)=AA$4,"▼",IF(Z$5:Z$54="|","|",""))),IF(('A1'!$K$30:$K$80)=AA$4,"●",IF(('A1'!$L$30:$L$80)=AA$4,"▲",IF(Z$5:Z$54="|","|","")))))</f>
        <v>|</v>
      </c>
      <c r="AB5" s="31" t="str">
        <f t="array" ref="AB5:AB54">IF($D$5:$D$54="","",IF($D$5:$D$54="HOT",IF(AA$5:AA$54="●","|",IF(AA$5:AA$54="|","|","")),IF(AA$5:AA$54="▲","|",IF(AA$5:AA$54="|","|",""))))</f>
        <v>|</v>
      </c>
      <c r="AC5" s="31" t="str">
        <f t="array" ref="AC5:AC54">IF($D$5:$D$54="","",IF($D$5:$D$54="HOT",IF(('A1'!$K$30:$K$80)=AC$4,"●",IF(('A1'!$L$30:$L$80)=AC$4,"▼",IF(AB$5:AB$54="|","|",""))),IF(('A1'!$K$30:$K$80)=AC$4,"●",IF(('A1'!$L$30:$L$80)=AC$4,"▲",IF(AB$5:AB$54="|","|","")))))</f>
        <v>|</v>
      </c>
      <c r="AD5" s="31" t="str">
        <f t="array" ref="AD5:AD54">IF($D$5:$D$54="","",IF($D$5:$D$54="HOT",IF(AC$5:AC$54="●","|",IF(AC$5:AC$54="|","|","")),IF(AC$5:AC$54="▲","|",IF(AC$5:AC$54="|","|",""))))</f>
        <v>|</v>
      </c>
      <c r="AE5" s="31" t="str">
        <f t="array" ref="AE5:AE54">IF($D$5:$D$54="","",IF($D$5:$D$54="HOT",IF(('A1'!$K$30:$K$80)=AE$4,"●",IF(('A1'!$L$30:$L$80)=AE$4,"▼",IF(AD$5:AD$54="|","|",""))),IF(('A1'!$K$30:$K$80)=AE$4,"●",IF(('A1'!$L$30:$L$80)=AE$4,"▲",IF(AD$5:AD$54="|","|","")))))</f>
        <v>|</v>
      </c>
      <c r="AF5" s="31" t="str">
        <f t="array" ref="AF5:AF54">IF($D$5:$D$54="","",IF($D$5:$D$54="HOT",IF(AE$5:AE$54="●","|",IF(AE$5:AE$54="|","|","")),IF(AE$5:AE$54="▲","|",IF(AE$5:AE$54="|","|",""))))</f>
        <v>|</v>
      </c>
      <c r="AG5" s="31" t="str">
        <f t="array" ref="AG5:AG54">IF($D$5:$D$54="","",IF($D$5:$D$54="HOT",IF(('A1'!$K$30:$K$80)=AG$4,"●",IF(('A1'!$L$30:$L$80)=AG$4,"▼",IF(AF$5:AF$54="|","|",""))),IF(('A1'!$K$30:$K$80)=AG$4,"●",IF(('A1'!$L$30:$L$80)=AG$4,"▲",IF(AF$5:AF$54="|","|","")))))</f>
        <v>|</v>
      </c>
      <c r="AH5" s="31" t="str">
        <f t="array" ref="AH5:AH54">IF($D$5:$D$54="","",IF($D$5:$D$54="HOT",IF(AG$5:AG$54="●","|",IF(AG$5:AG$54="|","|","")),IF(AG$5:AG$54="▲","|",IF(AG$5:AG$54="|","|",""))))</f>
        <v>|</v>
      </c>
      <c r="AI5" s="31" t="str">
        <f t="array" ref="AI5:AI54">IF($D$5:$D$54="","",IF($D$5:$D$54="HOT",IF(('A1'!$K$30:$K$80)=AI$4,"●",IF(('A1'!$L$30:$L$80)=AI$4,"▼",IF(AH$5:AH$54="|","|",""))),IF(('A1'!$K$30:$K$80)=AI$4,"●",IF(('A1'!$L$30:$L$80)=AI$4,"▲",IF(AH$5:AH$54="|","|","")))))</f>
        <v>|</v>
      </c>
      <c r="AJ5" s="31" t="str">
        <f t="array" ref="AJ5:AJ54">IF($D$5:$D$54="","",IF($D$5:$D$54="HOT",IF(AI$5:AI$54="●","|",IF(AI$5:AI$54="|","|","")),IF(AI$5:AI$54="▲","|",IF(AI$5:AI$54="|","|",""))))</f>
        <v>|</v>
      </c>
      <c r="AK5" s="31" t="str">
        <f t="array" ref="AK5:AK54">IF($D$5:$D$54="","",IF($D$5:$D$54="HOT",IF(('A1'!$K$30:$K$80)=AK$4,"●",IF(('A1'!$L$30:$L$80)=AK$4,"▼",IF(AJ$5:AJ$54="|","|",""))),IF(('A1'!$K$30:$K$80)=AK$4,"●",IF(('A1'!$L$30:$L$80)=AK$4,"▲",IF(AJ$5:AJ$54="|","|","")))))</f>
        <v>|</v>
      </c>
      <c r="AL5" s="31" t="str">
        <f t="array" ref="AL5:AL54">IF($D$5:$D$54="","",IF($D$5:$D$54="HOT",IF(AK$5:AK$54="●","|",IF(AK$5:AK$54="|","|","")),IF(AK$5:AK$54="▲","|",IF(AK$5:AK$54="|","|",""))))</f>
        <v>|</v>
      </c>
      <c r="AM5" s="31" t="str">
        <f t="array" ref="AM5:AM54">IF($D$5:$D$54="","",IF($D$5:$D$54="HOT",IF(('A1'!$K$30:$K$80)=AM$4,"●",IF(('A1'!$L$30:$L$80)=AM$4,"▼",IF(AL$5:AL$54="|","|",""))),IF(('A1'!$K$30:$K$80)=AM$4,"●",IF(('A1'!$L$30:$L$80)=AM$4,"▲",IF(AL$5:AL$54="|","|","")))))</f>
        <v>|</v>
      </c>
      <c r="AN5" s="31" t="str">
        <f t="array" ref="AN5:AN54">IF($D$5:$D$54="","",IF($D$5:$D$54="HOT",IF(AM$5:AM$54="●","|",IF(AM$5:AM$54="|","|","")),IF(AM$5:AM$54="▲","|",IF(AM$5:AM$54="|","|",""))))</f>
        <v>|</v>
      </c>
      <c r="AO5" s="31" t="str">
        <f t="array" ref="AO5:AO54">IF($D$5:$D$54="","",IF($D$5:$D$54="HOT",IF(('A1'!$K$30:$K$80)=AO$4,"●",IF(('A1'!$L$30:$L$80)=AO$4,"▼",IF(AN$5:AN$54="|","|",""))),IF(('A1'!$K$30:$K$80)=AO$4,"●",IF(('A1'!$L$30:$L$80)=AO$4,"▲",IF(AN$5:AN$54="|","|","")))))</f>
        <v>|</v>
      </c>
      <c r="AP5" s="31" t="str">
        <f t="array" ref="AP5:AP54">IF($D$5:$D$54="","",IF($D$5:$D$54="HOT",IF(AO$5:AO$54="●","|",IF(AO$5:AO$54="|","|","")),IF(AO$5:AO$54="▲","|",IF(AO$5:AO$54="|","|",""))))</f>
        <v>|</v>
      </c>
      <c r="AQ5" s="31" t="str">
        <f t="array" ref="AQ5:AQ54">IF($D$5:$D$54="","",IF($D$5:$D$54="HOT",IF(('A1'!$K$30:$K$80)=AQ$4,"●",IF(('A1'!$L$30:$L$80)=AQ$4,"▼",IF(AP$5:AP$54="|","|",""))),IF(('A1'!$K$30:$K$80)=AQ$4,"●",IF(('A1'!$L$30:$L$80)=AQ$4,"▲",IF(AP$5:AP$54="|","|","")))))</f>
        <v>|</v>
      </c>
      <c r="AR5" s="31" t="str">
        <f t="array" ref="AR5:AR54">IF($D$5:$D$54="","",IF($D$5:$D$54="HOT",IF(AQ$5:AQ$54="●","|",IF(AQ$5:AQ$54="|","|","")),IF(AQ$5:AQ$54="▲","|",IF(AQ$5:AQ$54="|","|",""))))</f>
        <v>|</v>
      </c>
      <c r="AS5" s="31" t="str">
        <f t="array" ref="AS5:AS54">IF($D$5:$D$54="","",IF($D$5:$D$54="HOT",IF(('A1'!$K$30:$K$80)=AS$4,"●",IF(('A1'!$L$30:$L$80)=AS$4,"▼",IF(AR$5:AR$54="|","|",""))),IF(('A1'!$K$30:$K$80)=AS$4,"●",IF(('A1'!$L$30:$L$80)=AS$4,"▲",IF(AR$5:AR$54="|","|","")))))</f>
        <v>|</v>
      </c>
      <c r="AT5" s="31" t="str">
        <f t="array" ref="AT5:AT54">IF($D$5:$D$54="","",IF($D$5:$D$54="HOT",IF(AS$5:AS$54="●","|",IF(AS$5:AS$54="|","|","")),IF(AS$5:AS$54="▲","|",IF(AS$5:AS$54="|","|",""))))</f>
        <v>|</v>
      </c>
      <c r="AU5" s="31" t="str">
        <f t="array" ref="AU5:AU54">IF($D$5:$D$54="","",IF($D$5:$D$54="HOT",IF(('A1'!$K$30:$K$80)=AU$4,"●",IF(('A1'!$L$30:$L$80)=AU$4,"▼",IF(AT$5:AT$54="|","|",""))),IF(('A1'!$K$30:$K$80)=AU$4,"●",IF(('A1'!$L$30:$L$80)=AU$4,"▲",IF(AT$5:AT$54="|","|","")))))</f>
        <v>|</v>
      </c>
      <c r="AV5" s="31" t="str">
        <f t="array" ref="AV5:AV54">IF($D$5:$D$54="","",IF($D$5:$D$54="HOT",IF(AU$5:AU$54="●","|",IF(AU$5:AU$54="|","|","")),IF(AU$5:AU$54="▲","|",IF(AU$5:AU$54="|","|",""))))</f>
        <v>|</v>
      </c>
      <c r="AW5" s="31" t="str">
        <f t="array" ref="AW5:AW54">IF($D$5:$D$54="","",IF($D$5:$D$54="HOT",IF(('A1'!$K$30:$K$80)=AW$4,"●",IF(('A1'!$L$30:$L$80)=AW$4,"▼",IF(AV$5:AV$54="|","|",""))),IF(('A1'!$K$30:$K$80)=AW$4,"●",IF(('A1'!$L$30:$L$80)=AW$4,"▲",IF(AV$5:AV$54="|","|","")))))</f>
        <v>|</v>
      </c>
      <c r="AX5" s="31" t="str">
        <f t="array" ref="AX5:AX54">IF($D$5:$D$54="","",IF($D$5:$D$54="HOT",IF(AW$5:AW$54="●","|",IF(AW$5:AW$54="|","|","")),IF(AW$5:AW$54="▲","|",IF(AW$5:AW$54="|","|",""))))</f>
        <v>|</v>
      </c>
      <c r="AY5" s="31" t="str">
        <f t="array" ref="AY5:AY54">IF($D$5:$D$54="","",IF($D$5:$D$54="HOT",IF(('A1'!$K$30:$K$80)=AY$4,"●",IF(('A1'!$L$30:$L$80)=AY$4,"▼",IF(AX$5:AX$54="|","|",""))),IF(('A1'!$K$30:$K$80)=AY$4,"●",IF(('A1'!$L$30:$L$80)=AY$4,"▲",IF(AX$5:AX$54="|","|","")))))</f>
        <v>|</v>
      </c>
      <c r="AZ5" s="31" t="str">
        <f t="array" ref="AZ5:AZ54">IF($D$5:$D$54="","",IF($D$5:$D$54="HOT",IF(AY$5:AY$54="●","|",IF(AY$5:AY$54="|","|","")),IF(AY$5:AY$54="▲","|",IF(AY$5:AY$54="|","|",""))))</f>
        <v>|</v>
      </c>
      <c r="BA5" s="31" t="str">
        <f t="array" ref="BA5:BA54">IF($D$5:$D$54="","",IF($D$5:$D$54="HOT",IF(('A1'!$K$30:$K$80)=BA$4,"●",IF(('A1'!$L$30:$L$80)=BA$4,"▼",IF(AZ$5:AZ$54="|","|",""))),IF(('A1'!$K$30:$K$80)=BA$4,"●",IF(('A1'!$L$30:$L$80)=BA$4,"▲",IF(AZ$5:AZ$54="|","|","")))))</f>
        <v>|</v>
      </c>
      <c r="BB5" s="31" t="str">
        <f t="array" ref="BB5:BB54">IF($D$5:$D$54="","",IF($D$5:$D$54="HOT",IF(BA$5:BA$54="●","|",IF(BA$5:BA$54="|","|","")),IF(BA$5:BA$54="▲","|",IF(BA$5:BA$54="|","|",""))))</f>
        <v>|</v>
      </c>
      <c r="BC5" s="31" t="str">
        <f t="array" ref="BC5:BC54">IF($D$5:$D$54="","",IF($D$5:$D$54="HOT",IF(('A1'!$K$30:$K$80)=BC$4,"●",IF(('A1'!$L$30:$L$80)=BC$4,"▼",IF(BB$5:BB$54="|","|",""))),IF(('A1'!$K$30:$K$80)=BC$4,"●",IF(('A1'!$L$30:$L$80)=BC$4,"▲",IF(BB$5:BB$54="|","|","")))))</f>
        <v>|</v>
      </c>
      <c r="BD5" s="31" t="str">
        <f t="array" ref="BD5:BD54">IF($D$5:$D$54="","",IF($D$5:$D$54="HOT",IF(BC$5:BC$54="●","|",IF(BC$5:BC$54="|","|","")),IF(BC$5:BC$54="▲","|",IF(BC$5:BC$54="|","|",""))))</f>
        <v>|</v>
      </c>
      <c r="BE5" s="31" t="str">
        <f t="array" ref="BE5:BE54">IF($D$5:$D$54="","",IF($D$5:$D$54="HOT",IF(('A1'!$K$30:$K$80)=BE$4,"●",IF(('A1'!$L$30:$L$80)=BE$4,"▼",IF(BD$5:BD$54="|","|",""))),IF(('A1'!$K$30:$K$80)=BE$4,"●",IF(('A1'!$L$30:$L$80)=BE$4,"▲",IF(BD$5:BD$54="|","|","")))))</f>
        <v>|</v>
      </c>
      <c r="BF5" s="31" t="str">
        <f t="array" ref="BF5:BF54">IF($D$5:$D$54="","",IF($D$5:$D$54="HOT",IF(BE$5:BE$54="●","|",IF(BE$5:BE$54="|","|","")),IF(BE$5:BE$54="▲","|",IF(BE$5:BE$54="|","|",""))))</f>
        <v>|</v>
      </c>
      <c r="BG5" s="31" t="str">
        <f t="array" ref="BG5:BG54">IF($D$5:$D$54="","",IF($D$5:$D$54="HOT",IF(('A1'!$K$30:$K$80)=BG$4,"●",IF(('A1'!$L$30:$L$80)=BG$4,"▼",IF(BF$5:BF$54="|","|",""))),IF(('A1'!$K$30:$K$80)=BG$4,"●",IF(('A1'!$L$30:$L$80)=BG$4,"▲",IF(BF$5:BF$54="|","|","")))))</f>
        <v>|</v>
      </c>
      <c r="BH5" s="31" t="str">
        <f t="array" ref="BH5:BH54">IF($D$5:$D$54="","",IF($D$5:$D$54="HOT",IF(BG$5:BG$54="●","|",IF(BG$5:BG$54="|","|","")),IF(BG$5:BG$54="▲","|",IF(BG$5:BG$54="|","|",""))))</f>
        <v>|</v>
      </c>
      <c r="BI5" s="31" t="str">
        <f t="array" ref="BI5:BI54">IF($D$5:$D$54="","",IF($D$5:$D$54="HOT",IF(('A1'!$K$30:$K$80)=BI$4,"●",IF(('A1'!$L$30:$L$80)=BI$4,"▼",IF(BH$5:BH$54="|","|",""))),IF(('A1'!$K$30:$K$80)=BI$4,"●",IF(('A1'!$L$30:$L$80)=BI$4,"▲",IF(BH$5:BH$54="|","|","")))))</f>
        <v>|</v>
      </c>
      <c r="BJ5" s="31" t="str">
        <f t="array" ref="BJ5:BJ54">IF($D$5:$D$54="","",IF($D$5:$D$54="HOT",IF(BI$5:BI$54="●","|",IF(BI$5:BI$54="|","|","")),IF(BI$5:BI$54="▲","|",IF(BI$5:BI$54="|","|",""))))</f>
        <v>|</v>
      </c>
      <c r="BK5" s="31" t="str">
        <f t="array" ref="BK5:BK54">IF($D$5:$D$54="","",IF($D$5:$D$54="HOT",IF(('A1'!$K$30:$K$80)=BK$4,"●",IF(('A1'!$L$30:$L$80)=BK$4,"▼",IF(BJ$5:BJ$54="|","|",""))),IF(('A1'!$K$30:$K$80)=BK$4,"●",IF(('A1'!$L$30:$L$80)=BK$4,"▲",IF(BJ$5:BJ$54="|","|","")))))</f>
        <v>|</v>
      </c>
      <c r="BL5" s="31" t="str">
        <f t="array" ref="BL5:BL54">IF($D$5:$D$54="","",IF($D$5:$D$54="HOT",IF(BK$5:BK$54="●","|",IF(BK$5:BK$54="|","|","")),IF(BK$5:BK$54="▲","|",IF(BK$5:BK$54="|","|",""))))</f>
        <v>|</v>
      </c>
      <c r="BM5" s="31" t="str">
        <f t="array" ref="BM5:BM54">IF($D$5:$D$54="","",IF($D$5:$D$54="HOT",IF(('A1'!$K$30:$K$80)=BM$4,"●",IF(('A1'!$L$30:$L$80)=BM$4,"▼",IF(BL$5:BL$54="|","|",""))),IF(('A1'!$K$30:$K$80)=BM$4,"●",IF(('A1'!$L$30:$L$80)=BM$4,"▲",IF(BL$5:BL$54="|","|","")))))</f>
        <v>|</v>
      </c>
      <c r="BN5" s="31" t="str">
        <f t="array" ref="BN5:BN54">IF($D$5:$D$54="","",IF($D$5:$D$54="HOT",IF(BM$5:BM$54="●","|",IF(BM$5:BM$54="|","|","")),IF(BM$5:BM$54="▲","|",IF(BM$5:BM$54="|","|",""))))</f>
        <v>|</v>
      </c>
      <c r="BO5" s="31" t="str">
        <f t="array" ref="BO5:BO54">IF($D$5:$D$54="","",IF($D$5:$D$54="HOT",IF(('A1'!$K$30:$K$80)=BO$4,"●",IF(('A1'!$L$30:$L$80)=BO$4,"▼",IF(BN$5:BN$54="|","|",""))),IF(('A1'!$K$30:$K$80)=BO$4,"●",IF(('A1'!$L$30:$L$80)=BO$4,"▲",IF(BN$5:BN$54="|","|","")))))</f>
        <v>|</v>
      </c>
      <c r="BP5" s="31" t="str">
        <f t="array" ref="BP5:BP54">IF($D$5:$D$54="","",IF($D$5:$D$54="HOT",IF(BO$5:BO$54="●","|",IF(BO$5:BO$54="|","|","")),IF(BO$5:BO$54="▲","|",IF(BO$5:BO$54="|","|",""))))</f>
        <v>|</v>
      </c>
      <c r="BQ5" s="31" t="str">
        <f t="array" ref="BQ5:BQ54">IF($D$5:$D$54="","",IF($D$5:$D$54="HOT",IF(('A1'!$K$30:$K$80)=BQ$4,"●",IF(('A1'!$L$30:$L$80)=BQ$4,"▼",IF(BP$5:BP$54="|","|",""))),IF(('A1'!$K$30:$K$80)=BQ$4,"●",IF(('A1'!$L$30:$L$80)=BQ$4,"▲",IF(BP$5:BP$54="|","|","")))))</f>
        <v>|</v>
      </c>
      <c r="BR5" s="31" t="str">
        <f t="array" ref="BR5:BR54">IF($D$5:$D$54="","",IF($D$5:$D$54="HOT",IF(BQ$5:BQ$54="●","|",IF(BQ$5:BQ$54="|","|","")),IF(BQ$5:BQ$54="▲","|",IF(BQ$5:BQ$54="|","|",""))))</f>
        <v>|</v>
      </c>
      <c r="BS5" s="31" t="str">
        <f t="array" ref="BS5:BS54">IF($D$5:$D$54="","",IF($D$5:$D$54="HOT",IF(('A1'!$K$30:$K$80)=BS$4,"●",IF(('A1'!$L$30:$L$80)=BS$4,"▼",IF(BR$5:BR$54="|","|",""))),IF(('A1'!$K$30:$K$80)=BS$4,"●",IF(('A1'!$L$30:$L$80)=BS$4,"▲",IF(BR$5:BR$54="|","|","")))))</f>
        <v>|</v>
      </c>
      <c r="BT5" s="31" t="str">
        <f t="array" ref="BT5:BT54">IF($D$5:$D$54="","",IF($D$5:$D$54="HOT",IF(BS$5:BS$54="●","|",IF(BS$5:BS$54="|","|","")),IF(BS$5:BS$54="▲","|",IF(BS$5:BS$54="|","|",""))))</f>
        <v>|</v>
      </c>
      <c r="BU5" s="31" t="str">
        <f t="array" ref="BU5:BU54">IF($D$5:$D$54="","",IF($D$5:$D$54="HOT",IF(('A1'!$K$30:$K$80)=BU$4,"●",IF(('A1'!$L$30:$L$80)=BU$4,"▼",IF(BT$5:BT$54="|","|",""))),IF(('A1'!$K$30:$K$80)=BU$4,"●",IF(('A1'!$L$30:$L$80)=BU$4,"▲",IF(BT$5:BT$54="|","|","")))))</f>
        <v>|</v>
      </c>
      <c r="BV5" s="31" t="str">
        <f t="array" ref="BV5:BV54">IF($D$5:$D$54="","",IF($D$5:$D$54="HOT",IF(BU$5:BU$54="●","|",IF(BU$5:BU$54="|","|","")),IF(BU$5:BU$54="▲","|",IF(BU$5:BU$54="|","|",""))))</f>
        <v>|</v>
      </c>
      <c r="BW5" s="31" t="str">
        <f t="array" ref="BW5:BW54">IF($D$5:$D$54="","",IF($D$5:$D$54="HOT",IF(('A1'!$K$30:$K$80)=BW$4,"●",IF(('A1'!$L$30:$L$80)=BW$4,"▼",IF(BV$5:BV$54="|","|",""))),IF(('A1'!$K$30:$K$80)=BW$4,"●",IF(('A1'!$L$30:$L$80)=BW$4,"▲",IF(BV$5:BV$54="|","|","")))))</f>
        <v>|</v>
      </c>
      <c r="BX5" s="31" t="str">
        <f t="array" ref="BX5:BX54">IF($D$5:$D$54="","",IF($D$5:$D$54="HOT",IF(BW$5:BW$54="●","|",IF(BW$5:BW$54="|","|","")),IF(BW$5:BW$54="▲","|",IF(BW$5:BW$54="|","|",""))))</f>
        <v>|</v>
      </c>
      <c r="BY5" s="31" t="str">
        <f t="array" ref="BY5:BY54">IF($D$5:$D$54="","",IF($D$5:$D$54="HOT",IF(('A1'!$K$30:$K$80)=BY$4,"●",IF(('A1'!$L$30:$L$80)=BY$4,"▼",IF(BX$5:BX$54="|","|",""))),IF(('A1'!$K$30:$K$80)=BY$4,"●",IF(('A1'!$L$30:$L$80)=BY$4,"▲",IF(BX$5:BX$54="|","|","")))))</f>
        <v>|</v>
      </c>
      <c r="BZ5" s="31" t="str">
        <f t="array" ref="BZ5:BZ54">IF($D$5:$D$54="","",IF($D$5:$D$54="HOT",IF(BY$5:BY$54="●","|",IF(BY$5:BY$54="|","|","")),IF(BY$5:BY$54="▲","|",IF(BY$5:BY$54="|","|",""))))</f>
        <v>|</v>
      </c>
      <c r="CA5" s="31" t="str">
        <f t="array" ref="CA5:CA54">IF($D$5:$D$54="","",IF($D$5:$D$54="HOT",IF(('A1'!$K$30:$K$80)=CA$4,"●",IF(('A1'!$L$30:$L$80)=CA$4,"▼",IF(BZ$5:BZ$54="|","|",""))),IF(('A1'!$K$30:$K$80)=CA$4,"●",IF(('A1'!$L$30:$L$80)=CA$4,"▲",IF(BZ$5:BZ$54="|","|","")))))</f>
        <v>|</v>
      </c>
      <c r="CB5" s="31" t="str">
        <f t="array" ref="CB5:CB54">IF($D$5:$D$54="","",IF($D$5:$D$54="HOT",IF(CA$5:CA$54="●","|",IF(CA$5:CA$54="|","|","")),IF(CA$5:CA$54="▲","|",IF(CA$5:CA$54="|","|",""))))</f>
        <v>|</v>
      </c>
      <c r="CC5" s="31" t="str">
        <f t="array" ref="CC5:CC54">IF($D$5:$D$54="","",IF($D$5:$D$54="HOT",IF(('A1'!$K$30:$K$80)=CC$4,"●",IF(('A1'!$L$30:$L$80)=CC$4,"▼",IF(CB$5:CB$54="|","|",""))),IF(('A1'!$K$30:$K$80)=CC$4,"●",IF(('A1'!$L$30:$L$80)=CC$4,"▲",IF(CB$5:CB$54="|","|","")))))</f>
        <v>●</v>
      </c>
      <c r="CD5" s="31" t="str">
        <f t="array" ref="CD5:CD54">IF($D$5:$D$54="","",IF($D$5:$D$54="HOT",IF(CC$5:CC$54="●","|",IF(CC$5:CC$54="|","|","")),IF(CC$5:CC$54="▲","|",IF(CC$5:CC$54="|","|",""))))</f>
        <v/>
      </c>
      <c r="CE5" s="31" t="str">
        <f t="array" ref="CE5:CE54">IF($D$5:$D$54="","",IF($D$5:$D$54="HOT",IF(('A1'!$K$30:$K$80)=CE$4,"●",IF(('A1'!$L$30:$L$80)=CE$4,"▼",IF(CD$5:CD$54="|","|",""))),IF(('A1'!$K$30:$K$80)=CE$4,"●",IF(('A1'!$L$30:$L$80)=CE$4,"▲",IF(CD$5:CD$54="|","|","")))))</f>
        <v/>
      </c>
      <c r="CF5" s="31" t="str">
        <f t="array" ref="CF5:CF54">IF($D$5:$D$54="","",IF($D$5:$D$54="HOT",IF(CE$5:CE$54="●","|",IF(CE$5:CE$54="|","|","")),IF(CE$5:CE$54="▲","|",IF(CE$5:CE$54="|","|",""))))</f>
        <v/>
      </c>
      <c r="CG5" s="31" t="str">
        <f t="array" ref="CG5:CG54">IF($D$5:$D$54="","",IF($D$5:$D$54="HOT",IF(('A1'!$K$30:$K$80)=CG$4,"●",IF(('A1'!$L$30:$L$80)=CG$4,"▼",IF(CF$5:CF$54="|","|",""))),IF(('A1'!$K$30:$K$80)=CG$4,"●",IF(('A1'!$L$30:$L$80)=CG$4,"▲",IF(CF$5:CF$54="|","|","")))))</f>
        <v/>
      </c>
      <c r="CH5" s="31" t="str">
        <f t="array" ref="CH5:CH54">IF($D$5:$D$54="","",IF($D$5:$D$54="HOT",IF(CG$5:CG$54="●","|",IF(CG$5:CG$54="|","|","")),IF(CG$5:CG$54="▲","|",IF(CG$5:CG$54="|","|",""))))</f>
        <v/>
      </c>
      <c r="CI5" s="31" t="str">
        <f t="array" ref="CI5:CI54">IF($D$5:$D$54="","",IF($D$5:$D$54="HOT",IF(('A1'!$K$30:$K$80)=CI$4,"●",IF(('A1'!$L$30:$L$80)=CI$4,"▼",IF(CH$5:CH$54="|","|",""))),IF(('A1'!$K$30:$K$80)=CI$4,"●",IF(('A1'!$L$30:$L$80)=CI$4,"▲",IF(CH$5:CH$54="|","|","")))))</f>
        <v/>
      </c>
      <c r="CJ5" s="31" t="str">
        <f t="array" ref="CJ5:CJ54">IF($D$5:$D$54="","",IF($D$5:$D$54="HOT",IF(CI$5:CI$54="●","|",IF(CI$5:CI$54="|","|","")),IF(CI$5:CI$54="▲","|",IF(CI$5:CI$54="|","|",""))))</f>
        <v/>
      </c>
      <c r="CK5" s="31" t="str">
        <f t="array" ref="CK5:CK54">IF($D$5:$D$54="","",IF($D$5:$D$54="HOT",IF(('A1'!$K$30:$K$80)=CK$4,"●",IF(('A1'!$L$30:$L$80)=CK$4,"▼",IF(CJ$5:CJ$54="|","|",""))),IF(('A1'!$K$30:$K$80)=CK$4,"●",IF(('A1'!$L$30:$L$80)=CK$4,"▲",IF(CJ$5:CJ$54="|","|","")))))</f>
        <v/>
      </c>
      <c r="CL5" s="31" t="str">
        <f t="array" ref="CL5:CL54">IF($D$5:$D$54="","",IF($D$5:$D$54="HOT",IF(CK$5:CK$54="●","|",IF(CK$5:CK$54="|","|","")),IF(CK$5:CK$54="▲","|",IF(CK$5:CK$54="|","|",""))))</f>
        <v/>
      </c>
      <c r="CM5" s="31" t="str">
        <f t="array" ref="CM5:CM54">IF($D$5:$D$54="","",IF($D$5:$D$54="HOT",IF(('A1'!$K$30:$K$80)=CM$4,"●",IF(('A1'!$L$30:$L$80)=CM$4,"▼",IF(CL$5:CL$54="|","|",""))),IF(('A1'!$K$30:$K$80)=CM$4,"●",IF(('A1'!$L$30:$L$80)=CM$4,"▲",IF(CL$5:CL$54="|","|","")))))</f>
        <v/>
      </c>
      <c r="CN5" s="31" t="str">
        <f t="array" ref="CN5:CN54">IF($D$5:$D$54="","",IF($D$5:$D$54="HOT",IF(CM$5:CM$54="●","|",IF(CM$5:CM$54="|","|","")),IF(CM$5:CM$54="▲","|",IF(CM$5:CM$54="|","|",""))))</f>
        <v/>
      </c>
      <c r="CO5" s="31" t="str">
        <f t="array" ref="CO5:CO54">IF($D$5:$D$54="","",IF($D$5:$D$54="HOT",IF(('A1'!$K$30:$K$80)=CO$4,"●",IF(('A1'!$L$30:$L$80)=CO$4,"▼",IF(CN$5:CN$54="|","|",""))),IF(('A1'!$K$30:$K$80)=CO$4,"●",IF(('A1'!$L$30:$L$80)=CO$4,"▲",IF(CN$5:CN$54="|","|","")))))</f>
        <v/>
      </c>
      <c r="CP5" s="31" t="str">
        <f t="array" ref="CP5:CP54">IF($D$5:$D$54="","",IF($D$5:$D$54="HOT",IF(CO$5:CO$54="●","|",IF(CO$5:CO$54="|","|","")),IF(CO$5:CO$54="▲","|",IF(CO$5:CO$54="|","|",""))))</f>
        <v/>
      </c>
      <c r="CQ5" s="31" t="str">
        <f t="array" ref="CQ5:CQ54">IF($D$5:$D$54="","",IF($D$5:$D$54="HOT",IF(('A1'!$K$30:$K$80)=CQ$4,"●",IF(('A1'!$L$30:$L$80)=CQ$4,"▼",IF(CP$5:CP$54="|","|",""))),IF(('A1'!$K$30:$K$80)=CQ$4,"●",IF(('A1'!$L$30:$L$80)=CQ$4,"▲",IF(CP$5:CP$54="|","|","")))))</f>
        <v/>
      </c>
      <c r="CR5" s="31" t="str">
        <f t="array" ref="CR5:CR54">IF($D$5:$D$54="","",IF($D$5:$D$54="HOT",IF(CQ$5:CQ$54="●","|",IF(CQ$5:CQ$54="|","|","")),IF(CQ$5:CQ$54="▲","|",IF(CQ$5:CQ$54="|","|",""))))</f>
        <v/>
      </c>
      <c r="CS5" s="31" t="str">
        <f t="array" ref="CS5:CS54">IF($D$5:$D$54="","",IF($D$5:$D$54="HOT",IF(('A1'!$K$30:$K$80)=CS$4,"●",IF(('A1'!$L$30:$L$80)=CS$4,"▼",IF(CR$5:CR$54="|","|",""))),IF(('A1'!$K$30:$K$80)=CS$4,"●",IF(('A1'!$L$30:$L$80)=CS$4,"▲",IF(CR$5:CR$54="|","|","")))))</f>
        <v/>
      </c>
      <c r="CT5" s="31" t="str">
        <f t="array" ref="CT5:CT54">IF($D$5:$D$54="","",IF($D$5:$D$54="HOT",IF(CS$5:CS$54="●","|",IF(CS$5:CS$54="|","|","")),IF(CS$5:CS$54="▲","|",IF(CS$5:CS$54="|","|",""))))</f>
        <v/>
      </c>
      <c r="CU5" s="31" t="str">
        <f t="array" ref="CU5:CU54">IF($D$5:$D$54="","",IF($D$5:$D$54="HOT",IF(('A1'!$K$30:$K$80)=CU$4,"●",IF(('A1'!$L$30:$L$80)=CU$4,"▼",IF(CT$5:CT$54="|","|",""))),IF(('A1'!$K$30:$K$80)=CU$4,"●",IF(('A1'!$L$30:$L$80)=CU$4,"▲",IF(CT$5:CT$54="|","|","")))))</f>
        <v/>
      </c>
      <c r="CV5" s="31" t="str">
        <f t="array" ref="CV5:CV54">IF($D$5:$D$54="","",IF($D$5:$D$54="HOT",IF(CU$5:CU$54="●","|",IF(CU$5:CU$54="|","|","")),IF(CU$5:CU$54="▲","|",IF(CU$5:CU$54="|","|",""))))</f>
        <v/>
      </c>
      <c r="CW5" s="31" t="str">
        <f t="array" ref="CW5:CW54">IF($D$5:$D$54="","",IF($D$5:$D$54="HOT",IF(('A1'!$K$30:$K$80)=CW$4,"●",IF(('A1'!$L$30:$L$80)=CW$4,"▼",IF(CV$5:CV$54="|","|",""))),IF(('A1'!$K$30:$K$80)=CW$4,"●",IF(('A1'!$L$30:$L$80)=CW$4,"▲",IF(CV$5:CV$54="|","|","")))))</f>
        <v/>
      </c>
      <c r="CX5" s="31" t="str">
        <f t="array" ref="CX5:CX54">IF($D$5:$D$54="","",IF($D$5:$D$54="HOT",IF(CW$5:CW$54="●","|",IF(CW$5:CW$54="|","|","")),IF(CW$5:CW$54="▲","|",IF(CW$5:CW$54="|","|",""))))</f>
        <v/>
      </c>
      <c r="CY5" s="31" t="str">
        <f t="array" ref="CY5:CY54">IF($D$5:$D$54="","",IF($D$5:$D$54="HOT",IF(('A1'!$K$30:$K$80)=CY$4,"●",IF(('A1'!$L$30:$L$80)=CY$4,"▼",IF(CX$5:CX$54="|","|",""))),IF(('A1'!$K$30:$K$80)=CY$4,"●",IF(('A1'!$L$30:$L$80)=CY$4,"▲",IF(CX$5:CX$54="|","|","")))))</f>
        <v/>
      </c>
      <c r="CZ5" s="31" t="str">
        <f t="array" ref="CZ5:CZ54">IF($D$5:$D$54="","",IF($D$5:$D$54="HOT",IF(CY$5:CY$54="●","|",IF(CY$5:CY$54="|","|","")),IF(CY$5:CY$54="▲","|",IF(CY$5:CY$54="|","|",""))))</f>
        <v/>
      </c>
      <c r="DA5" s="31" t="str">
        <f t="array" ref="DA5:DA54">IF($D$5:$D$54="","",IF($D$5:$D$54="HOT",IF(('A1'!$K$30:$K$80)=DA$4,"●",IF(('A1'!$L$30:$L$80)=DA$4,"▼",IF(CZ$5:CZ$54="|","|",""))),IF(('A1'!$K$30:$K$80)=DA$4,"●",IF(('A1'!$L$30:$L$80)=DA$4,"▲",IF(CZ$5:CZ$54="|","|","")))))</f>
        <v/>
      </c>
      <c r="DB5" s="31" t="str">
        <f t="array" ref="DB5:DB54">IF($D$5:$D$54="","",IF($D$5:$D$54="HOT",IF(DA$5:DA$54="●","|",IF(DA$5:DA$54="|","|","")),IF(DA$5:DA$54="▲","|",IF(DA$5:DA$54="|","|",""))))</f>
        <v/>
      </c>
      <c r="DC5" s="31" t="str">
        <f t="array" ref="DC5:DC54">IF($D$5:$D$54="","",IF($D$5:$D$54="HOT",IF(('A1'!$K$30:$K$80)=DC$4,"●",IF(('A1'!$L$30:$L$80)=DC$4,"▼",IF(DB$5:DB$54="|","|",""))),IF(('A1'!$K$30:$K$80)=DC$4,"●",IF(('A1'!$L$30:$L$80)=DC$4,"▲",IF(DB$5:DB$54="|","|","")))))</f>
        <v/>
      </c>
      <c r="DD5" s="31" t="str">
        <f t="array" ref="DD5:DD54">IF($D$5:$D$54="","",IF($D$5:$D$54="HOT",IF(DC$5:DC$54="●","|",IF(DC$5:DC$54="|","|","")),IF(DC$5:DC$54="▲","|",IF(DC$5:DC$54="|","|",""))))</f>
        <v/>
      </c>
      <c r="DE5" s="31" t="str">
        <f t="array" ref="DE5:DE54">IF($D$5:$D$54="","",IF($D$5:$D$54="HOT",IF(('A1'!$K$30:$K$80)=DE$4,"●",IF(('A1'!$L$30:$L$80)=DE$4,"▼",IF(DD$5:DD$54="|","|",""))),IF(('A1'!$K$30:$K$80)=DE$4,"●",IF(('A1'!$L$30:$L$80)=DE$4,"▲",IF(DD$5:DD$54="|","|","")))))</f>
        <v/>
      </c>
      <c r="DF5" s="31" t="str">
        <f t="array" ref="DF5:DF54">IF($D$5:$D$54="","",IF($D$5:$D$54="HOT",IF(DE$5:DE$54="●","|",IF(DE$5:DE$54="|","|","")),IF(DE$5:DE$54="▲","|",IF(DE$5:DE$54="|","|",""))))</f>
        <v/>
      </c>
      <c r="DG5" s="31" t="str">
        <f t="array" ref="DG5:DG54">IF($D$5:$D$54="","",IF($D$5:$D$54="HOT",IF(('A1'!$K$30:$K$80)=DG$4,"●",IF(('A1'!$L$30:$L$80)=DG$4,"▼",IF(DF$5:DF$54="|","|",""))),IF(('A1'!$K$30:$K$80)=DG$4,"●",IF(('A1'!$L$30:$L$80)=DG$4,"▲",IF(DF$5:DF$54="|","|","")))))</f>
        <v/>
      </c>
      <c r="DH5" s="31" t="str">
        <f t="array" ref="DH5:DH54">IF($D$5:$D$54="","",IF($D$5:$D$54="HOT",IF(DG$5:DG$54="●","|",IF(DG$5:DG$54="|","|","")),IF(DG$5:DG$54="▲","|",IF(DG$5:DG$54="|","|",""))))</f>
        <v/>
      </c>
      <c r="DI5" s="31" t="str">
        <f t="array" ref="DI5:DI54">IF($D$5:$D$54="","",IF($D$5:$D$54="HOT",IF(('A1'!$K$30:$K$80)=DI$4,"●",IF(('A1'!$L$30:$L$80)=DI$4,"▼",IF(DH$5:DH$54="|","|",""))),IF(('A1'!$K$30:$K$80)=DI$4,"●",IF(('A1'!$L$30:$L$80)=DI$4,"▲",IF(DH$5:DH$54="|","|","")))))</f>
        <v/>
      </c>
      <c r="DJ5" s="31" t="str">
        <f t="array" ref="DJ5:DJ54">IF($D$5:$D$54="","",IF($D$5:$D$54="HOT",IF(DI$5:DI$54="●","|",IF(DI$5:DI$54="|","|","")),IF(DI$5:DI$54="▲","|",IF(DI$5:DI$54="|","|",""))))</f>
        <v/>
      </c>
      <c r="DK5" s="31" t="str">
        <f t="array" ref="DK5:DK54">IF($D$5:$D$54="","",IF($D$5:$D$54="HOT",IF(('A1'!$K$30:$K$80)=DK$4,"●",IF(('A1'!$L$30:$L$80)=DK$4,"▼",IF(DJ$5:DJ$54="|","|",""))),IF(('A1'!$K$30:$K$80)=DK$4,"●",IF(('A1'!$L$30:$L$80)=DK$4,"▲",IF(DJ$5:DJ$54="|","|","")))))</f>
        <v/>
      </c>
      <c r="DL5" s="31" t="str">
        <f t="array" ref="DL5:DL54">IF($D$5:$D$54="","",IF($D$5:$D$54="HOT",IF(DK$5:DK$54="●","|",IF(DK$5:DK$54="|","|","")),IF(DK$5:DK$54="▲","|",IF(DK$5:DK$54="|","|",""))))</f>
        <v/>
      </c>
      <c r="DM5" s="31" t="str">
        <f t="array" ref="DM5:DM54">IF($D$5:$D$54="","",IF($D$5:$D$54="HOT",IF(('A1'!$K$30:$K$80)=DM$4,"●",IF(('A1'!$L$30:$L$80)=DM$4,"▼",IF(DL$5:DL$54="|","|",""))),IF(('A1'!$K$30:$K$80)=DM$4,"●",IF(('A1'!$L$30:$L$80)=DM$4,"▲",IF(DL$5:DL$54="|","|","")))))</f>
        <v/>
      </c>
      <c r="DN5" s="31" t="str">
        <f t="array" ref="DN5:DN54">IF($D$5:$D$54="","",IF($D$5:$D$54="HOT",IF(DM$5:DM$54="●","|",IF(DM$5:DM$54="|","|","")),IF(DM$5:DM$54="▲","|",IF(DM$5:DM$54="|","|",""))))</f>
        <v/>
      </c>
      <c r="DO5" s="31" t="str">
        <f t="array" ref="DO5:DO54">IF($D$5:$D$54="","",IF($D$5:$D$54="HOT",IF(('A1'!$K$30:$K$80)=DO$4,"●",IF(('A1'!$L$30:$L$80)=DO$4,"▼",IF(DN$5:DN$54="|","|",""))),IF(('A1'!$K$30:$K$80)=DO$4,"●",IF(('A1'!$L$30:$L$80)=DO$4,"▲",IF(DN$5:DN$54="|","|","")))))</f>
        <v/>
      </c>
      <c r="DP5" s="31" t="str">
        <f t="array" ref="DP5:DP54">IF($D$5:$D$54="","",IF($D$5:$D$54="HOT",IF(DO$5:DO$54="●","|",IF(DO$5:DO$54="|","|","")),IF(DO$5:DO$54="▲","|",IF(DO$5:DO$54="|","|",""))))</f>
        <v/>
      </c>
      <c r="DQ5" s="31" t="str">
        <f t="array" ref="DQ5:DQ54">IF($D$5:$D$54="","",IF($D$5:$D$54="HOT",IF(('A1'!$K$30:$K$80)=DQ$4,"●",IF(('A1'!$L$30:$L$80)=DQ$4,"▼",IF(DP$5:DP$54="|","|",""))),IF(('A1'!$K$30:$K$80)=DQ$4,"●",IF(('A1'!$L$30:$L$80)=DQ$4,"▲",IF(DP$5:DP$54="|","|","")))))</f>
        <v/>
      </c>
      <c r="DR5" s="31" t="str">
        <f t="array" ref="DR5:DR54">IF($D$5:$D$54="","",IF($D$5:$D$54="HOT",IF(DQ$5:DQ$54="●","|",IF(DQ$5:DQ$54="|","|","")),IF(DQ$5:DQ$54="▲","|",IF(DQ$5:DQ$54="|","|",""))))</f>
        <v/>
      </c>
      <c r="DS5" s="31" t="str">
        <f t="array" ref="DS5:DS54">IF($D$5:$D$54="","",IF($D$5:$D$54="HOT",IF(('A1'!$K$30:$K$80)=DS$4,"●",IF(('A1'!$L$30:$L$80)=DS$4,"▼",IF(DR$5:DR$54="|","|",""))),IF(('A1'!$K$30:$K$80)=DS$4,"●",IF(('A1'!$L$30:$L$80)=DS$4,"▲",IF(DR$5:DR$54="|","|","")))))</f>
        <v/>
      </c>
      <c r="DT5" s="31" t="str">
        <f t="array" ref="DT5:DT54">IF($D$5:$D$54="","",IF($D$5:$D$54="HOT",IF(DS$5:DS$54="●","|",IF(DS$5:DS$54="|","|","")),IF(DS$5:DS$54="▲","|",IF(DS$5:DS$54="|","|",""))))</f>
        <v/>
      </c>
      <c r="DU5" s="31" t="str">
        <f t="array" ref="DU5:DU54">IF($D$5:$D$54="","",IF($D$5:$D$54="HOT",IF(('A1'!$K$30:$K$80)=DU$4,"●",IF(('A1'!$L$30:$L$80)=DU$4,"▼",IF(DT$5:DT$54="|","|",""))),IF(('A1'!$K$30:$K$80)=DU$4,"●",IF(('A1'!$L$30:$L$80)=DU$4,"▲",IF(DT$5:DT$54="|","|","")))))</f>
        <v/>
      </c>
      <c r="DV5" s="31" t="str">
        <f t="array" ref="DV5:DV54">IF($D$5:$D$54="","",IF($D$5:$D$54="HOT",IF(DU$5:DU$54="●","|",IF(DU$5:DU$54="|","|","")),IF(DU$5:DU$54="▲","|",IF(DU$5:DU$54="|","|",""))))</f>
        <v/>
      </c>
      <c r="DW5" s="31" t="str">
        <f t="array" ref="DW5:DW54">IF($D$5:$D$54="","",IF($D$5:$D$54="HOT",IF(('A1'!$K$30:$K$80)=DW$4,"●",IF(('A1'!$L$30:$L$80)=DW$4,"▼",IF(DV$5:DV$54="|","|",""))),IF(('A1'!$K$30:$K$80)=DW$4,"●",IF(('A1'!$L$30:$L$80)=DW$4,"▲",IF(DV$5:DV$54="|","|","")))))</f>
        <v/>
      </c>
      <c r="DX5" s="31" t="str">
        <f t="array" ref="DX5:DX54">IF($D$5:$D$54="","",IF($D$5:$D$54="HOT",IF(DW$5:DW$54="●","|",IF(DW$5:DW$54="|","|","")),IF(DW$5:DW$54="▲","|",IF(DW$5:DW$54="|","|",""))))</f>
        <v/>
      </c>
      <c r="DY5" s="31" t="str">
        <f t="array" ref="DY5:DY54">IF($D$5:$D$54="","",IF($D$5:$D$54="HOT",IF(('A1'!$K$30:$K$80)=DY$4,"●",IF(('A1'!$L$30:$L$80)=DY$4,"▼",IF(DX$5:DX$54="|","|",""))),IF(('A1'!$K$30:$K$80)=DY$4,"●",IF(('A1'!$L$30:$L$80)=DY$4,"▲",IF(DX$5:DX$54="|","|","")))))</f>
        <v/>
      </c>
      <c r="DZ5" s="31" t="str">
        <f t="array" ref="DZ5:DZ54">IF($D$5:$D$54="","",IF($D$5:$D$54="HOT",IF(DY$5:DY$54="●","|",IF(DY$5:DY$54="|","|","")),IF(DY$5:DY$54="▲","|",IF(DY$5:DY$54="|","|",""))))</f>
        <v/>
      </c>
      <c r="EA5" s="31" t="str">
        <f t="array" ref="EA5:EA54">IF($D$5:$D$54="","",IF($D$5:$D$54="HOT",IF(('A1'!$K$30:$K$80)=EA$4,"●",IF(('A1'!$L$30:$L$80)=EA$4,"▼",IF(DZ$5:DZ$54="|","|",""))),IF(('A1'!$K$30:$K$80)=EA$4,"●",IF(('A1'!$L$30:$L$80)=EA$4,"▲",IF(DZ$5:DZ$54="|","|","")))))</f>
        <v/>
      </c>
      <c r="EB5" s="31" t="str">
        <f t="array" ref="EB5:EB54">IF($D$5:$D$54="","",IF($D$5:$D$54="HOT",IF(EA$5:EA$54="●","|",IF(EA$5:EA$54="|","|","")),IF(EA$5:EA$54="▲","|",IF(EA$5:EA$54="|","|",""))))</f>
        <v/>
      </c>
      <c r="EC5" s="31" t="str">
        <f t="array" ref="EC5:EC54">IF($D$5:$D$54="","",IF($D$5:$D$54="HOT",IF(('A1'!$K$30:$K$80)=EC$4,"●",IF(('A1'!$L$30:$L$80)=EC$4,"▼",IF(EB$5:EB$54="|","|",""))),IF(('A1'!$K$30:$K$80)=EC$4,"●",IF(('A1'!$L$30:$L$80)=EC$4,"▲",IF(EB$5:EB$54="|","|","")))))</f>
        <v/>
      </c>
      <c r="ED5" s="31" t="str">
        <f t="array" ref="ED5:ED54">IF($D$5:$D$54="","",IF($D$5:$D$54="HOT",IF(EC$5:EC$54="●","|",IF(EC$5:EC$54="|","|","")),IF(EC$5:EC$54="▲","|",IF(EC$5:EC$54="|","|",""))))</f>
        <v/>
      </c>
      <c r="EE5" s="31" t="str">
        <f t="array" ref="EE5:EE54">IF($D$5:$D$54="","",IF($D$5:$D$54="HOT",IF(('A1'!$K$30:$K$80)=EE$4,"●",IF(('A1'!$L$30:$L$80)=EE$4,"▼",IF(ED$5:ED$54="|","|",""))),IF(('A1'!$K$30:$K$80)=EE$4,"●",IF(('A1'!$L$30:$L$80)=EE$4,"▲",IF(ED$5:ED$54="|","|","")))))</f>
        <v/>
      </c>
      <c r="EF5" s="31" t="str">
        <f t="array" ref="EF5:EF54">IF($D$5:$D$54="","",IF($D$5:$D$54="HOT",IF(EE$5:EE$54="●","|",IF(EE$5:EE$54="|","|","")),IF(EE$5:EE$54="▲","|",IF(EE$5:EE$54="|","|",""))))</f>
        <v/>
      </c>
      <c r="EG5" s="31" t="str">
        <f t="array" ref="EG5:EG54">IF($D$5:$D$54="","",IF($D$5:$D$54="HOT",IF(('A1'!$K$30:$K$80)=EG$4,"●",IF(('A1'!$L$30:$L$80)=EG$4,"▼",IF(EF$5:EF$54="|","|",""))),IF(('A1'!$K$30:$K$80)=EG$4,"●",IF(('A1'!$L$30:$L$80)=EG$4,"▲",IF(EF$5:EF$54="|","|","")))))</f>
        <v/>
      </c>
      <c r="EH5" s="31" t="str">
        <f t="array" ref="EH5:EH54">IF($D$5:$D$54="","",IF($D$5:$D$54="HOT",IF(EG$5:EG$54="●","|",IF(EG$5:EG$54="|","|","")),IF(EG$5:EG$54="▲","|",IF(EG$5:EG$54="|","|",""))))</f>
        <v/>
      </c>
      <c r="EI5" s="31" t="str">
        <f t="array" ref="EI5:EI54">IF($D$5:$D$54="","",IF($D$5:$D$54="HOT",IF(('A1'!$K$30:$K$80)=EI$4,"●",IF(('A1'!$L$30:$L$80)=EI$4,"▼",IF(EH$5:EH$54="|","|",""))),IF(('A1'!$K$30:$K$80)=EI$4,"●",IF(('A1'!$L$30:$L$80)=EI$4,"▲",IF(EH$5:EH$54="|","|","")))))</f>
        <v/>
      </c>
      <c r="EJ5" s="31" t="str">
        <f t="array" ref="EJ5:EJ54">IF($D$5:$D$54="","",IF($D$5:$D$54="HOT",IF(EI$5:EI$54="●","|",IF(EI$5:EI$54="|","|","")),IF(EI$5:EI$54="▲","|",IF(EI$5:EI$54="|","|",""))))</f>
        <v/>
      </c>
      <c r="EK5" s="31" t="str">
        <f t="array" ref="EK5:EK54">IF($D$5:$D$54="","",IF($D$5:$D$54="HOT",IF(('A1'!$K$30:$K$80)=EK$4,"●",IF(('A1'!$L$30:$L$80)=EK$4,"▼",IF(EJ$5:EJ$54="|","|",""))),IF(('A1'!$K$30:$K$80)=EK$4,"●",IF(('A1'!$L$30:$L$80)=EK$4,"▲",IF(EJ$5:EJ$54="|","|","")))))</f>
        <v/>
      </c>
      <c r="EL5" s="31" t="str">
        <f t="array" ref="EL5:EL54">IF($D$5:$D$54="","",IF($D$5:$D$54="HOT",IF(EK$5:EK$54="●","|",IF(EK$5:EK$54="|","|","")),IF(EK$5:EK$54="▲","|",IF(EK$5:EK$54="|","|",""))))</f>
        <v/>
      </c>
      <c r="EM5" s="31" t="str">
        <f t="array" ref="EM5:EM54">IF($D$5:$D$54="","",IF($D$5:$D$54="HOT",IF(('A1'!$K$30:$K$80)=EM$4,"●",IF(('A1'!$L$30:$L$80)=EM$4,"▼",IF(EL$5:EL$54="|","|",""))),IF(('A1'!$K$30:$K$80)=EM$4,"●",IF(('A1'!$L$30:$L$80)=EM$4,"▲",IF(EL$5:EL$54="|","|","")))))</f>
        <v/>
      </c>
      <c r="EN5" s="31" t="str">
        <f t="array" ref="EN5:EN54">IF($D$5:$D$54="","",IF($D$5:$D$54="HOT",IF(EM$5:EM$54="●","|",IF(EM$5:EM$54="|","|","")),IF(EM$5:EM$54="▲","|",IF(EM$5:EM$54="|","|",""))))</f>
        <v/>
      </c>
      <c r="EO5" s="31" t="str">
        <f t="array" ref="EO5:EO54">IF($D$5:$D$54="","",IF($D$5:$D$54="HOT",IF(('A1'!$K$30:$K$80)=EO$4,"●",IF(('A1'!$L$30:$L$80)=EO$4,"▼",IF(EN$5:EN$54="|","|",""))),IF(('A1'!$K$30:$K$80)=EO$4,"●",IF(('A1'!$L$30:$L$80)=EO$4,"▲",IF(EN$5:EN$54="|","|","")))))</f>
        <v/>
      </c>
      <c r="EP5" s="31" t="str">
        <f t="array" ref="EP5:EP54">IF($D$5:$D$54="","",IF($D$5:$D$54="HOT",IF(EO$5:EO$54="●","|",IF(EO$5:EO$54="|","|","")),IF(EO$5:EO$54="▲","|",IF(EO$5:EO$54="|","|",""))))</f>
        <v/>
      </c>
      <c r="EQ5" s="31" t="str">
        <f t="array" ref="EQ5:EQ54">IF($D$5:$D$54="","",IF($D$5:$D$54="HOT",IF(('A1'!$K$30:$K$80)=EQ$4,"●",IF(('A1'!$L$30:$L$80)=EQ$4,"▼",IF(EP$5:EP$54="|","|",""))),IF(('A1'!$K$30:$K$80)=EQ$4,"●",IF(('A1'!$L$30:$L$80)=EQ$4,"▲",IF(EP$5:EP$54="|","|","")))))</f>
        <v/>
      </c>
      <c r="ER5" s="31" t="str">
        <f t="array" ref="ER5:ER54">IF($D$5:$D$54="","",IF($D$5:$D$54="HOT",IF(EQ$5:EQ$54="●","|",IF(EQ$5:EQ$54="|","|","")),IF(EQ$5:EQ$54="▲","|",IF(EQ$5:EQ$54="|","|",""))))</f>
        <v/>
      </c>
      <c r="ES5" s="31" t="str">
        <f t="array" ref="ES5:ES54">IF($D$5:$D$54="","",IF($D$5:$D$54="HOT",IF(('A1'!$K$30:$K$80)=ES$4,"●",IF(('A1'!$L$30:$L$80)=ES$4,"▼",IF(ER$5:ER$54="|","|",""))),IF(('A1'!$K$30:$K$80)=ES$4,"●",IF(('A1'!$L$30:$L$80)=ES$4,"▲",IF(ER$5:ER$54="|","|","")))))</f>
        <v/>
      </c>
      <c r="ET5" s="31" t="str">
        <f t="array" ref="ET5:ET54">IF($D$5:$D$54="","",IF($D$5:$D$54="HOT",IF(ES$5:ES$54="●","|",IF(ES$5:ES$54="|","|","")),IF(ES$5:ES$54="▲","|",IF(ES$5:ES$54="|","|",""))))</f>
        <v/>
      </c>
      <c r="EU5" s="31" t="str">
        <f t="array" ref="EU5:EU54">IF($D$5:$D$54="","",IF($D$5:$D$54="HOT",IF(('A1'!$K$30:$K$80)=EU$4,"●",IF(('A1'!$L$30:$L$80)=EU$4,"▼",IF(ET$5:ET$54="|","|",""))),IF(('A1'!$K$30:$K$80)=EU$4,"●",IF(('A1'!$L$30:$L$80)=EU$4,"▲",IF(ET$5:ET$54="|","|","")))))</f>
        <v/>
      </c>
      <c r="EV5" s="31" t="str">
        <f t="array" ref="EV5:EV54">IF($D$5:$D$54="","",IF($D$5:$D$54="HOT",IF(EU$5:EU$54="●","|",IF(EU$5:EU$54="|","|","")),IF(EU$5:EU$54="▲","|",IF(EU$5:EU$54="|","|",""))))</f>
        <v/>
      </c>
      <c r="EW5" s="31" t="str">
        <f t="array" ref="EW5:EW54">IF($D$5:$D$54="","",IF($D$5:$D$54="HOT",IF(('A1'!$K$30:$K$80)=EW$4,"●",IF(('A1'!$L$30:$L$80)=EW$4,"▼",IF(EV$5:EV$54="|","|",""))),IF(('A1'!$K$30:$K$80)=EW$4,"●",IF(('A1'!$L$30:$L$80)=EW$4,"▲",IF(EV$5:EV$54="|","|","")))))</f>
        <v/>
      </c>
      <c r="EX5" s="31" t="str">
        <f t="array" ref="EX5:EX54">IF($D$5:$D$54="","",IF($D$5:$D$54="HOT",IF(EW$5:EW$54="●","|",IF(EW$5:EW$54="|","|","")),IF(EW$5:EW$54="▲","|",IF(EW$5:EW$54="|","|",""))))</f>
        <v/>
      </c>
      <c r="EY5" s="31" t="str">
        <f t="array" ref="EY5:EY54">IF($D$5:$D$54="","",IF($D$5:$D$54="HOT",IF(('A1'!$K$30:$K$80)=EY$4,"●",IF(('A1'!$L$30:$L$80)=EY$4,"▼",IF(EX$5:EX$54="|","|",""))),IF(('A1'!$K$30:$K$80)=EY$4,"●",IF(('A1'!$L$30:$L$80)=EY$4,"▲",IF(EX$5:EX$54="|","|","")))))</f>
        <v/>
      </c>
      <c r="EZ5" s="31" t="str">
        <f t="array" ref="EZ5:EZ54">IF($D$5:$D$54="","",IF($D$5:$D$54="HOT",IF(EY$5:EY$54="●","|",IF(EY$5:EY$54="|","|","")),IF(EY$5:EY$54="▲","|",IF(EY$5:EY$54="|","|",""))))</f>
        <v/>
      </c>
      <c r="FA5" s="31" t="str">
        <f t="array" ref="FA5:FA54">IF($D$5:$D$54="","",IF($D$5:$D$54="HOT",IF(('A1'!$K$30:$K$80)=FA$4,"●",IF(('A1'!$L$30:$L$80)=FA$4,"▼",IF(EZ$5:EZ$54="|","|",""))),IF(('A1'!$K$30:$K$80)=FA$4,"●",IF(('A1'!$L$30:$L$80)=FA$4,"▲",IF(EZ$5:EZ$54="|","|","")))))</f>
        <v/>
      </c>
      <c r="FB5" s="31" t="str">
        <f t="array" ref="FB5:FB54">IF($D$5:$D$54="","",IF($D$5:$D$54="HOT",IF(FA$5:FA$54="●","|",IF(FA$5:FA$54="|","|","")),IF(FA$5:FA$54="▲","|",IF(FA$5:FA$54="|","|",""))))</f>
        <v/>
      </c>
      <c r="FC5" s="31" t="str">
        <f t="array" ref="FC5:FC54">IF($D$5:$D$54="","",IF($D$5:$D$54="HOT",IF(('A1'!$K$30:$K$80)=FC$4,"●",IF(('A1'!$L$30:$L$80)=FC$4,"▼",IF(FB$5:FB$54="|","|",""))),IF(('A1'!$K$30:$K$80)=FC$4,"●",IF(('A1'!$L$30:$L$80)=FC$4,"▲",IF(FB$5:FB$54="|","|","")))))</f>
        <v/>
      </c>
      <c r="FD5" s="31" t="str">
        <f t="array" ref="FD5:FD54">IF($D$5:$D$54="","",IF($D$5:$D$54="HOT",IF(FC$5:FC$54="●","|",IF(FC$5:FC$54="|","|","")),IF(FC$5:FC$54="▲","|",IF(FC$5:FC$54="|","|",""))))</f>
        <v/>
      </c>
      <c r="FE5" s="31" t="str">
        <f t="array" ref="FE5:FE54">IF($D$5:$D$54="","",IF($D$5:$D$54="HOT",IF(('A1'!$K$30:$K$80)=FE$4,"●",IF(('A1'!$L$30:$L$80)=FE$4,"▼",IF(FD$5:FD$54="|","|",""))),IF(('A1'!$K$30:$K$80)=FE$4,"●",IF(('A1'!$L$30:$L$80)=FE$4,"▲",IF(FD$5:FD$54="|","|","")))))</f>
        <v/>
      </c>
      <c r="FF5" s="31" t="str">
        <f t="array" ref="FF5:FF54">IF($D$5:$D$54="","",IF($D$5:$D$54="HOT",IF(FE$5:FE$54="●","|",IF(FE$5:FE$54="|","|","")),IF(FE$5:FE$54="▲","|",IF(FE$5:FE$54="|","|",""))))</f>
        <v/>
      </c>
      <c r="FG5" s="31" t="str">
        <f t="array" ref="FG5:FG54">IF($D$5:$D$54="","",IF($D$5:$D$54="HOT",IF(('A1'!$K$30:$K$80)=FG$4,"●",IF(('A1'!$L$30:$L$80)=FG$4,"▼",IF(FF$5:FF$54="|","|",""))),IF(('A1'!$K$30:$K$80)=FG$4,"●",IF(('A1'!$L$30:$L$80)=FG$4,"▲",IF(FF$5:FF$54="|","|","")))))</f>
        <v/>
      </c>
      <c r="FH5" s="31" t="str">
        <f t="array" ref="FH5:FH54">IF($D$5:$D$54="","",IF($D$5:$D$54="HOT",IF(FG$5:FG$54="●","|",IF(FG$5:FG$54="|","|","")),IF(FG$5:FG$54="▲","|",IF(FG$5:FG$54="|","|",""))))</f>
        <v/>
      </c>
      <c r="FI5" s="31" t="str">
        <f t="array" ref="FI5:FI54">IF($D$5:$D$54="","",IF($D$5:$D$54="HOT",IF(('A1'!$K$30:$K$80)=FI$4,"●",IF(('A1'!$L$30:$L$80)=FI$4,"▼",IF(FH$5:FH$54="|","|",""))),IF(('A1'!$K$30:$K$80)=FI$4,"●",IF(('A1'!$L$30:$L$80)=FI$4,"▲",IF(FH$5:FH$54="|","|","")))))</f>
        <v/>
      </c>
      <c r="FJ5" s="31" t="str">
        <f t="array" ref="FJ5:FJ54">IF($D$5:$D$54="","",IF($D$5:$D$54="HOT",IF(FI$5:FI$54="●","|",IF(FI$5:FI$54="|","|","")),IF(FI$5:FI$54="▲","|",IF(FI$5:FI$54="|","|",""))))</f>
        <v/>
      </c>
      <c r="FK5" s="31" t="str">
        <f t="array" ref="FK5:FK54">IF($D$5:$D$54="","",IF($D$5:$D$54="HOT",IF(('A1'!$K$30:$K$80)=FK$4,"●",IF(('A1'!$L$30:$L$80)=FK$4,"▼",IF(FJ$5:FJ$54="|","|",""))),IF(('A1'!$K$30:$K$80)=FK$4,"●",IF(('A1'!$L$30:$L$80)=FK$4,"▲",IF(FJ$5:FJ$54="|","|","")))))</f>
        <v/>
      </c>
      <c r="FL5" s="31" t="str">
        <f t="array" ref="FL5:FL54">IF($D$5:$D$54="","",IF($D$5:$D$54="HOT",IF(FK$5:FK$54="●","|",IF(FK$5:FK$54="|","|","")),IF(FK$5:FK$54="▲","|",IF(FK$5:FK$54="|","|",""))))</f>
        <v/>
      </c>
      <c r="FM5" s="31" t="str">
        <f t="array" ref="FM5:FM54">IF($D$5:$D$54="","",IF($D$5:$D$54="HOT",IF(('A1'!$K$30:$K$80)=FM$4,"●",IF(('A1'!$L$30:$L$80)=FM$4,"▼",IF(FL$5:FL$54="|","|",""))),IF(('A1'!$K$30:$K$80)=FM$4,"●",IF(('A1'!$L$30:$L$80)=FM$4,"▲",IF(FL$5:FL$54="|","|","")))))</f>
        <v/>
      </c>
      <c r="FN5" s="31" t="str">
        <f t="array" ref="FN5:FN54">IF($D$5:$D$54="","",IF($D$5:$D$54="HOT",IF(FM$5:FM$54="●","|",IF(FM$5:FM$54="|","|","")),IF(FM$5:FM$54="▲","|",IF(FM$5:FM$54="|","|",""))))</f>
        <v/>
      </c>
      <c r="FO5" s="31" t="str">
        <f t="array" ref="FO5:FO54">IF($D$5:$D$54="","",IF($D$5:$D$54="HOT",IF(('A1'!$K$30:$K$80)=FO$4,"●",IF(('A1'!$L$30:$L$80)=FO$4,"▼",IF(FN$5:FN$54="|","|",""))),IF(('A1'!$K$30:$K$80)=FO$4,"●",IF(('A1'!$L$30:$L$80)=FO$4,"▲",IF(FN$5:FN$54="|","|","")))))</f>
        <v/>
      </c>
      <c r="FP5" s="31" t="str">
        <f t="array" ref="FP5:FP54">IF($D$5:$D$54="","",IF($D$5:$D$54="HOT",IF(FO$5:FO$54="●","|",IF(FO$5:FO$54="|","|","")),IF(FO$5:FO$54="▲","|",IF(FO$5:FO$54="|","|",""))))</f>
        <v/>
      </c>
      <c r="FQ5" s="31" t="str">
        <f t="array" ref="FQ5:FQ54">IF($D$5:$D$54="","",IF($D$5:$D$54="HOT",IF(('A1'!$K$30:$K$80)=FQ$4,"●",IF(('A1'!$L$30:$L$80)=FQ$4,"▼",IF(FP$5:FP$54="|","|",""))),IF(('A1'!$K$30:$K$80)=FQ$4,"●",IF(('A1'!$L$30:$L$80)=FQ$4,"▲",IF(FP$5:FP$54="|","|","")))))</f>
        <v/>
      </c>
      <c r="FR5" s="31" t="str">
        <f t="array" ref="FR5:FR54">IF($D$5:$D$54="","",IF($D$5:$D$54="HOT",IF(FQ$5:FQ$54="●","|",IF(FQ$5:FQ$54="|","|","")),IF(FQ$5:FQ$54="▲","|",IF(FQ$5:FQ$54="|","|",""))))</f>
        <v/>
      </c>
      <c r="FS5" s="31" t="str">
        <f t="array" ref="FS5:FS54">IF($D$5:$D$54="","",IF($D$5:$D$54="HOT",IF(('A1'!$K$30:$K$80)=FS$4,"●",IF(('A1'!$L$30:$L$80)=FS$4,"▼",IF(FR$5:FR$54="|","|",""))),IF(('A1'!$K$30:$K$80)=FS$4,"●",IF(('A1'!$L$30:$L$80)=FS$4,"▲",IF(FR$5:FR$54="|","|","")))))</f>
        <v/>
      </c>
      <c r="FT5" s="31" t="str">
        <f t="array" ref="FT5:FT54">IF($D$5:$D$54="","",IF($D$5:$D$54="HOT",IF(FS$5:FS$54="●","|",IF(FS$5:FS$54="|","|","")),IF(FS$5:FS$54="▲","|",IF(FS$5:FS$54="|","|",""))))</f>
        <v/>
      </c>
      <c r="FU5" s="31" t="str">
        <f t="array" ref="FU5:FU54">IF($D$5:$D$54="","",IF($D$5:$D$54="HOT",IF(('A1'!$K$30:$K$80)=FU$4,"●",IF(('A1'!$L$30:$L$80)=FU$4,"▼",IF(FT$5:FT$54="|","|",""))),IF(('A1'!$K$30:$K$80)=FU$4,"●",IF(('A1'!$L$30:$L$80)=FU$4,"▲",IF(FT$5:FT$54="|","|","")))))</f>
        <v/>
      </c>
      <c r="FV5" s="31" t="str">
        <f t="array" ref="FV5:FV54">IF($D$5:$D$54="","",IF($D$5:$D$54="HOT",IF(FU$5:FU$54="●","|",IF(FU$5:FU$54="|","|","")),IF(FU$5:FU$54="▲","|",IF(FU$5:FU$54="|","|",""))))</f>
        <v/>
      </c>
      <c r="FW5" s="31" t="str">
        <f t="array" ref="FW5:FW54">IF($D$5:$D$54="","",IF($D$5:$D$54="HOT",IF(('A1'!$K$30:$K$80)=FW$4,"●",IF(('A1'!$L$30:$L$80)=FW$4,"▼",IF(FV$5:FV$54="|","|",""))),IF(('A1'!$K$30:$K$80)=FW$4,"●",IF(('A1'!$L$30:$L$80)=FW$4,"▲",IF(FV$5:FV$54="|","|","")))))</f>
        <v/>
      </c>
      <c r="FX5" s="31" t="str">
        <f t="array" ref="FX5:FX54">IF($D$5:$D$54="","",IF($D$5:$D$54="HOT",IF(FW$5:FW$54="●","|",IF(FW$5:FW$54="|","|","")),IF(FW$5:FW$54="▲","|",IF(FW$5:FW$54="|","|",""))))</f>
        <v/>
      </c>
      <c r="FY5" s="31" t="str">
        <f t="array" ref="FY5:FY54">IF($D$5:$D$54="","",IF($D$5:$D$54="HOT",IF(('A1'!$K$30:$K$80)=FY$4,"●",IF(('A1'!$L$30:$L$80)=FY$4,"▼",IF(FX$5:FX$54="|","|",""))),IF(('A1'!$K$30:$K$80)=FY$4,"●",IF(('A1'!$L$30:$L$80)=FY$4,"▲",IF(FX$5:FX$54="|","|","")))))</f>
        <v/>
      </c>
      <c r="FZ5" s="31" t="str">
        <f t="array" ref="FZ5:FZ54">IF($D$5:$D$54="","",IF($D$5:$D$54="HOT",IF(FY$5:FY$54="●","|",IF(FY$5:FY$54="|","|","")),IF(FY$5:FY$54="▲","|",IF(FY$5:FY$54="|","|",""))))</f>
        <v/>
      </c>
      <c r="GA5" s="31" t="str">
        <f t="array" ref="GA5:GA54">IF($D$5:$D$54="","",IF($D$5:$D$54="HOT",IF(('A1'!$K$30:$K$80)=GA$4,"●",IF(('A1'!$L$30:$L$80)=GA$4,"▼",IF(FZ$5:FZ$54="|","|",""))),IF(('A1'!$K$30:$K$80)=GA$4,"●",IF(('A1'!$L$30:$L$80)=GA$4,"▲",IF(FZ$5:FZ$54="|","|","")))))</f>
        <v/>
      </c>
      <c r="GB5" s="31" t="str">
        <f t="array" ref="GB5:GB54">IF($D$5:$D$54="","",IF($D$5:$D$54="HOT",IF(GA$5:GA$54="●","|",IF(GA$5:GA$54="|","|","")),IF(GA$5:GA$54="▲","|",IF(GA$5:GA$54="|","|",""))))</f>
        <v/>
      </c>
      <c r="GC5" s="31" t="str">
        <f t="array" ref="GC5:GC54">IF($D$5:$D$54="","",IF($D$5:$D$54="HOT",IF(('A1'!$K$30:$K$80)=GC$4,"●",IF(('A1'!$L$30:$L$80)=GC$4,"▼",IF(GB$5:GB$54="|","|",""))),IF(('A1'!$K$30:$K$80)=GC$4,"●",IF(('A1'!$L$30:$L$80)=GC$4,"▲",IF(GB$5:GB$54="|","|","")))))</f>
        <v/>
      </c>
      <c r="GD5" s="31" t="str">
        <f t="array" ref="GD5:GD54">IF($D$5:$D$54="","",IF($D$5:$D$54="HOT",IF(GC$5:GC$54="●","|",IF(GC$5:GC$54="|","|","")),IF(GC$5:GC$54="▲","|",IF(GC$5:GC$54="|","|",""))))</f>
        <v/>
      </c>
      <c r="GE5" s="31" t="str">
        <f t="array" ref="GE5:GE54">IF($D$5:$D$54="","",IF($D$5:$D$54="HOT",IF(('A1'!$K$30:$K$80)=GE$4,"●",IF(('A1'!$L$30:$L$80)=GE$4,"▼",IF(GD$5:GD$54="|","|",""))),IF(('A1'!$K$30:$K$80)=GE$4,"●",IF(('A1'!$L$30:$L$80)=GE$4,"▲",IF(GD$5:GD$54="|","|","")))))</f>
        <v/>
      </c>
      <c r="GF5" s="31" t="str">
        <f t="array" ref="GF5:GF54">IF($D$5:$D$54="","",IF($D$5:$D$54="HOT",IF(GE$5:GE$54="●","|",IF(GE$5:GE$54="|","|","")),IF(GE$5:GE$54="▲","|",IF(GE$5:GE$54="|","|",""))))</f>
        <v/>
      </c>
      <c r="GG5" s="31" t="str">
        <f t="array" ref="GG5:GG54">IF($D$5:$D$54="","",IF($D$5:$D$54="HOT",IF(('A1'!$K$30:$K$80)=GG$4,"●",IF(('A1'!$L$30:$L$80)=GG$4,"▼",IF(GF$5:GF$54="|","|",""))),IF(('A1'!$K$30:$K$80)=GG$4,"●",IF(('A1'!$L$30:$L$80)=GG$4,"▲",IF(GF$5:GF$54="|","|","")))))</f>
        <v/>
      </c>
      <c r="GH5" s="31" t="str">
        <f t="array" ref="GH5:GH54">IF($D$5:$D$54="","",IF($D$5:$D$54="HOT",IF(GG$5:GG$54="●","|",IF(GG$5:GG$54="|","|","")),IF(GG$5:GG$54="▲","|",IF(GG$5:GG$54="|","|",""))))</f>
        <v/>
      </c>
      <c r="GI5" s="31" t="str">
        <f t="array" ref="GI5:GI54">IF($D$5:$D$54="","",IF($D$5:$D$54="HOT",IF(('A1'!$K$30:$K$80)=GI$4,"●",IF(('A1'!$L$30:$L$80)=GI$4,"▼",IF(GH$5:GH$54="|","|",""))),IF(('A1'!$K$30:$K$80)=GI$4,"●",IF(('A1'!$L$30:$L$80)=GI$4,"▲",IF(GH$5:GH$54="|","|","")))))</f>
        <v/>
      </c>
      <c r="GJ5" s="31" t="str">
        <f t="array" ref="GJ5:GJ54">IF($D$5:$D$54="","",IF($D$5:$D$54="HOT",IF(GI$5:GI$54="●","|",IF(GI$5:GI$54="|","|","")),IF(GI$5:GI$54="▲","|",IF(GI$5:GI$54="|","|",""))))</f>
        <v/>
      </c>
      <c r="GK5" s="31" t="str">
        <f t="array" ref="GK5:GK54">IF($D$5:$D$54="","",IF($D$5:$D$54="HOT",IF(('A1'!$K$30:$K$80)=GK$4,"●",IF(('A1'!$L$30:$L$80)=GK$4,"▼",IF(GJ$5:GJ$54="|","|",""))),IF(('A1'!$K$30:$K$80)=GK$4,"●",IF(('A1'!$L$30:$L$80)=GK$4,"▲",IF(GJ$5:GJ$54="|","|","")))))</f>
        <v/>
      </c>
      <c r="GL5" s="31" t="str">
        <f t="array" ref="GL5:GL54">IF($D$5:$D$54="","",IF($D$5:$D$54="HOT",IF(GK$5:GK$54="●","|",IF(GK$5:GK$54="|","|","")),IF(GK$5:GK$54="▲","|",IF(GK$5:GK$54="|","|",""))))</f>
        <v/>
      </c>
      <c r="GM5" s="31" t="str">
        <f t="array" ref="GM5:GM54">IF($D$5:$D$54="","",IF($D$5:$D$54="HOT",IF(('A1'!$K$30:$K$80)=GM$4,"●",IF(('A1'!$L$30:$L$80)=GM$4,"▼",IF(GL$5:GL$54="|","|",""))),IF(('A1'!$K$30:$K$80)=GM$4,"●",IF(('A1'!$L$30:$L$80)=GM$4,"▲",IF(GL$5:GL$54="|","|","")))))</f>
        <v/>
      </c>
      <c r="GN5" s="31" t="str">
        <f t="array" ref="GN5:GN54">IF($D$5:$D$54="","",IF($D$5:$D$54="HOT",IF(GM$5:GM$54="●","|",IF(GM$5:GM$54="|","|","")),IF(GM$5:GM$54="▲","|",IF(GM$5:GM$54="|","|",""))))</f>
        <v/>
      </c>
      <c r="GO5" s="31" t="str">
        <f t="array" ref="GO5:GO54">IF($D$5:$D$54="","",IF($D$5:$D$54="HOT",IF(('A1'!$K$30:$K$80)=GO$4,"●",IF(('A1'!$L$30:$L$80)=GO$4,"▼",IF(GN$5:GN$54="|","|",""))),IF(('A1'!$K$30:$K$80)=GO$4,"●",IF(('A1'!$L$30:$L$80)=GO$4,"▲",IF(GN$5:GN$54="|","|","")))))</f>
        <v/>
      </c>
      <c r="GP5" s="31" t="str">
        <f t="array" ref="GP5:GP54">IF($D$5:$D$54="","",IF($D$5:$D$54="HOT",IF(GO$5:GO$54="●","|",IF(GO$5:GO$54="|","|","")),IF(GO$5:GO$54="▲","|",IF(GO$5:GO$54="|","|",""))))</f>
        <v/>
      </c>
      <c r="GQ5" s="31" t="str">
        <f t="array" ref="GQ5:GQ54">IF($D$5:$D$54="","",IF($D$5:$D$54="HOT",IF(('A1'!$K$30:$K$80)=GQ$4,"●",IF(('A1'!$L$30:$L$80)=GQ$4,"▼",IF(GP$5:GP$54="|","|",""))),IF(('A1'!$K$30:$K$80)=GQ$4,"●",IF(('A1'!$L$30:$L$80)=GQ$4,"▲",IF(GP$5:GP$54="|","|","")))))</f>
        <v/>
      </c>
      <c r="GR5" s="31" t="str">
        <f t="array" ref="GR5:GR54">IF($D$5:$D$54="","",IF($D$5:$D$54="HOT",IF(GQ$5:GQ$54="●","|",IF(GQ$5:GQ$54="|","|","")),IF(GQ$5:GQ$54="▲","|",IF(GQ$5:GQ$54="|","|",""))))</f>
        <v/>
      </c>
      <c r="GS5" s="31" t="str">
        <f t="array" ref="GS5:GS54">IF($D$5:$D$54="","",IF($D$5:$D$54="HOT",IF(('A1'!$K$30:$K$80)=GS$4,"●",IF(('A1'!$L$30:$L$80)=GS$4,"▼",IF(GR$5:GR$54="|","|",""))),IF(('A1'!$K$30:$K$80)=GS$4,"●",IF(('A1'!$L$30:$L$80)=GS$4,"▲",IF(GR$5:GR$54="|","|","")))))</f>
        <v/>
      </c>
      <c r="GT5" s="31" t="str">
        <f t="array" ref="GT5:GT54">IF($D$5:$D$54="","",IF($D$5:$D$54="HOT",IF(GS$5:GS$54="●","|",IF(GS$5:GS$54="|","|","")),IF(GS$5:GS$54="▲","|",IF(GS$5:GS$54="|","|",""))))</f>
        <v/>
      </c>
      <c r="GU5" s="31" t="str">
        <f t="array" ref="GU5:GU54">IF($D$5:$D$54="","",IF($D$5:$D$54="HOT",IF(('A1'!$K$30:$K$80)=GU$4,"●",IF(('A1'!$L$30:$L$80)=GU$4,"▼",IF(GT$5:GT$54="|","|",""))),IF(('A1'!$K$30:$K$80)=GU$4,"●",IF(('A1'!$L$30:$L$80)=GU$4,"▲",IF(GT$5:GT$54="|","|","")))))</f>
        <v/>
      </c>
    </row>
    <row r="6" spans="1:203" s="28" customFormat="1" ht="20.100000000000001" customHeight="1" x14ac:dyDescent="0.25">
      <c r="A6" s="28" t="str">
        <v>CO2</v>
      </c>
      <c r="B6" s="28">
        <v>21000.400000000001</v>
      </c>
      <c r="C6" s="29">
        <v>56.75783783783784</v>
      </c>
      <c r="D6" s="30" t="str">
        <v>COLD</v>
      </c>
      <c r="E6" s="31" t="str">
        <v/>
      </c>
      <c r="F6" s="31" t="str">
        <v/>
      </c>
      <c r="G6" s="31" t="str">
        <v>▲</v>
      </c>
      <c r="H6" s="31" t="str">
        <v>|</v>
      </c>
      <c r="I6" s="31" t="str">
        <v>|</v>
      </c>
      <c r="J6" s="31" t="str">
        <v>|</v>
      </c>
      <c r="K6" s="31" t="str">
        <v>|</v>
      </c>
      <c r="L6" s="31" t="str">
        <v>|</v>
      </c>
      <c r="M6" s="31" t="str">
        <v>|</v>
      </c>
      <c r="N6" s="31" t="str">
        <v>|</v>
      </c>
      <c r="O6" s="31" t="str">
        <v>|</v>
      </c>
      <c r="P6" s="31" t="str">
        <v>|</v>
      </c>
      <c r="Q6" s="31" t="str">
        <v>|</v>
      </c>
      <c r="R6" s="31" t="str">
        <v>|</v>
      </c>
      <c r="S6" s="31" t="str">
        <v>|</v>
      </c>
      <c r="T6" s="31" t="str">
        <v>|</v>
      </c>
      <c r="U6" s="31" t="str">
        <v>|</v>
      </c>
      <c r="V6" s="31" t="str">
        <v>|</v>
      </c>
      <c r="W6" s="31" t="str">
        <v>|</v>
      </c>
      <c r="X6" s="31" t="str">
        <v>|</v>
      </c>
      <c r="Y6" s="31" t="str">
        <v>|</v>
      </c>
      <c r="Z6" s="31" t="str">
        <v>|</v>
      </c>
      <c r="AA6" s="31" t="str">
        <v>|</v>
      </c>
      <c r="AB6" s="31" t="str">
        <v>|</v>
      </c>
      <c r="AC6" s="31" t="str">
        <v>|</v>
      </c>
      <c r="AD6" s="31" t="str">
        <v>|</v>
      </c>
      <c r="AE6" s="31" t="str">
        <v>|</v>
      </c>
      <c r="AF6" s="31" t="str">
        <v>|</v>
      </c>
      <c r="AG6" s="31" t="str">
        <v>|</v>
      </c>
      <c r="AH6" s="31" t="str">
        <v>|</v>
      </c>
      <c r="AI6" s="31" t="str">
        <v>|</v>
      </c>
      <c r="AJ6" s="31" t="str">
        <v>|</v>
      </c>
      <c r="AK6" s="31" t="str">
        <v>|</v>
      </c>
      <c r="AL6" s="31" t="str">
        <v>|</v>
      </c>
      <c r="AM6" s="31" t="str">
        <v>|</v>
      </c>
      <c r="AN6" s="31" t="str">
        <v>|</v>
      </c>
      <c r="AO6" s="31" t="str">
        <v>|</v>
      </c>
      <c r="AP6" s="31" t="str">
        <v>|</v>
      </c>
      <c r="AQ6" s="31" t="str">
        <v>|</v>
      </c>
      <c r="AR6" s="31" t="str">
        <v>|</v>
      </c>
      <c r="AS6" s="31" t="str">
        <v>|</v>
      </c>
      <c r="AT6" s="31" t="str">
        <v>|</v>
      </c>
      <c r="AU6" s="31" t="str">
        <v>|</v>
      </c>
      <c r="AV6" s="31" t="str">
        <v>|</v>
      </c>
      <c r="AW6" s="31" t="str">
        <v>|</v>
      </c>
      <c r="AX6" s="31" t="str">
        <v>|</v>
      </c>
      <c r="AY6" s="31" t="str">
        <v>|</v>
      </c>
      <c r="AZ6" s="31" t="str">
        <v>|</v>
      </c>
      <c r="BA6" s="31" t="str">
        <v>|</v>
      </c>
      <c r="BB6" s="31" t="str">
        <v>|</v>
      </c>
      <c r="BC6" s="31" t="str">
        <v>|</v>
      </c>
      <c r="BD6" s="31" t="str">
        <v>|</v>
      </c>
      <c r="BE6" s="31" t="str">
        <v>|</v>
      </c>
      <c r="BF6" s="31" t="str">
        <v>|</v>
      </c>
      <c r="BG6" s="31" t="str">
        <v>|</v>
      </c>
      <c r="BH6" s="31" t="str">
        <v>|</v>
      </c>
      <c r="BI6" s="31" t="str">
        <v>|</v>
      </c>
      <c r="BJ6" s="31" t="str">
        <v>|</v>
      </c>
      <c r="BK6" s="31" t="str">
        <v>|</v>
      </c>
      <c r="BL6" s="31" t="str">
        <v>|</v>
      </c>
      <c r="BM6" s="31" t="str">
        <v>|</v>
      </c>
      <c r="BN6" s="31" t="str">
        <v>|</v>
      </c>
      <c r="BO6" s="31" t="str">
        <v>|</v>
      </c>
      <c r="BP6" s="31" t="str">
        <v>|</v>
      </c>
      <c r="BQ6" s="31" t="str">
        <v>|</v>
      </c>
      <c r="BR6" s="31" t="str">
        <v>|</v>
      </c>
      <c r="BS6" s="31" t="str">
        <v>●</v>
      </c>
      <c r="BT6" s="31" t="str">
        <v/>
      </c>
      <c r="BU6" s="31" t="str">
        <v/>
      </c>
      <c r="BV6" s="31" t="str">
        <v/>
      </c>
      <c r="BW6" s="31" t="str">
        <v/>
      </c>
      <c r="BX6" s="31" t="str">
        <v/>
      </c>
      <c r="BY6" s="31" t="str">
        <v/>
      </c>
      <c r="BZ6" s="31" t="str">
        <v/>
      </c>
      <c r="CA6" s="31" t="str">
        <v/>
      </c>
      <c r="CB6" s="31" t="str">
        <v/>
      </c>
      <c r="CC6" s="31" t="str">
        <v/>
      </c>
      <c r="CD6" s="31" t="str">
        <v/>
      </c>
      <c r="CE6" s="31" t="str">
        <v/>
      </c>
      <c r="CF6" s="31" t="str">
        <v/>
      </c>
      <c r="CG6" s="31" t="str">
        <v/>
      </c>
      <c r="CH6" s="31" t="str">
        <v/>
      </c>
      <c r="CI6" s="31" t="str">
        <v/>
      </c>
      <c r="CJ6" s="31" t="str">
        <v/>
      </c>
      <c r="CK6" s="31" t="str">
        <v/>
      </c>
      <c r="CL6" s="31" t="str">
        <v/>
      </c>
      <c r="CM6" s="31" t="str">
        <v/>
      </c>
      <c r="CN6" s="31" t="str">
        <v/>
      </c>
      <c r="CO6" s="31" t="str">
        <v/>
      </c>
      <c r="CP6" s="31" t="str">
        <v/>
      </c>
      <c r="CQ6" s="31" t="str">
        <v/>
      </c>
      <c r="CR6" s="31" t="str">
        <v/>
      </c>
      <c r="CS6" s="31" t="str">
        <v/>
      </c>
      <c r="CT6" s="31" t="str">
        <v/>
      </c>
      <c r="CU6" s="31" t="str">
        <v/>
      </c>
      <c r="CV6" s="31" t="str">
        <v/>
      </c>
      <c r="CW6" s="31" t="str">
        <v/>
      </c>
      <c r="CX6" s="31" t="str">
        <v/>
      </c>
      <c r="CY6" s="31" t="str">
        <v/>
      </c>
      <c r="CZ6" s="31" t="str">
        <v/>
      </c>
      <c r="DA6" s="31" t="str">
        <v/>
      </c>
      <c r="DB6" s="31" t="str">
        <v/>
      </c>
      <c r="DC6" s="31" t="str">
        <v/>
      </c>
      <c r="DD6" s="31" t="str">
        <v/>
      </c>
      <c r="DE6" s="31" t="str">
        <v/>
      </c>
      <c r="DF6" s="31" t="str">
        <v/>
      </c>
      <c r="DG6" s="31" t="str">
        <v/>
      </c>
      <c r="DH6" s="31" t="str">
        <v/>
      </c>
      <c r="DI6" s="31" t="str">
        <v/>
      </c>
      <c r="DJ6" s="31" t="str">
        <v/>
      </c>
      <c r="DK6" s="31" t="str">
        <v/>
      </c>
      <c r="DL6" s="31" t="str">
        <v/>
      </c>
      <c r="DM6" s="31" t="str">
        <v/>
      </c>
      <c r="DN6" s="31" t="str">
        <v/>
      </c>
      <c r="DO6" s="31" t="str">
        <v/>
      </c>
      <c r="DP6" s="31" t="str">
        <v/>
      </c>
      <c r="DQ6" s="31" t="str">
        <v/>
      </c>
      <c r="DR6" s="31" t="str">
        <v/>
      </c>
      <c r="DS6" s="31" t="str">
        <v/>
      </c>
      <c r="DT6" s="31" t="str">
        <v/>
      </c>
      <c r="DU6" s="31" t="str">
        <v/>
      </c>
      <c r="DV6" s="31" t="str">
        <v/>
      </c>
      <c r="DW6" s="31" t="str">
        <v/>
      </c>
      <c r="DX6" s="31" t="str">
        <v/>
      </c>
      <c r="DY6" s="31" t="str">
        <v/>
      </c>
      <c r="DZ6" s="31" t="str">
        <v/>
      </c>
      <c r="EA6" s="31" t="str">
        <v/>
      </c>
      <c r="EB6" s="31" t="str">
        <v/>
      </c>
      <c r="EC6" s="31" t="str">
        <v/>
      </c>
      <c r="ED6" s="31" t="str">
        <v/>
      </c>
      <c r="EE6" s="31" t="str">
        <v/>
      </c>
      <c r="EF6" s="31" t="str">
        <v/>
      </c>
      <c r="EG6" s="31" t="str">
        <v/>
      </c>
      <c r="EH6" s="31" t="str">
        <v/>
      </c>
      <c r="EI6" s="31" t="str">
        <v/>
      </c>
      <c r="EJ6" s="31" t="str">
        <v/>
      </c>
      <c r="EK6" s="31" t="str">
        <v/>
      </c>
      <c r="EL6" s="31" t="str">
        <v/>
      </c>
      <c r="EM6" s="31" t="str">
        <v/>
      </c>
      <c r="EN6" s="31" t="str">
        <v/>
      </c>
      <c r="EO6" s="31" t="str">
        <v/>
      </c>
      <c r="EP6" s="31" t="str">
        <v/>
      </c>
      <c r="EQ6" s="31" t="str">
        <v/>
      </c>
      <c r="ER6" s="31" t="str">
        <v/>
      </c>
      <c r="ES6" s="31" t="str">
        <v/>
      </c>
      <c r="ET6" s="31" t="str">
        <v/>
      </c>
      <c r="EU6" s="31" t="str">
        <v/>
      </c>
      <c r="EV6" s="31" t="str">
        <v/>
      </c>
      <c r="EW6" s="31" t="str">
        <v/>
      </c>
      <c r="EX6" s="31" t="str">
        <v/>
      </c>
      <c r="EY6" s="31" t="str">
        <v/>
      </c>
      <c r="EZ6" s="31" t="str">
        <v/>
      </c>
      <c r="FA6" s="31" t="str">
        <v/>
      </c>
      <c r="FB6" s="31" t="str">
        <v/>
      </c>
      <c r="FC6" s="31" t="str">
        <v/>
      </c>
      <c r="FD6" s="31" t="str">
        <v/>
      </c>
      <c r="FE6" s="31" t="str">
        <v/>
      </c>
      <c r="FF6" s="31" t="str">
        <v/>
      </c>
      <c r="FG6" s="31" t="str">
        <v/>
      </c>
      <c r="FH6" s="31" t="str">
        <v/>
      </c>
      <c r="FI6" s="31" t="str">
        <v/>
      </c>
      <c r="FJ6" s="31" t="str">
        <v/>
      </c>
      <c r="FK6" s="31" t="str">
        <v/>
      </c>
      <c r="FL6" s="31" t="str">
        <v/>
      </c>
      <c r="FM6" s="31" t="str">
        <v/>
      </c>
      <c r="FN6" s="31" t="str">
        <v/>
      </c>
      <c r="FO6" s="31" t="str">
        <v/>
      </c>
      <c r="FP6" s="31" t="str">
        <v/>
      </c>
      <c r="FQ6" s="31" t="str">
        <v/>
      </c>
      <c r="FR6" s="31" t="str">
        <v/>
      </c>
      <c r="FS6" s="31" t="str">
        <v/>
      </c>
      <c r="FT6" s="31" t="str">
        <v/>
      </c>
      <c r="FU6" s="31" t="str">
        <v/>
      </c>
      <c r="FV6" s="31" t="str">
        <v/>
      </c>
      <c r="FW6" s="31" t="str">
        <v/>
      </c>
      <c r="FX6" s="31" t="str">
        <v/>
      </c>
      <c r="FY6" s="31" t="str">
        <v/>
      </c>
      <c r="FZ6" s="31" t="str">
        <v/>
      </c>
      <c r="GA6" s="31" t="str">
        <v/>
      </c>
      <c r="GB6" s="31" t="str">
        <v/>
      </c>
      <c r="GC6" s="31" t="str">
        <v/>
      </c>
      <c r="GD6" s="31" t="str">
        <v/>
      </c>
      <c r="GE6" s="31" t="str">
        <v/>
      </c>
      <c r="GF6" s="31" t="str">
        <v/>
      </c>
      <c r="GG6" s="31" t="str">
        <v/>
      </c>
      <c r="GH6" s="31" t="str">
        <v/>
      </c>
      <c r="GI6" s="31" t="str">
        <v/>
      </c>
      <c r="GJ6" s="31" t="str">
        <v/>
      </c>
      <c r="GK6" s="31" t="str">
        <v/>
      </c>
      <c r="GL6" s="31" t="str">
        <v/>
      </c>
      <c r="GM6" s="31" t="str">
        <v/>
      </c>
      <c r="GN6" s="31" t="str">
        <v/>
      </c>
      <c r="GO6" s="31" t="str">
        <v/>
      </c>
      <c r="GP6" s="31" t="str">
        <v/>
      </c>
      <c r="GQ6" s="31" t="str">
        <v/>
      </c>
      <c r="GR6" s="31" t="str">
        <v/>
      </c>
      <c r="GS6" s="31" t="str">
        <v/>
      </c>
      <c r="GT6" s="31" t="str">
        <v/>
      </c>
      <c r="GU6" s="31" t="str">
        <v/>
      </c>
    </row>
    <row r="7" spans="1:203" s="28" customFormat="1" ht="20.100000000000001" customHeight="1" x14ac:dyDescent="0.25">
      <c r="A7" s="28" t="str">
        <v>S8</v>
      </c>
      <c r="B7" s="28">
        <v>10766.3</v>
      </c>
      <c r="C7" s="29">
        <v>68.181703038516602</v>
      </c>
      <c r="D7" s="30" t="str">
        <v>HOT</v>
      </c>
      <c r="E7" s="31" t="str">
        <v>●</v>
      </c>
      <c r="F7" s="31" t="str">
        <v>|</v>
      </c>
      <c r="G7" s="31" t="str">
        <v>|</v>
      </c>
      <c r="H7" s="31" t="str">
        <v>|</v>
      </c>
      <c r="I7" s="31" t="str">
        <v>▼</v>
      </c>
      <c r="J7" s="31" t="str">
        <v/>
      </c>
      <c r="K7" s="31" t="str">
        <v/>
      </c>
      <c r="L7" s="31" t="str">
        <v/>
      </c>
      <c r="M7" s="31" t="str">
        <v/>
      </c>
      <c r="N7" s="31" t="str">
        <v/>
      </c>
      <c r="O7" s="31" t="str">
        <v/>
      </c>
      <c r="P7" s="31" t="str">
        <v/>
      </c>
      <c r="Q7" s="31" t="str">
        <v/>
      </c>
      <c r="R7" s="31" t="str">
        <v/>
      </c>
      <c r="S7" s="31" t="str">
        <v/>
      </c>
      <c r="T7" s="31" t="str">
        <v/>
      </c>
      <c r="U7" s="31" t="str">
        <v/>
      </c>
      <c r="V7" s="31" t="str">
        <v/>
      </c>
      <c r="W7" s="31" t="str">
        <v/>
      </c>
      <c r="X7" s="31" t="str">
        <v/>
      </c>
      <c r="Y7" s="31" t="str">
        <v/>
      </c>
      <c r="Z7" s="31" t="str">
        <v/>
      </c>
      <c r="AA7" s="31" t="str">
        <v/>
      </c>
      <c r="AB7" s="31" t="str">
        <v/>
      </c>
      <c r="AC7" s="31" t="str">
        <v/>
      </c>
      <c r="AD7" s="31" t="str">
        <v/>
      </c>
      <c r="AE7" s="31" t="str">
        <v/>
      </c>
      <c r="AF7" s="31" t="str">
        <v/>
      </c>
      <c r="AG7" s="31" t="str">
        <v/>
      </c>
      <c r="AH7" s="31" t="str">
        <v/>
      </c>
      <c r="AI7" s="31" t="str">
        <v/>
      </c>
      <c r="AJ7" s="31" t="str">
        <v/>
      </c>
      <c r="AK7" s="31" t="str">
        <v/>
      </c>
      <c r="AL7" s="31" t="str">
        <v/>
      </c>
      <c r="AM7" s="31" t="str">
        <v/>
      </c>
      <c r="AN7" s="31" t="str">
        <v/>
      </c>
      <c r="AO7" s="31" t="str">
        <v/>
      </c>
      <c r="AP7" s="31" t="str">
        <v/>
      </c>
      <c r="AQ7" s="31" t="str">
        <v/>
      </c>
      <c r="AR7" s="31" t="str">
        <v/>
      </c>
      <c r="AS7" s="31" t="str">
        <v/>
      </c>
      <c r="AT7" s="31" t="str">
        <v/>
      </c>
      <c r="AU7" s="31" t="str">
        <v/>
      </c>
      <c r="AV7" s="31" t="str">
        <v/>
      </c>
      <c r="AW7" s="31" t="str">
        <v/>
      </c>
      <c r="AX7" s="31" t="str">
        <v/>
      </c>
      <c r="AY7" s="31" t="str">
        <v/>
      </c>
      <c r="AZ7" s="31" t="str">
        <v/>
      </c>
      <c r="BA7" s="31" t="str">
        <v/>
      </c>
      <c r="BB7" s="31" t="str">
        <v/>
      </c>
      <c r="BC7" s="31" t="str">
        <v/>
      </c>
      <c r="BD7" s="31" t="str">
        <v/>
      </c>
      <c r="BE7" s="31" t="str">
        <v/>
      </c>
      <c r="BF7" s="31" t="str">
        <v/>
      </c>
      <c r="BG7" s="31" t="str">
        <v/>
      </c>
      <c r="BH7" s="31" t="str">
        <v/>
      </c>
      <c r="BI7" s="31" t="str">
        <v/>
      </c>
      <c r="BJ7" s="31" t="str">
        <v/>
      </c>
      <c r="BK7" s="31" t="str">
        <v/>
      </c>
      <c r="BL7" s="31" t="str">
        <v/>
      </c>
      <c r="BM7" s="31" t="str">
        <v/>
      </c>
      <c r="BN7" s="31" t="str">
        <v/>
      </c>
      <c r="BO7" s="31" t="str">
        <v/>
      </c>
      <c r="BP7" s="31" t="str">
        <v/>
      </c>
      <c r="BQ7" s="31" t="str">
        <v/>
      </c>
      <c r="BR7" s="31" t="str">
        <v/>
      </c>
      <c r="BS7" s="31" t="str">
        <v/>
      </c>
      <c r="BT7" s="31" t="str">
        <v/>
      </c>
      <c r="BU7" s="31" t="str">
        <v/>
      </c>
      <c r="BV7" s="31" t="str">
        <v/>
      </c>
      <c r="BW7" s="31" t="str">
        <v/>
      </c>
      <c r="BX7" s="31" t="str">
        <v/>
      </c>
      <c r="BY7" s="31" t="str">
        <v/>
      </c>
      <c r="BZ7" s="31" t="str">
        <v/>
      </c>
      <c r="CA7" s="31" t="str">
        <v/>
      </c>
      <c r="CB7" s="31" t="str">
        <v/>
      </c>
      <c r="CC7" s="31" t="str">
        <v/>
      </c>
      <c r="CD7" s="31" t="str">
        <v/>
      </c>
      <c r="CE7" s="31" t="str">
        <v/>
      </c>
      <c r="CF7" s="31" t="str">
        <v/>
      </c>
      <c r="CG7" s="31" t="str">
        <v/>
      </c>
      <c r="CH7" s="31" t="str">
        <v/>
      </c>
      <c r="CI7" s="31" t="str">
        <v/>
      </c>
      <c r="CJ7" s="31" t="str">
        <v/>
      </c>
      <c r="CK7" s="31" t="str">
        <v/>
      </c>
      <c r="CL7" s="31" t="str">
        <v/>
      </c>
      <c r="CM7" s="31" t="str">
        <v/>
      </c>
      <c r="CN7" s="31" t="str">
        <v/>
      </c>
      <c r="CO7" s="31" t="str">
        <v/>
      </c>
      <c r="CP7" s="31" t="str">
        <v/>
      </c>
      <c r="CQ7" s="31" t="str">
        <v/>
      </c>
      <c r="CR7" s="31" t="str">
        <v/>
      </c>
      <c r="CS7" s="31" t="str">
        <v/>
      </c>
      <c r="CT7" s="31" t="str">
        <v/>
      </c>
      <c r="CU7" s="31" t="str">
        <v/>
      </c>
      <c r="CV7" s="31" t="str">
        <v/>
      </c>
      <c r="CW7" s="31" t="str">
        <v/>
      </c>
      <c r="CX7" s="31" t="str">
        <v/>
      </c>
      <c r="CY7" s="31" t="str">
        <v/>
      </c>
      <c r="CZ7" s="31" t="str">
        <v/>
      </c>
      <c r="DA7" s="31" t="str">
        <v/>
      </c>
      <c r="DB7" s="31" t="str">
        <v/>
      </c>
      <c r="DC7" s="31" t="str">
        <v/>
      </c>
      <c r="DD7" s="31" t="str">
        <v/>
      </c>
      <c r="DE7" s="31" t="str">
        <v/>
      </c>
      <c r="DF7" s="31" t="str">
        <v/>
      </c>
      <c r="DG7" s="31" t="str">
        <v/>
      </c>
      <c r="DH7" s="31" t="str">
        <v/>
      </c>
      <c r="DI7" s="31" t="str">
        <v/>
      </c>
      <c r="DJ7" s="31" t="str">
        <v/>
      </c>
      <c r="DK7" s="31" t="str">
        <v/>
      </c>
      <c r="DL7" s="31" t="str">
        <v/>
      </c>
      <c r="DM7" s="31" t="str">
        <v/>
      </c>
      <c r="DN7" s="31" t="str">
        <v/>
      </c>
      <c r="DO7" s="31" t="str">
        <v/>
      </c>
      <c r="DP7" s="31" t="str">
        <v/>
      </c>
      <c r="DQ7" s="31" t="str">
        <v/>
      </c>
      <c r="DR7" s="31" t="str">
        <v/>
      </c>
      <c r="DS7" s="31" t="str">
        <v/>
      </c>
      <c r="DT7" s="31" t="str">
        <v/>
      </c>
      <c r="DU7" s="31" t="str">
        <v/>
      </c>
      <c r="DV7" s="31" t="str">
        <v/>
      </c>
      <c r="DW7" s="31" t="str">
        <v/>
      </c>
      <c r="DX7" s="31" t="str">
        <v/>
      </c>
      <c r="DY7" s="31" t="str">
        <v/>
      </c>
      <c r="DZ7" s="31" t="str">
        <v/>
      </c>
      <c r="EA7" s="31" t="str">
        <v/>
      </c>
      <c r="EB7" s="31" t="str">
        <v/>
      </c>
      <c r="EC7" s="31" t="str">
        <v/>
      </c>
      <c r="ED7" s="31" t="str">
        <v/>
      </c>
      <c r="EE7" s="31" t="str">
        <v/>
      </c>
      <c r="EF7" s="31" t="str">
        <v/>
      </c>
      <c r="EG7" s="31" t="str">
        <v/>
      </c>
      <c r="EH7" s="31" t="str">
        <v/>
      </c>
      <c r="EI7" s="31" t="str">
        <v/>
      </c>
      <c r="EJ7" s="31" t="str">
        <v/>
      </c>
      <c r="EK7" s="31" t="str">
        <v/>
      </c>
      <c r="EL7" s="31" t="str">
        <v/>
      </c>
      <c r="EM7" s="31" t="str">
        <v/>
      </c>
      <c r="EN7" s="31" t="str">
        <v/>
      </c>
      <c r="EO7" s="31" t="str">
        <v/>
      </c>
      <c r="EP7" s="31" t="str">
        <v/>
      </c>
      <c r="EQ7" s="31" t="str">
        <v/>
      </c>
      <c r="ER7" s="31" t="str">
        <v/>
      </c>
      <c r="ES7" s="31" t="str">
        <v/>
      </c>
      <c r="ET7" s="31" t="str">
        <v/>
      </c>
      <c r="EU7" s="31" t="str">
        <v/>
      </c>
      <c r="EV7" s="31" t="str">
        <v/>
      </c>
      <c r="EW7" s="31" t="str">
        <v/>
      </c>
      <c r="EX7" s="31" t="str">
        <v/>
      </c>
      <c r="EY7" s="31" t="str">
        <v/>
      </c>
      <c r="EZ7" s="31" t="str">
        <v/>
      </c>
      <c r="FA7" s="31" t="str">
        <v/>
      </c>
      <c r="FB7" s="31" t="str">
        <v/>
      </c>
      <c r="FC7" s="31" t="str">
        <v/>
      </c>
      <c r="FD7" s="31" t="str">
        <v/>
      </c>
      <c r="FE7" s="31" t="str">
        <v/>
      </c>
      <c r="FF7" s="31" t="str">
        <v/>
      </c>
      <c r="FG7" s="31" t="str">
        <v/>
      </c>
      <c r="FH7" s="31" t="str">
        <v/>
      </c>
      <c r="FI7" s="31" t="str">
        <v/>
      </c>
      <c r="FJ7" s="31" t="str">
        <v/>
      </c>
      <c r="FK7" s="31" t="str">
        <v/>
      </c>
      <c r="FL7" s="31" t="str">
        <v/>
      </c>
      <c r="FM7" s="31" t="str">
        <v/>
      </c>
      <c r="FN7" s="31" t="str">
        <v/>
      </c>
      <c r="FO7" s="31" t="str">
        <v/>
      </c>
      <c r="FP7" s="31" t="str">
        <v/>
      </c>
      <c r="FQ7" s="31" t="str">
        <v/>
      </c>
      <c r="FR7" s="31" t="str">
        <v/>
      </c>
      <c r="FS7" s="31" t="str">
        <v/>
      </c>
      <c r="FT7" s="31" t="str">
        <v/>
      </c>
      <c r="FU7" s="31" t="str">
        <v/>
      </c>
      <c r="FV7" s="31" t="str">
        <v/>
      </c>
      <c r="FW7" s="31" t="str">
        <v/>
      </c>
      <c r="FX7" s="31" t="str">
        <v/>
      </c>
      <c r="FY7" s="31" t="str">
        <v/>
      </c>
      <c r="FZ7" s="31" t="str">
        <v/>
      </c>
      <c r="GA7" s="31" t="str">
        <v/>
      </c>
      <c r="GB7" s="31" t="str">
        <v/>
      </c>
      <c r="GC7" s="31" t="str">
        <v/>
      </c>
      <c r="GD7" s="31" t="str">
        <v/>
      </c>
      <c r="GE7" s="31" t="str">
        <v/>
      </c>
      <c r="GF7" s="31" t="str">
        <v/>
      </c>
      <c r="GG7" s="31" t="str">
        <v/>
      </c>
      <c r="GH7" s="31" t="str">
        <v/>
      </c>
      <c r="GI7" s="31" t="str">
        <v/>
      </c>
      <c r="GJ7" s="31" t="str">
        <v/>
      </c>
      <c r="GK7" s="31" t="str">
        <v/>
      </c>
      <c r="GL7" s="31" t="str">
        <v/>
      </c>
      <c r="GM7" s="31" t="str">
        <v/>
      </c>
      <c r="GN7" s="31" t="str">
        <v/>
      </c>
      <c r="GO7" s="31" t="str">
        <v/>
      </c>
      <c r="GP7" s="31" t="str">
        <v/>
      </c>
      <c r="GQ7" s="31" t="str">
        <v/>
      </c>
      <c r="GR7" s="31" t="str">
        <v/>
      </c>
      <c r="GS7" s="31" t="str">
        <v/>
      </c>
      <c r="GT7" s="31" t="str">
        <v/>
      </c>
      <c r="GU7" s="31" t="str">
        <v/>
      </c>
    </row>
    <row r="8" spans="1:203" s="28" customFormat="1" ht="20.100000000000001" customHeight="1" x14ac:dyDescent="0.25">
      <c r="A8" s="28" t="str">
        <v>S3</v>
      </c>
      <c r="B8" s="28">
        <v>29569.599999999999</v>
      </c>
      <c r="C8" s="29">
        <v>95.385806451612893</v>
      </c>
      <c r="D8" s="30" t="str">
        <v>COLD</v>
      </c>
      <c r="E8" s="31" t="str">
        <v/>
      </c>
      <c r="F8" s="31" t="str">
        <v/>
      </c>
      <c r="G8" s="31" t="str">
        <v/>
      </c>
      <c r="H8" s="31" t="str">
        <v/>
      </c>
      <c r="I8" s="31" t="str">
        <v/>
      </c>
      <c r="J8" s="31" t="str">
        <v/>
      </c>
      <c r="K8" s="31" t="str">
        <v/>
      </c>
      <c r="L8" s="31" t="str">
        <v/>
      </c>
      <c r="M8" s="31" t="str">
        <v/>
      </c>
      <c r="N8" s="31" t="str">
        <v/>
      </c>
      <c r="O8" s="31" t="str">
        <v/>
      </c>
      <c r="P8" s="31" t="str">
        <v/>
      </c>
      <c r="Q8" s="31" t="str">
        <v/>
      </c>
      <c r="R8" s="31" t="str">
        <v/>
      </c>
      <c r="S8" s="31" t="str">
        <v/>
      </c>
      <c r="T8" s="31" t="str">
        <v/>
      </c>
      <c r="U8" s="31" t="str">
        <v/>
      </c>
      <c r="V8" s="31" t="str">
        <v/>
      </c>
      <c r="W8" s="31" t="str">
        <v>▲</v>
      </c>
      <c r="X8" s="31" t="str">
        <v>|</v>
      </c>
      <c r="Y8" s="31" t="str">
        <v>|</v>
      </c>
      <c r="Z8" s="31" t="str">
        <v>|</v>
      </c>
      <c r="AA8" s="31" t="str">
        <v>|</v>
      </c>
      <c r="AB8" s="31" t="str">
        <v>|</v>
      </c>
      <c r="AC8" s="31" t="str">
        <v>|</v>
      </c>
      <c r="AD8" s="31" t="str">
        <v>|</v>
      </c>
      <c r="AE8" s="31" t="str">
        <v>|</v>
      </c>
      <c r="AF8" s="31" t="str">
        <v>|</v>
      </c>
      <c r="AG8" s="31" t="str">
        <v>|</v>
      </c>
      <c r="AH8" s="31" t="str">
        <v>|</v>
      </c>
      <c r="AI8" s="31" t="str">
        <v>|</v>
      </c>
      <c r="AJ8" s="31" t="str">
        <v>|</v>
      </c>
      <c r="AK8" s="31" t="str">
        <v>|</v>
      </c>
      <c r="AL8" s="31" t="str">
        <v>|</v>
      </c>
      <c r="AM8" s="31" t="str">
        <v>|</v>
      </c>
      <c r="AN8" s="31" t="str">
        <v>|</v>
      </c>
      <c r="AO8" s="31" t="str">
        <v>|</v>
      </c>
      <c r="AP8" s="31" t="str">
        <v>|</v>
      </c>
      <c r="AQ8" s="31" t="str">
        <v>|</v>
      </c>
      <c r="AR8" s="31" t="str">
        <v>|</v>
      </c>
      <c r="AS8" s="31" t="str">
        <v>|</v>
      </c>
      <c r="AT8" s="31" t="str">
        <v>|</v>
      </c>
      <c r="AU8" s="31" t="str">
        <v>|</v>
      </c>
      <c r="AV8" s="31" t="str">
        <v>|</v>
      </c>
      <c r="AW8" s="31" t="str">
        <v>|</v>
      </c>
      <c r="AX8" s="31" t="str">
        <v>|</v>
      </c>
      <c r="AY8" s="31" t="str">
        <v>|</v>
      </c>
      <c r="AZ8" s="31" t="str">
        <v>|</v>
      </c>
      <c r="BA8" s="31" t="str">
        <v>|</v>
      </c>
      <c r="BB8" s="31" t="str">
        <v>|</v>
      </c>
      <c r="BC8" s="31" t="str">
        <v>|</v>
      </c>
      <c r="BD8" s="31" t="str">
        <v>|</v>
      </c>
      <c r="BE8" s="31" t="str">
        <v>|</v>
      </c>
      <c r="BF8" s="31" t="str">
        <v>|</v>
      </c>
      <c r="BG8" s="31" t="str">
        <v>|</v>
      </c>
      <c r="BH8" s="31" t="str">
        <v>|</v>
      </c>
      <c r="BI8" s="31" t="str">
        <v>|</v>
      </c>
      <c r="BJ8" s="31" t="str">
        <v>|</v>
      </c>
      <c r="BK8" s="31" t="str">
        <v>|</v>
      </c>
      <c r="BL8" s="31" t="str">
        <v>|</v>
      </c>
      <c r="BM8" s="31" t="str">
        <v>|</v>
      </c>
      <c r="BN8" s="31" t="str">
        <v>|</v>
      </c>
      <c r="BO8" s="31" t="str">
        <v>|</v>
      </c>
      <c r="BP8" s="31" t="str">
        <v>|</v>
      </c>
      <c r="BQ8" s="31" t="str">
        <v>|</v>
      </c>
      <c r="BR8" s="31" t="str">
        <v>|</v>
      </c>
      <c r="BS8" s="31" t="str">
        <v>|</v>
      </c>
      <c r="BT8" s="31" t="str">
        <v>|</v>
      </c>
      <c r="BU8" s="31" t="str">
        <v>|</v>
      </c>
      <c r="BV8" s="31" t="str">
        <v>|</v>
      </c>
      <c r="BW8" s="31" t="str">
        <v>|</v>
      </c>
      <c r="BX8" s="31" t="str">
        <v>|</v>
      </c>
      <c r="BY8" s="31" t="str">
        <v>|</v>
      </c>
      <c r="BZ8" s="31" t="str">
        <v>|</v>
      </c>
      <c r="CA8" s="31" t="str">
        <v>●</v>
      </c>
      <c r="CB8" s="31" t="str">
        <v/>
      </c>
      <c r="CC8" s="31" t="str">
        <v/>
      </c>
      <c r="CD8" s="31" t="str">
        <v/>
      </c>
      <c r="CE8" s="31" t="str">
        <v/>
      </c>
      <c r="CF8" s="31" t="str">
        <v/>
      </c>
      <c r="CG8" s="31" t="str">
        <v/>
      </c>
      <c r="CH8" s="31" t="str">
        <v/>
      </c>
      <c r="CI8" s="31" t="str">
        <v/>
      </c>
      <c r="CJ8" s="31" t="str">
        <v/>
      </c>
      <c r="CK8" s="31" t="str">
        <v/>
      </c>
      <c r="CL8" s="31" t="str">
        <v/>
      </c>
      <c r="CM8" s="31" t="str">
        <v/>
      </c>
      <c r="CN8" s="31" t="str">
        <v/>
      </c>
      <c r="CO8" s="31" t="str">
        <v/>
      </c>
      <c r="CP8" s="31" t="str">
        <v/>
      </c>
      <c r="CQ8" s="31" t="str">
        <v/>
      </c>
      <c r="CR8" s="31" t="str">
        <v/>
      </c>
      <c r="CS8" s="31" t="str">
        <v/>
      </c>
      <c r="CT8" s="31" t="str">
        <v/>
      </c>
      <c r="CU8" s="31" t="str">
        <v/>
      </c>
      <c r="CV8" s="31" t="str">
        <v/>
      </c>
      <c r="CW8" s="31" t="str">
        <v/>
      </c>
      <c r="CX8" s="31" t="str">
        <v/>
      </c>
      <c r="CY8" s="31" t="str">
        <v/>
      </c>
      <c r="CZ8" s="31" t="str">
        <v/>
      </c>
      <c r="DA8" s="31" t="str">
        <v/>
      </c>
      <c r="DB8" s="31" t="str">
        <v/>
      </c>
      <c r="DC8" s="31" t="str">
        <v/>
      </c>
      <c r="DD8" s="31" t="str">
        <v/>
      </c>
      <c r="DE8" s="31" t="str">
        <v/>
      </c>
      <c r="DF8" s="31" t="str">
        <v/>
      </c>
      <c r="DG8" s="31" t="str">
        <v/>
      </c>
      <c r="DH8" s="31" t="str">
        <v/>
      </c>
      <c r="DI8" s="31" t="str">
        <v/>
      </c>
      <c r="DJ8" s="31" t="str">
        <v/>
      </c>
      <c r="DK8" s="31" t="str">
        <v/>
      </c>
      <c r="DL8" s="31" t="str">
        <v/>
      </c>
      <c r="DM8" s="31" t="str">
        <v/>
      </c>
      <c r="DN8" s="31" t="str">
        <v/>
      </c>
      <c r="DO8" s="31" t="str">
        <v/>
      </c>
      <c r="DP8" s="31" t="str">
        <v/>
      </c>
      <c r="DQ8" s="31" t="str">
        <v/>
      </c>
      <c r="DR8" s="31" t="str">
        <v/>
      </c>
      <c r="DS8" s="31" t="str">
        <v/>
      </c>
      <c r="DT8" s="31" t="str">
        <v/>
      </c>
      <c r="DU8" s="31" t="str">
        <v/>
      </c>
      <c r="DV8" s="31" t="str">
        <v/>
      </c>
      <c r="DW8" s="31" t="str">
        <v/>
      </c>
      <c r="DX8" s="31" t="str">
        <v/>
      </c>
      <c r="DY8" s="31" t="str">
        <v/>
      </c>
      <c r="DZ8" s="31" t="str">
        <v/>
      </c>
      <c r="EA8" s="31" t="str">
        <v/>
      </c>
      <c r="EB8" s="31" t="str">
        <v/>
      </c>
      <c r="EC8" s="31" t="str">
        <v/>
      </c>
      <c r="ED8" s="31" t="str">
        <v/>
      </c>
      <c r="EE8" s="31" t="str">
        <v/>
      </c>
      <c r="EF8" s="31" t="str">
        <v/>
      </c>
      <c r="EG8" s="31" t="str">
        <v/>
      </c>
      <c r="EH8" s="31" t="str">
        <v/>
      </c>
      <c r="EI8" s="31" t="str">
        <v/>
      </c>
      <c r="EJ8" s="31" t="str">
        <v/>
      </c>
      <c r="EK8" s="31" t="str">
        <v/>
      </c>
      <c r="EL8" s="31" t="str">
        <v/>
      </c>
      <c r="EM8" s="31" t="str">
        <v/>
      </c>
      <c r="EN8" s="31" t="str">
        <v/>
      </c>
      <c r="EO8" s="31" t="str">
        <v/>
      </c>
      <c r="EP8" s="31" t="str">
        <v/>
      </c>
      <c r="EQ8" s="31" t="str">
        <v/>
      </c>
      <c r="ER8" s="31" t="str">
        <v/>
      </c>
      <c r="ES8" s="31" t="str">
        <v/>
      </c>
      <c r="ET8" s="31" t="str">
        <v/>
      </c>
      <c r="EU8" s="31" t="str">
        <v/>
      </c>
      <c r="EV8" s="31" t="str">
        <v/>
      </c>
      <c r="EW8" s="31" t="str">
        <v/>
      </c>
      <c r="EX8" s="31" t="str">
        <v/>
      </c>
      <c r="EY8" s="31" t="str">
        <v/>
      </c>
      <c r="EZ8" s="31" t="str">
        <v/>
      </c>
      <c r="FA8" s="31" t="str">
        <v/>
      </c>
      <c r="FB8" s="31" t="str">
        <v/>
      </c>
      <c r="FC8" s="31" t="str">
        <v/>
      </c>
      <c r="FD8" s="31" t="str">
        <v/>
      </c>
      <c r="FE8" s="31" t="str">
        <v/>
      </c>
      <c r="FF8" s="31" t="str">
        <v/>
      </c>
      <c r="FG8" s="31" t="str">
        <v/>
      </c>
      <c r="FH8" s="31" t="str">
        <v/>
      </c>
      <c r="FI8" s="31" t="str">
        <v/>
      </c>
      <c r="FJ8" s="31" t="str">
        <v/>
      </c>
      <c r="FK8" s="31" t="str">
        <v/>
      </c>
      <c r="FL8" s="31" t="str">
        <v/>
      </c>
      <c r="FM8" s="31" t="str">
        <v/>
      </c>
      <c r="FN8" s="31" t="str">
        <v/>
      </c>
      <c r="FO8" s="31" t="str">
        <v/>
      </c>
      <c r="FP8" s="31" t="str">
        <v/>
      </c>
      <c r="FQ8" s="31" t="str">
        <v/>
      </c>
      <c r="FR8" s="31" t="str">
        <v/>
      </c>
      <c r="FS8" s="31" t="str">
        <v/>
      </c>
      <c r="FT8" s="31" t="str">
        <v/>
      </c>
      <c r="FU8" s="31" t="str">
        <v/>
      </c>
      <c r="FV8" s="31" t="str">
        <v/>
      </c>
      <c r="FW8" s="31" t="str">
        <v/>
      </c>
      <c r="FX8" s="31" t="str">
        <v/>
      </c>
      <c r="FY8" s="31" t="str">
        <v/>
      </c>
      <c r="FZ8" s="31" t="str">
        <v/>
      </c>
      <c r="GA8" s="31" t="str">
        <v/>
      </c>
      <c r="GB8" s="31" t="str">
        <v/>
      </c>
      <c r="GC8" s="31" t="str">
        <v/>
      </c>
      <c r="GD8" s="31" t="str">
        <v/>
      </c>
      <c r="GE8" s="31" t="str">
        <v/>
      </c>
      <c r="GF8" s="31" t="str">
        <v/>
      </c>
      <c r="GG8" s="31" t="str">
        <v/>
      </c>
      <c r="GH8" s="31" t="str">
        <v/>
      </c>
      <c r="GI8" s="31" t="str">
        <v/>
      </c>
      <c r="GJ8" s="31" t="str">
        <v/>
      </c>
      <c r="GK8" s="31" t="str">
        <v/>
      </c>
      <c r="GL8" s="31" t="str">
        <v/>
      </c>
      <c r="GM8" s="31" t="str">
        <v/>
      </c>
      <c r="GN8" s="31" t="str">
        <v/>
      </c>
      <c r="GO8" s="31" t="str">
        <v/>
      </c>
      <c r="GP8" s="31" t="str">
        <v/>
      </c>
      <c r="GQ8" s="31" t="str">
        <v/>
      </c>
      <c r="GR8" s="31" t="str">
        <v/>
      </c>
      <c r="GS8" s="31" t="str">
        <v/>
      </c>
      <c r="GT8" s="31" t="str">
        <v/>
      </c>
      <c r="GU8" s="31" t="str">
        <v/>
      </c>
    </row>
    <row r="9" spans="1:203" s="28" customFormat="1" ht="20.100000000000001" customHeight="1" x14ac:dyDescent="0.25">
      <c r="A9" s="28" t="str">
        <v>WATER</v>
      </c>
      <c r="B9" s="28">
        <v>2539.7800000000002</v>
      </c>
      <c r="C9" s="29">
        <v>42.964103258111464</v>
      </c>
      <c r="D9" s="30" t="str">
        <v>HOT</v>
      </c>
      <c r="E9" s="31" t="str">
        <v/>
      </c>
      <c r="F9" s="31" t="str">
        <v/>
      </c>
      <c r="G9" s="31" t="str">
        <v/>
      </c>
      <c r="H9" s="31" t="str">
        <v/>
      </c>
      <c r="I9" s="31" t="str">
        <v/>
      </c>
      <c r="J9" s="31" t="str">
        <v/>
      </c>
      <c r="K9" s="31" t="str">
        <v/>
      </c>
      <c r="L9" s="31" t="str">
        <v/>
      </c>
      <c r="M9" s="31" t="str">
        <v/>
      </c>
      <c r="N9" s="31" t="str">
        <v/>
      </c>
      <c r="O9" s="31" t="str">
        <v/>
      </c>
      <c r="P9" s="31" t="str">
        <v/>
      </c>
      <c r="Q9" s="31" t="str">
        <v/>
      </c>
      <c r="R9" s="31" t="str">
        <v/>
      </c>
      <c r="S9" s="31" t="str">
        <v/>
      </c>
      <c r="T9" s="31" t="str">
        <v/>
      </c>
      <c r="U9" s="31" t="str">
        <v/>
      </c>
      <c r="V9" s="31" t="str">
        <v/>
      </c>
      <c r="W9" s="31" t="str">
        <v/>
      </c>
      <c r="X9" s="31" t="str">
        <v/>
      </c>
      <c r="Y9" s="31" t="str">
        <v/>
      </c>
      <c r="Z9" s="31" t="str">
        <v/>
      </c>
      <c r="AA9" s="31" t="str">
        <v/>
      </c>
      <c r="AB9" s="31" t="str">
        <v/>
      </c>
      <c r="AC9" s="31" t="str">
        <v/>
      </c>
      <c r="AD9" s="31" t="str">
        <v/>
      </c>
      <c r="AE9" s="31" t="str">
        <v/>
      </c>
      <c r="AF9" s="31" t="str">
        <v/>
      </c>
      <c r="AG9" s="31" t="str">
        <v/>
      </c>
      <c r="AH9" s="31" t="str">
        <v/>
      </c>
      <c r="AI9" s="31" t="str">
        <v/>
      </c>
      <c r="AJ9" s="31" t="str">
        <v/>
      </c>
      <c r="AK9" s="31" t="str">
        <v/>
      </c>
      <c r="AL9" s="31" t="str">
        <v/>
      </c>
      <c r="AM9" s="31" t="str">
        <v/>
      </c>
      <c r="AN9" s="31" t="str">
        <v/>
      </c>
      <c r="AO9" s="31" t="str">
        <v/>
      </c>
      <c r="AP9" s="31" t="str">
        <v/>
      </c>
      <c r="AQ9" s="31" t="str">
        <v/>
      </c>
      <c r="AR9" s="31" t="str">
        <v/>
      </c>
      <c r="AS9" s="31" t="str">
        <v/>
      </c>
      <c r="AT9" s="31" t="str">
        <v/>
      </c>
      <c r="AU9" s="31" t="str">
        <v/>
      </c>
      <c r="AV9" s="31" t="str">
        <v/>
      </c>
      <c r="AW9" s="31" t="str">
        <v/>
      </c>
      <c r="AX9" s="31" t="str">
        <v/>
      </c>
      <c r="AY9" s="31" t="str">
        <v>●</v>
      </c>
      <c r="AZ9" s="31" t="str">
        <v>|</v>
      </c>
      <c r="BA9" s="31" t="str">
        <v>|</v>
      </c>
      <c r="BB9" s="31" t="str">
        <v>|</v>
      </c>
      <c r="BC9" s="31" t="str">
        <v>|</v>
      </c>
      <c r="BD9" s="31" t="str">
        <v>|</v>
      </c>
      <c r="BE9" s="31" t="str">
        <v>|</v>
      </c>
      <c r="BF9" s="31" t="str">
        <v>|</v>
      </c>
      <c r="BG9" s="31" t="str">
        <v>|</v>
      </c>
      <c r="BH9" s="31" t="str">
        <v>|</v>
      </c>
      <c r="BI9" s="31" t="str">
        <v>|</v>
      </c>
      <c r="BJ9" s="31" t="str">
        <v>|</v>
      </c>
      <c r="BK9" s="31" t="str">
        <v>|</v>
      </c>
      <c r="BL9" s="31" t="str">
        <v>|</v>
      </c>
      <c r="BM9" s="31" t="str">
        <v>|</v>
      </c>
      <c r="BN9" s="31" t="str">
        <v>|</v>
      </c>
      <c r="BO9" s="31" t="str">
        <v>|</v>
      </c>
      <c r="BP9" s="31" t="str">
        <v>|</v>
      </c>
      <c r="BQ9" s="31" t="str">
        <v>|</v>
      </c>
      <c r="BR9" s="31" t="str">
        <v>|</v>
      </c>
      <c r="BS9" s="31" t="str">
        <v>|</v>
      </c>
      <c r="BT9" s="31" t="str">
        <v>|</v>
      </c>
      <c r="BU9" s="31" t="str">
        <v>|</v>
      </c>
      <c r="BV9" s="31" t="str">
        <v>|</v>
      </c>
      <c r="BW9" s="31" t="str">
        <v>▼</v>
      </c>
      <c r="BX9" s="31" t="str">
        <v/>
      </c>
      <c r="BY9" s="31" t="str">
        <v/>
      </c>
      <c r="BZ9" s="31" t="str">
        <v/>
      </c>
      <c r="CA9" s="31" t="str">
        <v/>
      </c>
      <c r="CB9" s="31" t="str">
        <v/>
      </c>
      <c r="CC9" s="31" t="str">
        <v/>
      </c>
      <c r="CD9" s="31" t="str">
        <v/>
      </c>
      <c r="CE9" s="31" t="str">
        <v/>
      </c>
      <c r="CF9" s="31" t="str">
        <v/>
      </c>
      <c r="CG9" s="31" t="str">
        <v/>
      </c>
      <c r="CH9" s="31" t="str">
        <v/>
      </c>
      <c r="CI9" s="31" t="str">
        <v/>
      </c>
      <c r="CJ9" s="31" t="str">
        <v/>
      </c>
      <c r="CK9" s="31" t="str">
        <v/>
      </c>
      <c r="CL9" s="31" t="str">
        <v/>
      </c>
      <c r="CM9" s="31" t="str">
        <v/>
      </c>
      <c r="CN9" s="31" t="str">
        <v/>
      </c>
      <c r="CO9" s="31" t="str">
        <v/>
      </c>
      <c r="CP9" s="31" t="str">
        <v/>
      </c>
      <c r="CQ9" s="31" t="str">
        <v/>
      </c>
      <c r="CR9" s="31" t="str">
        <v/>
      </c>
      <c r="CS9" s="31" t="str">
        <v/>
      </c>
      <c r="CT9" s="31" t="str">
        <v/>
      </c>
      <c r="CU9" s="31" t="str">
        <v/>
      </c>
      <c r="CV9" s="31" t="str">
        <v/>
      </c>
      <c r="CW9" s="31" t="str">
        <v/>
      </c>
      <c r="CX9" s="31" t="str">
        <v/>
      </c>
      <c r="CY9" s="31" t="str">
        <v/>
      </c>
      <c r="CZ9" s="31" t="str">
        <v/>
      </c>
      <c r="DA9" s="31" t="str">
        <v/>
      </c>
      <c r="DB9" s="31" t="str">
        <v/>
      </c>
      <c r="DC9" s="31" t="str">
        <v/>
      </c>
      <c r="DD9" s="31" t="str">
        <v/>
      </c>
      <c r="DE9" s="31" t="str">
        <v/>
      </c>
      <c r="DF9" s="31" t="str">
        <v/>
      </c>
      <c r="DG9" s="31" t="str">
        <v/>
      </c>
      <c r="DH9" s="31" t="str">
        <v/>
      </c>
      <c r="DI9" s="31" t="str">
        <v/>
      </c>
      <c r="DJ9" s="31" t="str">
        <v/>
      </c>
      <c r="DK9" s="31" t="str">
        <v/>
      </c>
      <c r="DL9" s="31" t="str">
        <v/>
      </c>
      <c r="DM9" s="31" t="str">
        <v/>
      </c>
      <c r="DN9" s="31" t="str">
        <v/>
      </c>
      <c r="DO9" s="31" t="str">
        <v/>
      </c>
      <c r="DP9" s="31" t="str">
        <v/>
      </c>
      <c r="DQ9" s="31" t="str">
        <v/>
      </c>
      <c r="DR9" s="31" t="str">
        <v/>
      </c>
      <c r="DS9" s="31" t="str">
        <v/>
      </c>
      <c r="DT9" s="31" t="str">
        <v/>
      </c>
      <c r="DU9" s="31" t="str">
        <v/>
      </c>
      <c r="DV9" s="31" t="str">
        <v/>
      </c>
      <c r="DW9" s="31" t="str">
        <v/>
      </c>
      <c r="DX9" s="31" t="str">
        <v/>
      </c>
      <c r="DY9" s="31" t="str">
        <v/>
      </c>
      <c r="DZ9" s="31" t="str">
        <v/>
      </c>
      <c r="EA9" s="31" t="str">
        <v/>
      </c>
      <c r="EB9" s="31" t="str">
        <v/>
      </c>
      <c r="EC9" s="31" t="str">
        <v/>
      </c>
      <c r="ED9" s="31" t="str">
        <v/>
      </c>
      <c r="EE9" s="31" t="str">
        <v/>
      </c>
      <c r="EF9" s="31" t="str">
        <v/>
      </c>
      <c r="EG9" s="31" t="str">
        <v/>
      </c>
      <c r="EH9" s="31" t="str">
        <v/>
      </c>
      <c r="EI9" s="31" t="str">
        <v/>
      </c>
      <c r="EJ9" s="31" t="str">
        <v/>
      </c>
      <c r="EK9" s="31" t="str">
        <v/>
      </c>
      <c r="EL9" s="31" t="str">
        <v/>
      </c>
      <c r="EM9" s="31" t="str">
        <v/>
      </c>
      <c r="EN9" s="31" t="str">
        <v/>
      </c>
      <c r="EO9" s="31" t="str">
        <v/>
      </c>
      <c r="EP9" s="31" t="str">
        <v/>
      </c>
      <c r="EQ9" s="31" t="str">
        <v/>
      </c>
      <c r="ER9" s="31" t="str">
        <v/>
      </c>
      <c r="ES9" s="31" t="str">
        <v/>
      </c>
      <c r="ET9" s="31" t="str">
        <v/>
      </c>
      <c r="EU9" s="31" t="str">
        <v/>
      </c>
      <c r="EV9" s="31" t="str">
        <v/>
      </c>
      <c r="EW9" s="31" t="str">
        <v/>
      </c>
      <c r="EX9" s="31" t="str">
        <v/>
      </c>
      <c r="EY9" s="31" t="str">
        <v/>
      </c>
      <c r="EZ9" s="31" t="str">
        <v/>
      </c>
      <c r="FA9" s="31" t="str">
        <v/>
      </c>
      <c r="FB9" s="31" t="str">
        <v/>
      </c>
      <c r="FC9" s="31" t="str">
        <v/>
      </c>
      <c r="FD9" s="31" t="str">
        <v/>
      </c>
      <c r="FE9" s="31" t="str">
        <v/>
      </c>
      <c r="FF9" s="31" t="str">
        <v/>
      </c>
      <c r="FG9" s="31" t="str">
        <v/>
      </c>
      <c r="FH9" s="31" t="str">
        <v/>
      </c>
      <c r="FI9" s="31" t="str">
        <v/>
      </c>
      <c r="FJ9" s="31" t="str">
        <v/>
      </c>
      <c r="FK9" s="31" t="str">
        <v/>
      </c>
      <c r="FL9" s="31" t="str">
        <v/>
      </c>
      <c r="FM9" s="31" t="str">
        <v/>
      </c>
      <c r="FN9" s="31" t="str">
        <v/>
      </c>
      <c r="FO9" s="31" t="str">
        <v/>
      </c>
      <c r="FP9" s="31" t="str">
        <v/>
      </c>
      <c r="FQ9" s="31" t="str">
        <v/>
      </c>
      <c r="FR9" s="31" t="str">
        <v/>
      </c>
      <c r="FS9" s="31" t="str">
        <v/>
      </c>
      <c r="FT9" s="31" t="str">
        <v/>
      </c>
      <c r="FU9" s="31" t="str">
        <v/>
      </c>
      <c r="FV9" s="31" t="str">
        <v/>
      </c>
      <c r="FW9" s="31" t="str">
        <v/>
      </c>
      <c r="FX9" s="31" t="str">
        <v/>
      </c>
      <c r="FY9" s="31" t="str">
        <v/>
      </c>
      <c r="FZ9" s="31" t="str">
        <v/>
      </c>
      <c r="GA9" s="31" t="str">
        <v/>
      </c>
      <c r="GB9" s="31" t="str">
        <v/>
      </c>
      <c r="GC9" s="31" t="str">
        <v/>
      </c>
      <c r="GD9" s="31" t="str">
        <v/>
      </c>
      <c r="GE9" s="31" t="str">
        <v/>
      </c>
      <c r="GF9" s="31" t="str">
        <v/>
      </c>
      <c r="GG9" s="31" t="str">
        <v/>
      </c>
      <c r="GH9" s="31" t="str">
        <v/>
      </c>
      <c r="GI9" s="31" t="str">
        <v/>
      </c>
      <c r="GJ9" s="31" t="str">
        <v/>
      </c>
      <c r="GK9" s="31" t="str">
        <v/>
      </c>
      <c r="GL9" s="31" t="str">
        <v/>
      </c>
      <c r="GM9" s="31" t="str">
        <v/>
      </c>
      <c r="GN9" s="31" t="str">
        <v/>
      </c>
      <c r="GO9" s="31" t="str">
        <v/>
      </c>
      <c r="GP9" s="31" t="str">
        <v/>
      </c>
      <c r="GQ9" s="31" t="str">
        <v/>
      </c>
      <c r="GR9" s="31" t="str">
        <v/>
      </c>
      <c r="GS9" s="31" t="str">
        <v/>
      </c>
      <c r="GT9" s="31" t="str">
        <v/>
      </c>
      <c r="GU9" s="31" t="str">
        <v/>
      </c>
    </row>
    <row r="10" spans="1:203" s="28" customFormat="1" ht="20.100000000000001" customHeight="1" x14ac:dyDescent="0.25">
      <c r="A10" s="28" t="str">
        <v>METHANOL</v>
      </c>
      <c r="B10" s="28">
        <v>7434.37</v>
      </c>
      <c r="C10" s="29">
        <v>26.194237836352301</v>
      </c>
      <c r="D10" s="30" t="str">
        <v>COLD</v>
      </c>
      <c r="E10" s="31" t="str">
        <v/>
      </c>
      <c r="F10" s="31" t="str">
        <v/>
      </c>
      <c r="G10" s="31" t="str">
        <v/>
      </c>
      <c r="H10" s="31" t="str">
        <v/>
      </c>
      <c r="I10" s="31" t="str">
        <v/>
      </c>
      <c r="J10" s="31" t="str">
        <v/>
      </c>
      <c r="K10" s="31" t="str">
        <v/>
      </c>
      <c r="L10" s="31" t="str">
        <v/>
      </c>
      <c r="M10" s="31" t="str">
        <v/>
      </c>
      <c r="N10" s="31" t="str">
        <v/>
      </c>
      <c r="O10" s="31" t="str">
        <v/>
      </c>
      <c r="P10" s="31" t="str">
        <v/>
      </c>
      <c r="Q10" s="31" t="str">
        <v>▲</v>
      </c>
      <c r="R10" s="31" t="str">
        <v>|</v>
      </c>
      <c r="S10" s="31" t="str">
        <v>|</v>
      </c>
      <c r="T10" s="31" t="str">
        <v>|</v>
      </c>
      <c r="U10" s="31" t="str">
        <v>|</v>
      </c>
      <c r="V10" s="31" t="str">
        <v>|</v>
      </c>
      <c r="W10" s="31" t="str">
        <v>|</v>
      </c>
      <c r="X10" s="31" t="str">
        <v>|</v>
      </c>
      <c r="Y10" s="31" t="str">
        <v>|</v>
      </c>
      <c r="Z10" s="31" t="str">
        <v>|</v>
      </c>
      <c r="AA10" s="31" t="str">
        <v>|</v>
      </c>
      <c r="AB10" s="31" t="str">
        <v>|</v>
      </c>
      <c r="AC10" s="31" t="str">
        <v>|</v>
      </c>
      <c r="AD10" s="31" t="str">
        <v>|</v>
      </c>
      <c r="AE10" s="31" t="str">
        <v>|</v>
      </c>
      <c r="AF10" s="31" t="str">
        <v>|</v>
      </c>
      <c r="AG10" s="31" t="str">
        <v>|</v>
      </c>
      <c r="AH10" s="31" t="str">
        <v>|</v>
      </c>
      <c r="AI10" s="31" t="str">
        <v>|</v>
      </c>
      <c r="AJ10" s="31" t="str">
        <v>|</v>
      </c>
      <c r="AK10" s="31" t="str">
        <v>|</v>
      </c>
      <c r="AL10" s="31" t="str">
        <v>|</v>
      </c>
      <c r="AM10" s="31" t="str">
        <v>|</v>
      </c>
      <c r="AN10" s="31" t="str">
        <v>|</v>
      </c>
      <c r="AO10" s="31" t="str">
        <v>|</v>
      </c>
      <c r="AP10" s="31" t="str">
        <v>|</v>
      </c>
      <c r="AQ10" s="31" t="str">
        <v>|</v>
      </c>
      <c r="AR10" s="31" t="str">
        <v>|</v>
      </c>
      <c r="AS10" s="31" t="str">
        <v>|</v>
      </c>
      <c r="AT10" s="31" t="str">
        <v>|</v>
      </c>
      <c r="AU10" s="31" t="str">
        <v>|</v>
      </c>
      <c r="AV10" s="31" t="str">
        <v>|</v>
      </c>
      <c r="AW10" s="31" t="str">
        <v>|</v>
      </c>
      <c r="AX10" s="31" t="str">
        <v>|</v>
      </c>
      <c r="AY10" s="31" t="str">
        <v>|</v>
      </c>
      <c r="AZ10" s="31" t="str">
        <v>|</v>
      </c>
      <c r="BA10" s="31" t="str">
        <v>●</v>
      </c>
      <c r="BB10" s="31" t="str">
        <v/>
      </c>
      <c r="BC10" s="31" t="str">
        <v/>
      </c>
      <c r="BD10" s="31" t="str">
        <v/>
      </c>
      <c r="BE10" s="31" t="str">
        <v/>
      </c>
      <c r="BF10" s="31" t="str">
        <v/>
      </c>
      <c r="BG10" s="31" t="str">
        <v/>
      </c>
      <c r="BH10" s="31" t="str">
        <v/>
      </c>
      <c r="BI10" s="31" t="str">
        <v/>
      </c>
      <c r="BJ10" s="31" t="str">
        <v/>
      </c>
      <c r="BK10" s="31" t="str">
        <v/>
      </c>
      <c r="BL10" s="31" t="str">
        <v/>
      </c>
      <c r="BM10" s="31" t="str">
        <v/>
      </c>
      <c r="BN10" s="31" t="str">
        <v/>
      </c>
      <c r="BO10" s="31" t="str">
        <v/>
      </c>
      <c r="BP10" s="31" t="str">
        <v/>
      </c>
      <c r="BQ10" s="31" t="str">
        <v/>
      </c>
      <c r="BR10" s="31" t="str">
        <v/>
      </c>
      <c r="BS10" s="31" t="str">
        <v/>
      </c>
      <c r="BT10" s="31" t="str">
        <v/>
      </c>
      <c r="BU10" s="31" t="str">
        <v/>
      </c>
      <c r="BV10" s="31" t="str">
        <v/>
      </c>
      <c r="BW10" s="31" t="str">
        <v/>
      </c>
      <c r="BX10" s="31" t="str">
        <v/>
      </c>
      <c r="BY10" s="31" t="str">
        <v/>
      </c>
      <c r="BZ10" s="31" t="str">
        <v/>
      </c>
      <c r="CA10" s="31" t="str">
        <v/>
      </c>
      <c r="CB10" s="31" t="str">
        <v/>
      </c>
      <c r="CC10" s="31" t="str">
        <v/>
      </c>
      <c r="CD10" s="31" t="str">
        <v/>
      </c>
      <c r="CE10" s="31" t="str">
        <v/>
      </c>
      <c r="CF10" s="31" t="str">
        <v/>
      </c>
      <c r="CG10" s="31" t="str">
        <v/>
      </c>
      <c r="CH10" s="31" t="str">
        <v/>
      </c>
      <c r="CI10" s="31" t="str">
        <v/>
      </c>
      <c r="CJ10" s="31" t="str">
        <v/>
      </c>
      <c r="CK10" s="31" t="str">
        <v/>
      </c>
      <c r="CL10" s="31" t="str">
        <v/>
      </c>
      <c r="CM10" s="31" t="str">
        <v/>
      </c>
      <c r="CN10" s="31" t="str">
        <v/>
      </c>
      <c r="CO10" s="31" t="str">
        <v/>
      </c>
      <c r="CP10" s="31" t="str">
        <v/>
      </c>
      <c r="CQ10" s="31" t="str">
        <v/>
      </c>
      <c r="CR10" s="31" t="str">
        <v/>
      </c>
      <c r="CS10" s="31" t="str">
        <v/>
      </c>
      <c r="CT10" s="31" t="str">
        <v/>
      </c>
      <c r="CU10" s="31" t="str">
        <v/>
      </c>
      <c r="CV10" s="31" t="str">
        <v/>
      </c>
      <c r="CW10" s="31" t="str">
        <v/>
      </c>
      <c r="CX10" s="31" t="str">
        <v/>
      </c>
      <c r="CY10" s="31" t="str">
        <v/>
      </c>
      <c r="CZ10" s="31" t="str">
        <v/>
      </c>
      <c r="DA10" s="31" t="str">
        <v/>
      </c>
      <c r="DB10" s="31" t="str">
        <v/>
      </c>
      <c r="DC10" s="31" t="str">
        <v/>
      </c>
      <c r="DD10" s="31" t="str">
        <v/>
      </c>
      <c r="DE10" s="31" t="str">
        <v/>
      </c>
      <c r="DF10" s="31" t="str">
        <v/>
      </c>
      <c r="DG10" s="31" t="str">
        <v/>
      </c>
      <c r="DH10" s="31" t="str">
        <v/>
      </c>
      <c r="DI10" s="31" t="str">
        <v/>
      </c>
      <c r="DJ10" s="31" t="str">
        <v/>
      </c>
      <c r="DK10" s="31" t="str">
        <v/>
      </c>
      <c r="DL10" s="31" t="str">
        <v/>
      </c>
      <c r="DM10" s="31" t="str">
        <v/>
      </c>
      <c r="DN10" s="31" t="str">
        <v/>
      </c>
      <c r="DO10" s="31" t="str">
        <v/>
      </c>
      <c r="DP10" s="31" t="str">
        <v/>
      </c>
      <c r="DQ10" s="31" t="str">
        <v/>
      </c>
      <c r="DR10" s="31" t="str">
        <v/>
      </c>
      <c r="DS10" s="31" t="str">
        <v/>
      </c>
      <c r="DT10" s="31" t="str">
        <v/>
      </c>
      <c r="DU10" s="31" t="str">
        <v/>
      </c>
      <c r="DV10" s="31" t="str">
        <v/>
      </c>
      <c r="DW10" s="31" t="str">
        <v/>
      </c>
      <c r="DX10" s="31" t="str">
        <v/>
      </c>
      <c r="DY10" s="31" t="str">
        <v/>
      </c>
      <c r="DZ10" s="31" t="str">
        <v/>
      </c>
      <c r="EA10" s="31" t="str">
        <v/>
      </c>
      <c r="EB10" s="31" t="str">
        <v/>
      </c>
      <c r="EC10" s="31" t="str">
        <v/>
      </c>
      <c r="ED10" s="31" t="str">
        <v/>
      </c>
      <c r="EE10" s="31" t="str">
        <v/>
      </c>
      <c r="EF10" s="31" t="str">
        <v/>
      </c>
      <c r="EG10" s="31" t="str">
        <v/>
      </c>
      <c r="EH10" s="31" t="str">
        <v/>
      </c>
      <c r="EI10" s="31" t="str">
        <v/>
      </c>
      <c r="EJ10" s="31" t="str">
        <v/>
      </c>
      <c r="EK10" s="31" t="str">
        <v/>
      </c>
      <c r="EL10" s="31" t="str">
        <v/>
      </c>
      <c r="EM10" s="31" t="str">
        <v/>
      </c>
      <c r="EN10" s="31" t="str">
        <v/>
      </c>
      <c r="EO10" s="31" t="str">
        <v/>
      </c>
      <c r="EP10" s="31" t="str">
        <v/>
      </c>
      <c r="EQ10" s="31" t="str">
        <v/>
      </c>
      <c r="ER10" s="31" t="str">
        <v/>
      </c>
      <c r="ES10" s="31" t="str">
        <v/>
      </c>
      <c r="ET10" s="31" t="str">
        <v/>
      </c>
      <c r="EU10" s="31" t="str">
        <v/>
      </c>
      <c r="EV10" s="31" t="str">
        <v/>
      </c>
      <c r="EW10" s="31" t="str">
        <v/>
      </c>
      <c r="EX10" s="31" t="str">
        <v/>
      </c>
      <c r="EY10" s="31" t="str">
        <v/>
      </c>
      <c r="EZ10" s="31" t="str">
        <v/>
      </c>
      <c r="FA10" s="31" t="str">
        <v/>
      </c>
      <c r="FB10" s="31" t="str">
        <v/>
      </c>
      <c r="FC10" s="31" t="str">
        <v/>
      </c>
      <c r="FD10" s="31" t="str">
        <v/>
      </c>
      <c r="FE10" s="31" t="str">
        <v/>
      </c>
      <c r="FF10" s="31" t="str">
        <v/>
      </c>
      <c r="FG10" s="31" t="str">
        <v/>
      </c>
      <c r="FH10" s="31" t="str">
        <v/>
      </c>
      <c r="FI10" s="31" t="str">
        <v/>
      </c>
      <c r="FJ10" s="31" t="str">
        <v/>
      </c>
      <c r="FK10" s="31" t="str">
        <v/>
      </c>
      <c r="FL10" s="31" t="str">
        <v/>
      </c>
      <c r="FM10" s="31" t="str">
        <v/>
      </c>
      <c r="FN10" s="31" t="str">
        <v/>
      </c>
      <c r="FO10" s="31" t="str">
        <v/>
      </c>
      <c r="FP10" s="31" t="str">
        <v/>
      </c>
      <c r="FQ10" s="31" t="str">
        <v/>
      </c>
      <c r="FR10" s="31" t="str">
        <v/>
      </c>
      <c r="FS10" s="31" t="str">
        <v/>
      </c>
      <c r="FT10" s="31" t="str">
        <v/>
      </c>
      <c r="FU10" s="31" t="str">
        <v/>
      </c>
      <c r="FV10" s="31" t="str">
        <v/>
      </c>
      <c r="FW10" s="31" t="str">
        <v/>
      </c>
      <c r="FX10" s="31" t="str">
        <v/>
      </c>
      <c r="FY10" s="31" t="str">
        <v/>
      </c>
      <c r="FZ10" s="31" t="str">
        <v/>
      </c>
      <c r="GA10" s="31" t="str">
        <v/>
      </c>
      <c r="GB10" s="31" t="str">
        <v/>
      </c>
      <c r="GC10" s="31" t="str">
        <v/>
      </c>
      <c r="GD10" s="31" t="str">
        <v/>
      </c>
      <c r="GE10" s="31" t="str">
        <v/>
      </c>
      <c r="GF10" s="31" t="str">
        <v/>
      </c>
      <c r="GG10" s="31" t="str">
        <v/>
      </c>
      <c r="GH10" s="31" t="str">
        <v/>
      </c>
      <c r="GI10" s="31" t="str">
        <v/>
      </c>
      <c r="GJ10" s="31" t="str">
        <v/>
      </c>
      <c r="GK10" s="31" t="str">
        <v/>
      </c>
      <c r="GL10" s="31" t="str">
        <v/>
      </c>
      <c r="GM10" s="31" t="str">
        <v/>
      </c>
      <c r="GN10" s="31" t="str">
        <v/>
      </c>
      <c r="GO10" s="31" t="str">
        <v/>
      </c>
      <c r="GP10" s="31" t="str">
        <v/>
      </c>
      <c r="GQ10" s="31" t="str">
        <v/>
      </c>
      <c r="GR10" s="31" t="str">
        <v/>
      </c>
      <c r="GS10" s="31" t="str">
        <v/>
      </c>
      <c r="GT10" s="31" t="str">
        <v/>
      </c>
      <c r="GU10" s="31" t="str">
        <v/>
      </c>
    </row>
    <row r="11" spans="1:203" s="28" customFormat="1" ht="20.100000000000001" customHeight="1" x14ac:dyDescent="0.25">
      <c r="A11" s="28" t="str">
        <v>OX1</v>
      </c>
      <c r="B11" s="28">
        <v>6428.98</v>
      </c>
      <c r="C11" s="29">
        <v>12.701979689413996</v>
      </c>
      <c r="D11" s="30" t="str">
        <v>COLD</v>
      </c>
      <c r="E11" s="31" t="str">
        <v/>
      </c>
      <c r="F11" s="31" t="str">
        <v/>
      </c>
      <c r="G11" s="31" t="str">
        <v/>
      </c>
      <c r="H11" s="31" t="str">
        <v/>
      </c>
      <c r="I11" s="31" t="str">
        <v/>
      </c>
      <c r="J11" s="31" t="str">
        <v/>
      </c>
      <c r="K11" s="31" t="str">
        <v/>
      </c>
      <c r="L11" s="31" t="str">
        <v/>
      </c>
      <c r="M11" s="31" t="str">
        <v/>
      </c>
      <c r="N11" s="31" t="str">
        <v/>
      </c>
      <c r="O11" s="31" t="str">
        <v>▲</v>
      </c>
      <c r="P11" s="31" t="str">
        <v>|</v>
      </c>
      <c r="Q11" s="31" t="str">
        <v>|</v>
      </c>
      <c r="R11" s="31" t="str">
        <v>|</v>
      </c>
      <c r="S11" s="31" t="str">
        <v>|</v>
      </c>
      <c r="T11" s="31" t="str">
        <v>|</v>
      </c>
      <c r="U11" s="31" t="str">
        <v>|</v>
      </c>
      <c r="V11" s="31" t="str">
        <v>|</v>
      </c>
      <c r="W11" s="31" t="str">
        <v>|</v>
      </c>
      <c r="X11" s="31" t="str">
        <v>|</v>
      </c>
      <c r="Y11" s="31" t="str">
        <v>|</v>
      </c>
      <c r="Z11" s="31" t="str">
        <v>|</v>
      </c>
      <c r="AA11" s="31" t="str">
        <v>|</v>
      </c>
      <c r="AB11" s="31" t="str">
        <v>|</v>
      </c>
      <c r="AC11" s="31" t="str">
        <v>|</v>
      </c>
      <c r="AD11" s="31" t="str">
        <v>|</v>
      </c>
      <c r="AE11" s="31" t="str">
        <v>|</v>
      </c>
      <c r="AF11" s="31" t="str">
        <v>|</v>
      </c>
      <c r="AG11" s="31" t="str">
        <v>|</v>
      </c>
      <c r="AH11" s="31" t="str">
        <v>|</v>
      </c>
      <c r="AI11" s="31" t="str">
        <v>|</v>
      </c>
      <c r="AJ11" s="31" t="str">
        <v>|</v>
      </c>
      <c r="AK11" s="31" t="str">
        <v>|</v>
      </c>
      <c r="AL11" s="31" t="str">
        <v>|</v>
      </c>
      <c r="AM11" s="31" t="str">
        <v>|</v>
      </c>
      <c r="AN11" s="31" t="str">
        <v>|</v>
      </c>
      <c r="AO11" s="31" t="str">
        <v>|</v>
      </c>
      <c r="AP11" s="31" t="str">
        <v>|</v>
      </c>
      <c r="AQ11" s="31" t="str">
        <v>|</v>
      </c>
      <c r="AR11" s="31" t="str">
        <v>|</v>
      </c>
      <c r="AS11" s="31" t="str">
        <v>|</v>
      </c>
      <c r="AT11" s="31" t="str">
        <v>|</v>
      </c>
      <c r="AU11" s="31" t="str">
        <v>|</v>
      </c>
      <c r="AV11" s="31" t="str">
        <v>|</v>
      </c>
      <c r="AW11" s="31" t="str">
        <v>|</v>
      </c>
      <c r="AX11" s="31" t="str">
        <v>|</v>
      </c>
      <c r="AY11" s="31" t="str">
        <v>|</v>
      </c>
      <c r="AZ11" s="31" t="str">
        <v>|</v>
      </c>
      <c r="BA11" s="31" t="str">
        <v>|</v>
      </c>
      <c r="BB11" s="31" t="str">
        <v>|</v>
      </c>
      <c r="BC11" s="31" t="str">
        <v>|</v>
      </c>
      <c r="BD11" s="31" t="str">
        <v>|</v>
      </c>
      <c r="BE11" s="31" t="str">
        <v>|</v>
      </c>
      <c r="BF11" s="31" t="str">
        <v>|</v>
      </c>
      <c r="BG11" s="31" t="str">
        <v>|</v>
      </c>
      <c r="BH11" s="31" t="str">
        <v>|</v>
      </c>
      <c r="BI11" s="31" t="str">
        <v>|</v>
      </c>
      <c r="BJ11" s="31" t="str">
        <v>|</v>
      </c>
      <c r="BK11" s="31" t="str">
        <v>|</v>
      </c>
      <c r="BL11" s="31" t="str">
        <v>|</v>
      </c>
      <c r="BM11" s="31" t="str">
        <v>|</v>
      </c>
      <c r="BN11" s="31" t="str">
        <v>|</v>
      </c>
      <c r="BO11" s="31" t="str">
        <v>|</v>
      </c>
      <c r="BP11" s="31" t="str">
        <v>|</v>
      </c>
      <c r="BQ11" s="31" t="str">
        <v>|</v>
      </c>
      <c r="BR11" s="31" t="str">
        <v>|</v>
      </c>
      <c r="BS11" s="31" t="str">
        <v>|</v>
      </c>
      <c r="BT11" s="31" t="str">
        <v>|</v>
      </c>
      <c r="BU11" s="31" t="str">
        <v>|</v>
      </c>
      <c r="BV11" s="31" t="str">
        <v>|</v>
      </c>
      <c r="BW11" s="31" t="str">
        <v>|</v>
      </c>
      <c r="BX11" s="31" t="str">
        <v>|</v>
      </c>
      <c r="BY11" s="31" t="str">
        <v>|</v>
      </c>
      <c r="BZ11" s="31" t="str">
        <v>|</v>
      </c>
      <c r="CA11" s="31" t="str">
        <v>|</v>
      </c>
      <c r="CB11" s="31" t="str">
        <v>|</v>
      </c>
      <c r="CC11" s="31" t="str">
        <v>|</v>
      </c>
      <c r="CD11" s="31" t="str">
        <v>|</v>
      </c>
      <c r="CE11" s="31" t="str">
        <v>●</v>
      </c>
      <c r="CF11" s="31" t="str">
        <v/>
      </c>
      <c r="CG11" s="31" t="str">
        <v/>
      </c>
      <c r="CH11" s="31" t="str">
        <v/>
      </c>
      <c r="CI11" s="31" t="str">
        <v/>
      </c>
      <c r="CJ11" s="31" t="str">
        <v/>
      </c>
      <c r="CK11" s="31" t="str">
        <v/>
      </c>
      <c r="CL11" s="31" t="str">
        <v/>
      </c>
      <c r="CM11" s="31" t="str">
        <v/>
      </c>
      <c r="CN11" s="31" t="str">
        <v/>
      </c>
      <c r="CO11" s="31" t="str">
        <v/>
      </c>
      <c r="CP11" s="31" t="str">
        <v/>
      </c>
      <c r="CQ11" s="31" t="str">
        <v/>
      </c>
      <c r="CR11" s="31" t="str">
        <v/>
      </c>
      <c r="CS11" s="31" t="str">
        <v/>
      </c>
      <c r="CT11" s="31" t="str">
        <v/>
      </c>
      <c r="CU11" s="31" t="str">
        <v/>
      </c>
      <c r="CV11" s="31" t="str">
        <v/>
      </c>
      <c r="CW11" s="31" t="str">
        <v/>
      </c>
      <c r="CX11" s="31" t="str">
        <v/>
      </c>
      <c r="CY11" s="31" t="str">
        <v/>
      </c>
      <c r="CZ11" s="31" t="str">
        <v/>
      </c>
      <c r="DA11" s="31" t="str">
        <v/>
      </c>
      <c r="DB11" s="31" t="str">
        <v/>
      </c>
      <c r="DC11" s="31" t="str">
        <v/>
      </c>
      <c r="DD11" s="31" t="str">
        <v/>
      </c>
      <c r="DE11" s="31" t="str">
        <v/>
      </c>
      <c r="DF11" s="31" t="str">
        <v/>
      </c>
      <c r="DG11" s="31" t="str">
        <v/>
      </c>
      <c r="DH11" s="31" t="str">
        <v/>
      </c>
      <c r="DI11" s="31" t="str">
        <v/>
      </c>
      <c r="DJ11" s="31" t="str">
        <v/>
      </c>
      <c r="DK11" s="31" t="str">
        <v/>
      </c>
      <c r="DL11" s="31" t="str">
        <v/>
      </c>
      <c r="DM11" s="31" t="str">
        <v/>
      </c>
      <c r="DN11" s="31" t="str">
        <v/>
      </c>
      <c r="DO11" s="31" t="str">
        <v/>
      </c>
      <c r="DP11" s="31" t="str">
        <v/>
      </c>
      <c r="DQ11" s="31" t="str">
        <v/>
      </c>
      <c r="DR11" s="31" t="str">
        <v/>
      </c>
      <c r="DS11" s="31" t="str">
        <v/>
      </c>
      <c r="DT11" s="31" t="str">
        <v/>
      </c>
      <c r="DU11" s="31" t="str">
        <v/>
      </c>
      <c r="DV11" s="31" t="str">
        <v/>
      </c>
      <c r="DW11" s="31" t="str">
        <v/>
      </c>
      <c r="DX11" s="31" t="str">
        <v/>
      </c>
      <c r="DY11" s="31" t="str">
        <v/>
      </c>
      <c r="DZ11" s="31" t="str">
        <v/>
      </c>
      <c r="EA11" s="31" t="str">
        <v/>
      </c>
      <c r="EB11" s="31" t="str">
        <v/>
      </c>
      <c r="EC11" s="31" t="str">
        <v/>
      </c>
      <c r="ED11" s="31" t="str">
        <v/>
      </c>
      <c r="EE11" s="31" t="str">
        <v/>
      </c>
      <c r="EF11" s="31" t="str">
        <v/>
      </c>
      <c r="EG11" s="31" t="str">
        <v/>
      </c>
      <c r="EH11" s="31" t="str">
        <v/>
      </c>
      <c r="EI11" s="31" t="str">
        <v/>
      </c>
      <c r="EJ11" s="31" t="str">
        <v/>
      </c>
      <c r="EK11" s="31" t="str">
        <v/>
      </c>
      <c r="EL11" s="31" t="str">
        <v/>
      </c>
      <c r="EM11" s="31" t="str">
        <v/>
      </c>
      <c r="EN11" s="31" t="str">
        <v/>
      </c>
      <c r="EO11" s="31" t="str">
        <v/>
      </c>
      <c r="EP11" s="31" t="str">
        <v/>
      </c>
      <c r="EQ11" s="31" t="str">
        <v/>
      </c>
      <c r="ER11" s="31" t="str">
        <v/>
      </c>
      <c r="ES11" s="31" t="str">
        <v/>
      </c>
      <c r="ET11" s="31" t="str">
        <v/>
      </c>
      <c r="EU11" s="31" t="str">
        <v/>
      </c>
      <c r="EV11" s="31" t="str">
        <v/>
      </c>
      <c r="EW11" s="31" t="str">
        <v/>
      </c>
      <c r="EX11" s="31" t="str">
        <v/>
      </c>
      <c r="EY11" s="31" t="str">
        <v/>
      </c>
      <c r="EZ11" s="31" t="str">
        <v/>
      </c>
      <c r="FA11" s="31" t="str">
        <v/>
      </c>
      <c r="FB11" s="31" t="str">
        <v/>
      </c>
      <c r="FC11" s="31" t="str">
        <v/>
      </c>
      <c r="FD11" s="31" t="str">
        <v/>
      </c>
      <c r="FE11" s="31" t="str">
        <v/>
      </c>
      <c r="FF11" s="31" t="str">
        <v/>
      </c>
      <c r="FG11" s="31" t="str">
        <v/>
      </c>
      <c r="FH11" s="31" t="str">
        <v/>
      </c>
      <c r="FI11" s="31" t="str">
        <v/>
      </c>
      <c r="FJ11" s="31" t="str">
        <v/>
      </c>
      <c r="FK11" s="31" t="str">
        <v/>
      </c>
      <c r="FL11" s="31" t="str">
        <v/>
      </c>
      <c r="FM11" s="31" t="str">
        <v/>
      </c>
      <c r="FN11" s="31" t="str">
        <v/>
      </c>
      <c r="FO11" s="31" t="str">
        <v/>
      </c>
      <c r="FP11" s="31" t="str">
        <v/>
      </c>
      <c r="FQ11" s="31" t="str">
        <v/>
      </c>
      <c r="FR11" s="31" t="str">
        <v/>
      </c>
      <c r="FS11" s="31" t="str">
        <v/>
      </c>
      <c r="FT11" s="31" t="str">
        <v/>
      </c>
      <c r="FU11" s="31" t="str">
        <v/>
      </c>
      <c r="FV11" s="31" t="str">
        <v/>
      </c>
      <c r="FW11" s="31" t="str">
        <v/>
      </c>
      <c r="FX11" s="31" t="str">
        <v/>
      </c>
      <c r="FY11" s="31" t="str">
        <v/>
      </c>
      <c r="FZ11" s="31" t="str">
        <v/>
      </c>
      <c r="GA11" s="31" t="str">
        <v/>
      </c>
      <c r="GB11" s="31" t="str">
        <v/>
      </c>
      <c r="GC11" s="31" t="str">
        <v/>
      </c>
      <c r="GD11" s="31" t="str">
        <v/>
      </c>
      <c r="GE11" s="31" t="str">
        <v/>
      </c>
      <c r="GF11" s="31" t="str">
        <v/>
      </c>
      <c r="GG11" s="31" t="str">
        <v/>
      </c>
      <c r="GH11" s="31" t="str">
        <v/>
      </c>
      <c r="GI11" s="31" t="str">
        <v/>
      </c>
      <c r="GJ11" s="31" t="str">
        <v/>
      </c>
      <c r="GK11" s="31" t="str">
        <v/>
      </c>
      <c r="GL11" s="31" t="str">
        <v/>
      </c>
      <c r="GM11" s="31" t="str">
        <v/>
      </c>
      <c r="GN11" s="31" t="str">
        <v/>
      </c>
      <c r="GO11" s="31" t="str">
        <v/>
      </c>
      <c r="GP11" s="31" t="str">
        <v/>
      </c>
      <c r="GQ11" s="31" t="str">
        <v/>
      </c>
      <c r="GR11" s="31" t="str">
        <v/>
      </c>
      <c r="GS11" s="31" t="str">
        <v/>
      </c>
      <c r="GT11" s="31" t="str">
        <v/>
      </c>
      <c r="GU11" s="31" t="str">
        <v/>
      </c>
    </row>
    <row r="12" spans="1:203" s="28" customFormat="1" ht="20.100000000000001" customHeight="1" x14ac:dyDescent="0.25">
      <c r="A12" s="28" t="str">
        <v>PROD2</v>
      </c>
      <c r="B12" s="28">
        <v>9592.5400000000009</v>
      </c>
      <c r="C12" s="29">
        <v>42.633511111111112</v>
      </c>
      <c r="D12" s="30" t="str">
        <v>HOT</v>
      </c>
      <c r="E12" s="31" t="str">
        <v/>
      </c>
      <c r="F12" s="31" t="str">
        <v/>
      </c>
      <c r="G12" s="31" t="str">
        <v/>
      </c>
      <c r="H12" s="31" t="str">
        <v/>
      </c>
      <c r="I12" s="31" t="str">
        <v/>
      </c>
      <c r="J12" s="31" t="str">
        <v/>
      </c>
      <c r="K12" s="31" t="str">
        <v/>
      </c>
      <c r="L12" s="31" t="str">
        <v/>
      </c>
      <c r="M12" s="31" t="str">
        <v/>
      </c>
      <c r="N12" s="31" t="str">
        <v/>
      </c>
      <c r="O12" s="31" t="str">
        <v/>
      </c>
      <c r="P12" s="31" t="str">
        <v/>
      </c>
      <c r="Q12" s="31" t="str">
        <v/>
      </c>
      <c r="R12" s="31" t="str">
        <v/>
      </c>
      <c r="S12" s="31" t="str">
        <v/>
      </c>
      <c r="T12" s="31" t="str">
        <v/>
      </c>
      <c r="U12" s="31" t="str">
        <v>●</v>
      </c>
      <c r="V12" s="31" t="str">
        <v>|</v>
      </c>
      <c r="W12" s="31" t="str">
        <v>|</v>
      </c>
      <c r="X12" s="31" t="str">
        <v>|</v>
      </c>
      <c r="Y12" s="31" t="str">
        <v>|</v>
      </c>
      <c r="Z12" s="31" t="str">
        <v>|</v>
      </c>
      <c r="AA12" s="31" t="str">
        <v>▼</v>
      </c>
      <c r="AB12" s="31" t="str">
        <v/>
      </c>
      <c r="AC12" s="31" t="str">
        <v/>
      </c>
      <c r="AD12" s="31" t="str">
        <v/>
      </c>
      <c r="AE12" s="31" t="str">
        <v/>
      </c>
      <c r="AF12" s="31" t="str">
        <v/>
      </c>
      <c r="AG12" s="31" t="str">
        <v/>
      </c>
      <c r="AH12" s="31" t="str">
        <v/>
      </c>
      <c r="AI12" s="31" t="str">
        <v/>
      </c>
      <c r="AJ12" s="31" t="str">
        <v/>
      </c>
      <c r="AK12" s="31" t="str">
        <v/>
      </c>
      <c r="AL12" s="31" t="str">
        <v/>
      </c>
      <c r="AM12" s="31" t="str">
        <v/>
      </c>
      <c r="AN12" s="31" t="str">
        <v/>
      </c>
      <c r="AO12" s="31" t="str">
        <v/>
      </c>
      <c r="AP12" s="31" t="str">
        <v/>
      </c>
      <c r="AQ12" s="31" t="str">
        <v/>
      </c>
      <c r="AR12" s="31" t="str">
        <v/>
      </c>
      <c r="AS12" s="31" t="str">
        <v/>
      </c>
      <c r="AT12" s="31" t="str">
        <v/>
      </c>
      <c r="AU12" s="31" t="str">
        <v/>
      </c>
      <c r="AV12" s="31" t="str">
        <v/>
      </c>
      <c r="AW12" s="31" t="str">
        <v/>
      </c>
      <c r="AX12" s="31" t="str">
        <v/>
      </c>
      <c r="AY12" s="31" t="str">
        <v/>
      </c>
      <c r="AZ12" s="31" t="str">
        <v/>
      </c>
      <c r="BA12" s="31" t="str">
        <v/>
      </c>
      <c r="BB12" s="31" t="str">
        <v/>
      </c>
      <c r="BC12" s="31" t="str">
        <v/>
      </c>
      <c r="BD12" s="31" t="str">
        <v/>
      </c>
      <c r="BE12" s="31" t="str">
        <v/>
      </c>
      <c r="BF12" s="31" t="str">
        <v/>
      </c>
      <c r="BG12" s="31" t="str">
        <v/>
      </c>
      <c r="BH12" s="31" t="str">
        <v/>
      </c>
      <c r="BI12" s="31" t="str">
        <v/>
      </c>
      <c r="BJ12" s="31" t="str">
        <v/>
      </c>
      <c r="BK12" s="31" t="str">
        <v/>
      </c>
      <c r="BL12" s="31" t="str">
        <v/>
      </c>
      <c r="BM12" s="31" t="str">
        <v/>
      </c>
      <c r="BN12" s="31" t="str">
        <v/>
      </c>
      <c r="BO12" s="31" t="str">
        <v/>
      </c>
      <c r="BP12" s="31" t="str">
        <v/>
      </c>
      <c r="BQ12" s="31" t="str">
        <v/>
      </c>
      <c r="BR12" s="31" t="str">
        <v/>
      </c>
      <c r="BS12" s="31" t="str">
        <v/>
      </c>
      <c r="BT12" s="31" t="str">
        <v/>
      </c>
      <c r="BU12" s="31" t="str">
        <v/>
      </c>
      <c r="BV12" s="31" t="str">
        <v/>
      </c>
      <c r="BW12" s="31" t="str">
        <v/>
      </c>
      <c r="BX12" s="31" t="str">
        <v/>
      </c>
      <c r="BY12" s="31" t="str">
        <v/>
      </c>
      <c r="BZ12" s="31" t="str">
        <v/>
      </c>
      <c r="CA12" s="31" t="str">
        <v/>
      </c>
      <c r="CB12" s="31" t="str">
        <v/>
      </c>
      <c r="CC12" s="31" t="str">
        <v/>
      </c>
      <c r="CD12" s="31" t="str">
        <v/>
      </c>
      <c r="CE12" s="31" t="str">
        <v/>
      </c>
      <c r="CF12" s="31" t="str">
        <v/>
      </c>
      <c r="CG12" s="31" t="str">
        <v/>
      </c>
      <c r="CH12" s="31" t="str">
        <v/>
      </c>
      <c r="CI12" s="31" t="str">
        <v/>
      </c>
      <c r="CJ12" s="31" t="str">
        <v/>
      </c>
      <c r="CK12" s="31" t="str">
        <v/>
      </c>
      <c r="CL12" s="31" t="str">
        <v/>
      </c>
      <c r="CM12" s="31" t="str">
        <v/>
      </c>
      <c r="CN12" s="31" t="str">
        <v/>
      </c>
      <c r="CO12" s="31" t="str">
        <v/>
      </c>
      <c r="CP12" s="31" t="str">
        <v/>
      </c>
      <c r="CQ12" s="31" t="str">
        <v/>
      </c>
      <c r="CR12" s="31" t="str">
        <v/>
      </c>
      <c r="CS12" s="31" t="str">
        <v/>
      </c>
      <c r="CT12" s="31" t="str">
        <v/>
      </c>
      <c r="CU12" s="31" t="str">
        <v/>
      </c>
      <c r="CV12" s="31" t="str">
        <v/>
      </c>
      <c r="CW12" s="31" t="str">
        <v/>
      </c>
      <c r="CX12" s="31" t="str">
        <v/>
      </c>
      <c r="CY12" s="31" t="str">
        <v/>
      </c>
      <c r="CZ12" s="31" t="str">
        <v/>
      </c>
      <c r="DA12" s="31" t="str">
        <v/>
      </c>
      <c r="DB12" s="31" t="str">
        <v/>
      </c>
      <c r="DC12" s="31" t="str">
        <v/>
      </c>
      <c r="DD12" s="31" t="str">
        <v/>
      </c>
      <c r="DE12" s="31" t="str">
        <v/>
      </c>
      <c r="DF12" s="31" t="str">
        <v/>
      </c>
      <c r="DG12" s="31" t="str">
        <v/>
      </c>
      <c r="DH12" s="31" t="str">
        <v/>
      </c>
      <c r="DI12" s="31" t="str">
        <v/>
      </c>
      <c r="DJ12" s="31" t="str">
        <v/>
      </c>
      <c r="DK12" s="31" t="str">
        <v/>
      </c>
      <c r="DL12" s="31" t="str">
        <v/>
      </c>
      <c r="DM12" s="31" t="str">
        <v/>
      </c>
      <c r="DN12" s="31" t="str">
        <v/>
      </c>
      <c r="DO12" s="31" t="str">
        <v/>
      </c>
      <c r="DP12" s="31" t="str">
        <v/>
      </c>
      <c r="DQ12" s="31" t="str">
        <v/>
      </c>
      <c r="DR12" s="31" t="str">
        <v/>
      </c>
      <c r="DS12" s="31" t="str">
        <v/>
      </c>
      <c r="DT12" s="31" t="str">
        <v/>
      </c>
      <c r="DU12" s="31" t="str">
        <v/>
      </c>
      <c r="DV12" s="31" t="str">
        <v/>
      </c>
      <c r="DW12" s="31" t="str">
        <v/>
      </c>
      <c r="DX12" s="31" t="str">
        <v/>
      </c>
      <c r="DY12" s="31" t="str">
        <v/>
      </c>
      <c r="DZ12" s="31" t="str">
        <v/>
      </c>
      <c r="EA12" s="31" t="str">
        <v/>
      </c>
      <c r="EB12" s="31" t="str">
        <v/>
      </c>
      <c r="EC12" s="31" t="str">
        <v/>
      </c>
      <c r="ED12" s="31" t="str">
        <v/>
      </c>
      <c r="EE12" s="31" t="str">
        <v/>
      </c>
      <c r="EF12" s="31" t="str">
        <v/>
      </c>
      <c r="EG12" s="31" t="str">
        <v/>
      </c>
      <c r="EH12" s="31" t="str">
        <v/>
      </c>
      <c r="EI12" s="31" t="str">
        <v/>
      </c>
      <c r="EJ12" s="31" t="str">
        <v/>
      </c>
      <c r="EK12" s="31" t="str">
        <v/>
      </c>
      <c r="EL12" s="31" t="str">
        <v/>
      </c>
      <c r="EM12" s="31" t="str">
        <v/>
      </c>
      <c r="EN12" s="31" t="str">
        <v/>
      </c>
      <c r="EO12" s="31" t="str">
        <v/>
      </c>
      <c r="EP12" s="31" t="str">
        <v/>
      </c>
      <c r="EQ12" s="31" t="str">
        <v/>
      </c>
      <c r="ER12" s="31" t="str">
        <v/>
      </c>
      <c r="ES12" s="31" t="str">
        <v/>
      </c>
      <c r="ET12" s="31" t="str">
        <v/>
      </c>
      <c r="EU12" s="31" t="str">
        <v/>
      </c>
      <c r="EV12" s="31" t="str">
        <v/>
      </c>
      <c r="EW12" s="31" t="str">
        <v/>
      </c>
      <c r="EX12" s="31" t="str">
        <v/>
      </c>
      <c r="EY12" s="31" t="str">
        <v/>
      </c>
      <c r="EZ12" s="31" t="str">
        <v/>
      </c>
      <c r="FA12" s="31" t="str">
        <v/>
      </c>
      <c r="FB12" s="31" t="str">
        <v/>
      </c>
      <c r="FC12" s="31" t="str">
        <v/>
      </c>
      <c r="FD12" s="31" t="str">
        <v/>
      </c>
      <c r="FE12" s="31" t="str">
        <v/>
      </c>
      <c r="FF12" s="31" t="str">
        <v/>
      </c>
      <c r="FG12" s="31" t="str">
        <v/>
      </c>
      <c r="FH12" s="31" t="str">
        <v/>
      </c>
      <c r="FI12" s="31" t="str">
        <v/>
      </c>
      <c r="FJ12" s="31" t="str">
        <v/>
      </c>
      <c r="FK12" s="31" t="str">
        <v/>
      </c>
      <c r="FL12" s="31" t="str">
        <v/>
      </c>
      <c r="FM12" s="31" t="str">
        <v/>
      </c>
      <c r="FN12" s="31" t="str">
        <v/>
      </c>
      <c r="FO12" s="31" t="str">
        <v/>
      </c>
      <c r="FP12" s="31" t="str">
        <v/>
      </c>
      <c r="FQ12" s="31" t="str">
        <v/>
      </c>
      <c r="FR12" s="31" t="str">
        <v/>
      </c>
      <c r="FS12" s="31" t="str">
        <v/>
      </c>
      <c r="FT12" s="31" t="str">
        <v/>
      </c>
      <c r="FU12" s="31" t="str">
        <v/>
      </c>
      <c r="FV12" s="31" t="str">
        <v/>
      </c>
      <c r="FW12" s="31" t="str">
        <v/>
      </c>
      <c r="FX12" s="31" t="str">
        <v/>
      </c>
      <c r="FY12" s="31" t="str">
        <v/>
      </c>
      <c r="FZ12" s="31" t="str">
        <v/>
      </c>
      <c r="GA12" s="31" t="str">
        <v/>
      </c>
      <c r="GB12" s="31" t="str">
        <v/>
      </c>
      <c r="GC12" s="31" t="str">
        <v/>
      </c>
      <c r="GD12" s="31" t="str">
        <v/>
      </c>
      <c r="GE12" s="31" t="str">
        <v/>
      </c>
      <c r="GF12" s="31" t="str">
        <v/>
      </c>
      <c r="GG12" s="31" t="str">
        <v/>
      </c>
      <c r="GH12" s="31" t="str">
        <v/>
      </c>
      <c r="GI12" s="31" t="str">
        <v/>
      </c>
      <c r="GJ12" s="31" t="str">
        <v/>
      </c>
      <c r="GK12" s="31" t="str">
        <v/>
      </c>
      <c r="GL12" s="31" t="str">
        <v/>
      </c>
      <c r="GM12" s="31" t="str">
        <v/>
      </c>
      <c r="GN12" s="31" t="str">
        <v/>
      </c>
      <c r="GO12" s="31" t="str">
        <v/>
      </c>
      <c r="GP12" s="31" t="str">
        <v/>
      </c>
      <c r="GQ12" s="31" t="str">
        <v/>
      </c>
      <c r="GR12" s="31" t="str">
        <v/>
      </c>
      <c r="GS12" s="31" t="str">
        <v/>
      </c>
      <c r="GT12" s="31" t="str">
        <v/>
      </c>
      <c r="GU12" s="31" t="str">
        <v/>
      </c>
    </row>
    <row r="13" spans="1:203" s="28" customFormat="1" ht="20.100000000000001" customHeight="1" x14ac:dyDescent="0.25">
      <c r="A13" s="28" t="str">
        <v>CYCLOHEX</v>
      </c>
      <c r="B13" s="28">
        <v>603.73599999999999</v>
      </c>
      <c r="C13" s="29">
        <v>13.416355555555555</v>
      </c>
      <c r="D13" s="30" t="str">
        <v>COLD</v>
      </c>
      <c r="E13" s="31" t="str">
        <v/>
      </c>
      <c r="F13" s="31" t="str">
        <v/>
      </c>
      <c r="G13" s="31" t="str">
        <v/>
      </c>
      <c r="H13" s="31" t="str">
        <v/>
      </c>
      <c r="I13" s="31" t="str">
        <v/>
      </c>
      <c r="J13" s="31" t="str">
        <v/>
      </c>
      <c r="K13" s="31" t="str">
        <v/>
      </c>
      <c r="L13" s="31" t="str">
        <v/>
      </c>
      <c r="M13" s="31" t="str">
        <v/>
      </c>
      <c r="N13" s="31" t="str">
        <v/>
      </c>
      <c r="O13" s="31" t="str">
        <v/>
      </c>
      <c r="P13" s="31" t="str">
        <v/>
      </c>
      <c r="Q13" s="31" t="str">
        <v/>
      </c>
      <c r="R13" s="31" t="str">
        <v/>
      </c>
      <c r="S13" s="31" t="str">
        <v/>
      </c>
      <c r="T13" s="31" t="str">
        <v/>
      </c>
      <c r="U13" s="31" t="str">
        <v/>
      </c>
      <c r="V13" s="31" t="str">
        <v/>
      </c>
      <c r="W13" s="31" t="str">
        <v/>
      </c>
      <c r="X13" s="31" t="str">
        <v/>
      </c>
      <c r="Y13" s="31" t="str">
        <v/>
      </c>
      <c r="Z13" s="31" t="str">
        <v/>
      </c>
      <c r="AA13" s="31" t="str">
        <v/>
      </c>
      <c r="AB13" s="31" t="str">
        <v/>
      </c>
      <c r="AC13" s="31" t="str">
        <v/>
      </c>
      <c r="AD13" s="31" t="str">
        <v/>
      </c>
      <c r="AE13" s="31" t="str">
        <v/>
      </c>
      <c r="AF13" s="31" t="str">
        <v/>
      </c>
      <c r="AG13" s="31" t="str">
        <v/>
      </c>
      <c r="AH13" s="31" t="str">
        <v/>
      </c>
      <c r="AI13" s="31" t="str">
        <v/>
      </c>
      <c r="AJ13" s="31" t="str">
        <v/>
      </c>
      <c r="AK13" s="31" t="str">
        <v/>
      </c>
      <c r="AL13" s="31" t="str">
        <v/>
      </c>
      <c r="AM13" s="31" t="str">
        <v/>
      </c>
      <c r="AN13" s="31" t="str">
        <v/>
      </c>
      <c r="AO13" s="31" t="str">
        <v/>
      </c>
      <c r="AP13" s="31" t="str">
        <v/>
      </c>
      <c r="AQ13" s="31" t="str">
        <v/>
      </c>
      <c r="AR13" s="31" t="str">
        <v/>
      </c>
      <c r="AS13" s="31" t="str">
        <v/>
      </c>
      <c r="AT13" s="31" t="str">
        <v/>
      </c>
      <c r="AU13" s="31" t="str">
        <v/>
      </c>
      <c r="AV13" s="31" t="str">
        <v/>
      </c>
      <c r="AW13" s="31" t="str">
        <v/>
      </c>
      <c r="AX13" s="31" t="str">
        <v/>
      </c>
      <c r="AY13" s="31" t="str">
        <v/>
      </c>
      <c r="AZ13" s="31" t="str">
        <v/>
      </c>
      <c r="BA13" s="31" t="str">
        <v/>
      </c>
      <c r="BB13" s="31" t="str">
        <v/>
      </c>
      <c r="BC13" s="31" t="str">
        <v/>
      </c>
      <c r="BD13" s="31" t="str">
        <v/>
      </c>
      <c r="BE13" s="31" t="str">
        <v>▲</v>
      </c>
      <c r="BF13" s="31" t="str">
        <v>|</v>
      </c>
      <c r="BG13" s="31" t="str">
        <v>|</v>
      </c>
      <c r="BH13" s="31" t="str">
        <v>|</v>
      </c>
      <c r="BI13" s="31" t="str">
        <v>|</v>
      </c>
      <c r="BJ13" s="31" t="str">
        <v>|</v>
      </c>
      <c r="BK13" s="31" t="str">
        <v>|</v>
      </c>
      <c r="BL13" s="31" t="str">
        <v>|</v>
      </c>
      <c r="BM13" s="31" t="str">
        <v>|</v>
      </c>
      <c r="BN13" s="31" t="str">
        <v>|</v>
      </c>
      <c r="BO13" s="31" t="str">
        <v>|</v>
      </c>
      <c r="BP13" s="31" t="str">
        <v>|</v>
      </c>
      <c r="BQ13" s="31" t="str">
        <v>●</v>
      </c>
      <c r="BR13" s="31" t="str">
        <v/>
      </c>
      <c r="BS13" s="31" t="str">
        <v/>
      </c>
      <c r="BT13" s="31" t="str">
        <v/>
      </c>
      <c r="BU13" s="31" t="str">
        <v/>
      </c>
      <c r="BV13" s="31" t="str">
        <v/>
      </c>
      <c r="BW13" s="31" t="str">
        <v/>
      </c>
      <c r="BX13" s="31" t="str">
        <v/>
      </c>
      <c r="BY13" s="31" t="str">
        <v/>
      </c>
      <c r="BZ13" s="31" t="str">
        <v/>
      </c>
      <c r="CA13" s="31" t="str">
        <v/>
      </c>
      <c r="CB13" s="31" t="str">
        <v/>
      </c>
      <c r="CC13" s="31" t="str">
        <v/>
      </c>
      <c r="CD13" s="31" t="str">
        <v/>
      </c>
      <c r="CE13" s="31" t="str">
        <v/>
      </c>
      <c r="CF13" s="31" t="str">
        <v/>
      </c>
      <c r="CG13" s="31" t="str">
        <v/>
      </c>
      <c r="CH13" s="31" t="str">
        <v/>
      </c>
      <c r="CI13" s="31" t="str">
        <v/>
      </c>
      <c r="CJ13" s="31" t="str">
        <v/>
      </c>
      <c r="CK13" s="31" t="str">
        <v/>
      </c>
      <c r="CL13" s="31" t="str">
        <v/>
      </c>
      <c r="CM13" s="31" t="str">
        <v/>
      </c>
      <c r="CN13" s="31" t="str">
        <v/>
      </c>
      <c r="CO13" s="31" t="str">
        <v/>
      </c>
      <c r="CP13" s="31" t="str">
        <v/>
      </c>
      <c r="CQ13" s="31" t="str">
        <v/>
      </c>
      <c r="CR13" s="31" t="str">
        <v/>
      </c>
      <c r="CS13" s="31" t="str">
        <v/>
      </c>
      <c r="CT13" s="31" t="str">
        <v/>
      </c>
      <c r="CU13" s="31" t="str">
        <v/>
      </c>
      <c r="CV13" s="31" t="str">
        <v/>
      </c>
      <c r="CW13" s="31" t="str">
        <v/>
      </c>
      <c r="CX13" s="31" t="str">
        <v/>
      </c>
      <c r="CY13" s="31" t="str">
        <v/>
      </c>
      <c r="CZ13" s="31" t="str">
        <v/>
      </c>
      <c r="DA13" s="31" t="str">
        <v/>
      </c>
      <c r="DB13" s="31" t="str">
        <v/>
      </c>
      <c r="DC13" s="31" t="str">
        <v/>
      </c>
      <c r="DD13" s="31" t="str">
        <v/>
      </c>
      <c r="DE13" s="31" t="str">
        <v/>
      </c>
      <c r="DF13" s="31" t="str">
        <v/>
      </c>
      <c r="DG13" s="31" t="str">
        <v/>
      </c>
      <c r="DH13" s="31" t="str">
        <v/>
      </c>
      <c r="DI13" s="31" t="str">
        <v/>
      </c>
      <c r="DJ13" s="31" t="str">
        <v/>
      </c>
      <c r="DK13" s="31" t="str">
        <v/>
      </c>
      <c r="DL13" s="31" t="str">
        <v/>
      </c>
      <c r="DM13" s="31" t="str">
        <v/>
      </c>
      <c r="DN13" s="31" t="str">
        <v/>
      </c>
      <c r="DO13" s="31" t="str">
        <v/>
      </c>
      <c r="DP13" s="31" t="str">
        <v/>
      </c>
      <c r="DQ13" s="31" t="str">
        <v/>
      </c>
      <c r="DR13" s="31" t="str">
        <v/>
      </c>
      <c r="DS13" s="31" t="str">
        <v/>
      </c>
      <c r="DT13" s="31" t="str">
        <v/>
      </c>
      <c r="DU13" s="31" t="str">
        <v/>
      </c>
      <c r="DV13" s="31" t="str">
        <v/>
      </c>
      <c r="DW13" s="31" t="str">
        <v/>
      </c>
      <c r="DX13" s="31" t="str">
        <v/>
      </c>
      <c r="DY13" s="31" t="str">
        <v/>
      </c>
      <c r="DZ13" s="31" t="str">
        <v/>
      </c>
      <c r="EA13" s="31" t="str">
        <v/>
      </c>
      <c r="EB13" s="31" t="str">
        <v/>
      </c>
      <c r="EC13" s="31" t="str">
        <v/>
      </c>
      <c r="ED13" s="31" t="str">
        <v/>
      </c>
      <c r="EE13" s="31" t="str">
        <v/>
      </c>
      <c r="EF13" s="31" t="str">
        <v/>
      </c>
      <c r="EG13" s="31" t="str">
        <v/>
      </c>
      <c r="EH13" s="31" t="str">
        <v/>
      </c>
      <c r="EI13" s="31" t="str">
        <v/>
      </c>
      <c r="EJ13" s="31" t="str">
        <v/>
      </c>
      <c r="EK13" s="31" t="str">
        <v/>
      </c>
      <c r="EL13" s="31" t="str">
        <v/>
      </c>
      <c r="EM13" s="31" t="str">
        <v/>
      </c>
      <c r="EN13" s="31" t="str">
        <v/>
      </c>
      <c r="EO13" s="31" t="str">
        <v/>
      </c>
      <c r="EP13" s="31" t="str">
        <v/>
      </c>
      <c r="EQ13" s="31" t="str">
        <v/>
      </c>
      <c r="ER13" s="31" t="str">
        <v/>
      </c>
      <c r="ES13" s="31" t="str">
        <v/>
      </c>
      <c r="ET13" s="31" t="str">
        <v/>
      </c>
      <c r="EU13" s="31" t="str">
        <v/>
      </c>
      <c r="EV13" s="31" t="str">
        <v/>
      </c>
      <c r="EW13" s="31" t="str">
        <v/>
      </c>
      <c r="EX13" s="31" t="str">
        <v/>
      </c>
      <c r="EY13" s="31" t="str">
        <v/>
      </c>
      <c r="EZ13" s="31" t="str">
        <v/>
      </c>
      <c r="FA13" s="31" t="str">
        <v/>
      </c>
      <c r="FB13" s="31" t="str">
        <v/>
      </c>
      <c r="FC13" s="31" t="str">
        <v/>
      </c>
      <c r="FD13" s="31" t="str">
        <v/>
      </c>
      <c r="FE13" s="31" t="str">
        <v/>
      </c>
      <c r="FF13" s="31" t="str">
        <v/>
      </c>
      <c r="FG13" s="31" t="str">
        <v/>
      </c>
      <c r="FH13" s="31" t="str">
        <v/>
      </c>
      <c r="FI13" s="31" t="str">
        <v/>
      </c>
      <c r="FJ13" s="31" t="str">
        <v/>
      </c>
      <c r="FK13" s="31" t="str">
        <v/>
      </c>
      <c r="FL13" s="31" t="str">
        <v/>
      </c>
      <c r="FM13" s="31" t="str">
        <v/>
      </c>
      <c r="FN13" s="31" t="str">
        <v/>
      </c>
      <c r="FO13" s="31" t="str">
        <v/>
      </c>
      <c r="FP13" s="31" t="str">
        <v/>
      </c>
      <c r="FQ13" s="31" t="str">
        <v/>
      </c>
      <c r="FR13" s="31" t="str">
        <v/>
      </c>
      <c r="FS13" s="31" t="str">
        <v/>
      </c>
      <c r="FT13" s="31" t="str">
        <v/>
      </c>
      <c r="FU13" s="31" t="str">
        <v/>
      </c>
      <c r="FV13" s="31" t="str">
        <v/>
      </c>
      <c r="FW13" s="31" t="str">
        <v/>
      </c>
      <c r="FX13" s="31" t="str">
        <v/>
      </c>
      <c r="FY13" s="31" t="str">
        <v/>
      </c>
      <c r="FZ13" s="31" t="str">
        <v/>
      </c>
      <c r="GA13" s="31" t="str">
        <v/>
      </c>
      <c r="GB13" s="31" t="str">
        <v/>
      </c>
      <c r="GC13" s="31" t="str">
        <v/>
      </c>
      <c r="GD13" s="31" t="str">
        <v/>
      </c>
      <c r="GE13" s="31" t="str">
        <v/>
      </c>
      <c r="GF13" s="31" t="str">
        <v/>
      </c>
      <c r="GG13" s="31" t="str">
        <v/>
      </c>
      <c r="GH13" s="31" t="str">
        <v/>
      </c>
      <c r="GI13" s="31" t="str">
        <v/>
      </c>
      <c r="GJ13" s="31" t="str">
        <v/>
      </c>
      <c r="GK13" s="31" t="str">
        <v/>
      </c>
      <c r="GL13" s="31" t="str">
        <v/>
      </c>
      <c r="GM13" s="31" t="str">
        <v/>
      </c>
      <c r="GN13" s="31" t="str">
        <v/>
      </c>
      <c r="GO13" s="31" t="str">
        <v/>
      </c>
      <c r="GP13" s="31" t="str">
        <v/>
      </c>
      <c r="GQ13" s="31" t="str">
        <v/>
      </c>
      <c r="GR13" s="31" t="str">
        <v/>
      </c>
      <c r="GS13" s="31" t="str">
        <v/>
      </c>
      <c r="GT13" s="31" t="str">
        <v/>
      </c>
      <c r="GU13" s="31" t="str">
        <v/>
      </c>
    </row>
    <row r="14" spans="1:203" s="28" customFormat="1" ht="20.100000000000001" customHeight="1" x14ac:dyDescent="0.25">
      <c r="A14" s="28" t="str">
        <v>PROD3</v>
      </c>
      <c r="B14" s="28">
        <v>31524.6</v>
      </c>
      <c r="C14" s="29">
        <v>526.72681704260629</v>
      </c>
      <c r="D14" s="30" t="str">
        <v>HOT</v>
      </c>
      <c r="E14" s="31" t="str">
        <v/>
      </c>
      <c r="F14" s="31" t="str">
        <v/>
      </c>
      <c r="G14" s="31" t="str">
        <v/>
      </c>
      <c r="H14" s="31" t="str">
        <v/>
      </c>
      <c r="I14" s="31" t="str">
        <v/>
      </c>
      <c r="J14" s="31" t="str">
        <v/>
      </c>
      <c r="K14" s="31" t="str">
        <v/>
      </c>
      <c r="L14" s="31" t="str">
        <v/>
      </c>
      <c r="M14" s="31" t="str">
        <v/>
      </c>
      <c r="N14" s="31" t="str">
        <v/>
      </c>
      <c r="O14" s="31" t="str">
        <v/>
      </c>
      <c r="P14" s="31" t="str">
        <v/>
      </c>
      <c r="Q14" s="31" t="str">
        <v/>
      </c>
      <c r="R14" s="31" t="str">
        <v/>
      </c>
      <c r="S14" s="31" t="str">
        <v/>
      </c>
      <c r="T14" s="31" t="str">
        <v/>
      </c>
      <c r="U14" s="31" t="str">
        <v/>
      </c>
      <c r="V14" s="31" t="str">
        <v/>
      </c>
      <c r="W14" s="31" t="str">
        <v/>
      </c>
      <c r="X14" s="31" t="str">
        <v/>
      </c>
      <c r="Y14" s="31" t="str">
        <v/>
      </c>
      <c r="Z14" s="31" t="str">
        <v/>
      </c>
      <c r="AA14" s="31" t="str">
        <v/>
      </c>
      <c r="AB14" s="31" t="str">
        <v/>
      </c>
      <c r="AC14" s="31" t="str">
        <v>●</v>
      </c>
      <c r="AD14" s="31" t="str">
        <v>|</v>
      </c>
      <c r="AE14" s="31" t="str">
        <v>|</v>
      </c>
      <c r="AF14" s="31" t="str">
        <v>|</v>
      </c>
      <c r="AG14" s="31" t="str">
        <v>|</v>
      </c>
      <c r="AH14" s="31" t="str">
        <v>|</v>
      </c>
      <c r="AI14" s="31" t="str">
        <v>|</v>
      </c>
      <c r="AJ14" s="31" t="str">
        <v>|</v>
      </c>
      <c r="AK14" s="31" t="str">
        <v>|</v>
      </c>
      <c r="AL14" s="31" t="str">
        <v>|</v>
      </c>
      <c r="AM14" s="31" t="str">
        <v>|</v>
      </c>
      <c r="AN14" s="31" t="str">
        <v>|</v>
      </c>
      <c r="AO14" s="31" t="str">
        <v>|</v>
      </c>
      <c r="AP14" s="31" t="str">
        <v>|</v>
      </c>
      <c r="AQ14" s="31" t="str">
        <v>|</v>
      </c>
      <c r="AR14" s="31" t="str">
        <v>|</v>
      </c>
      <c r="AS14" s="31" t="str">
        <v>|</v>
      </c>
      <c r="AT14" s="31" t="str">
        <v>|</v>
      </c>
      <c r="AU14" s="31" t="str">
        <v>|</v>
      </c>
      <c r="AV14" s="31" t="str">
        <v>|</v>
      </c>
      <c r="AW14" s="31" t="str">
        <v>|</v>
      </c>
      <c r="AX14" s="31" t="str">
        <v>|</v>
      </c>
      <c r="AY14" s="31" t="str">
        <v>|</v>
      </c>
      <c r="AZ14" s="31" t="str">
        <v>|</v>
      </c>
      <c r="BA14" s="31" t="str">
        <v>|</v>
      </c>
      <c r="BB14" s="31" t="str">
        <v>|</v>
      </c>
      <c r="BC14" s="31" t="str">
        <v>|</v>
      </c>
      <c r="BD14" s="31" t="str">
        <v>|</v>
      </c>
      <c r="BE14" s="31" t="str">
        <v>|</v>
      </c>
      <c r="BF14" s="31" t="str">
        <v>|</v>
      </c>
      <c r="BG14" s="31" t="str">
        <v>|</v>
      </c>
      <c r="BH14" s="31" t="str">
        <v>|</v>
      </c>
      <c r="BI14" s="31" t="str">
        <v>|</v>
      </c>
      <c r="BJ14" s="31" t="str">
        <v>|</v>
      </c>
      <c r="BK14" s="31" t="str">
        <v>|</v>
      </c>
      <c r="BL14" s="31" t="str">
        <v>|</v>
      </c>
      <c r="BM14" s="31" t="str">
        <v>|</v>
      </c>
      <c r="BN14" s="31" t="str">
        <v>|</v>
      </c>
      <c r="BO14" s="31" t="str">
        <v>▼</v>
      </c>
      <c r="BP14" s="31" t="str">
        <v/>
      </c>
      <c r="BQ14" s="31" t="str">
        <v/>
      </c>
      <c r="BR14" s="31" t="str">
        <v/>
      </c>
      <c r="BS14" s="31" t="str">
        <v/>
      </c>
      <c r="BT14" s="31" t="str">
        <v/>
      </c>
      <c r="BU14" s="31" t="str">
        <v/>
      </c>
      <c r="BV14" s="31" t="str">
        <v/>
      </c>
      <c r="BW14" s="31" t="str">
        <v/>
      </c>
      <c r="BX14" s="31" t="str">
        <v/>
      </c>
      <c r="BY14" s="31" t="str">
        <v/>
      </c>
      <c r="BZ14" s="31" t="str">
        <v/>
      </c>
      <c r="CA14" s="31" t="str">
        <v/>
      </c>
      <c r="CB14" s="31" t="str">
        <v/>
      </c>
      <c r="CC14" s="31" t="str">
        <v/>
      </c>
      <c r="CD14" s="31" t="str">
        <v/>
      </c>
      <c r="CE14" s="31" t="str">
        <v/>
      </c>
      <c r="CF14" s="31" t="str">
        <v/>
      </c>
      <c r="CG14" s="31" t="str">
        <v/>
      </c>
      <c r="CH14" s="31" t="str">
        <v/>
      </c>
      <c r="CI14" s="31" t="str">
        <v/>
      </c>
      <c r="CJ14" s="31" t="str">
        <v/>
      </c>
      <c r="CK14" s="31" t="str">
        <v/>
      </c>
      <c r="CL14" s="31" t="str">
        <v/>
      </c>
      <c r="CM14" s="31" t="str">
        <v/>
      </c>
      <c r="CN14" s="31" t="str">
        <v/>
      </c>
      <c r="CO14" s="31" t="str">
        <v/>
      </c>
      <c r="CP14" s="31" t="str">
        <v/>
      </c>
      <c r="CQ14" s="31" t="str">
        <v/>
      </c>
      <c r="CR14" s="31" t="str">
        <v/>
      </c>
      <c r="CS14" s="31" t="str">
        <v/>
      </c>
      <c r="CT14" s="31" t="str">
        <v/>
      </c>
      <c r="CU14" s="31" t="str">
        <v/>
      </c>
      <c r="CV14" s="31" t="str">
        <v/>
      </c>
      <c r="CW14" s="31" t="str">
        <v/>
      </c>
      <c r="CX14" s="31" t="str">
        <v/>
      </c>
      <c r="CY14" s="31" t="str">
        <v/>
      </c>
      <c r="CZ14" s="31" t="str">
        <v/>
      </c>
      <c r="DA14" s="31" t="str">
        <v/>
      </c>
      <c r="DB14" s="31" t="str">
        <v/>
      </c>
      <c r="DC14" s="31" t="str">
        <v/>
      </c>
      <c r="DD14" s="31" t="str">
        <v/>
      </c>
      <c r="DE14" s="31" t="str">
        <v/>
      </c>
      <c r="DF14" s="31" t="str">
        <v/>
      </c>
      <c r="DG14" s="31" t="str">
        <v/>
      </c>
      <c r="DH14" s="31" t="str">
        <v/>
      </c>
      <c r="DI14" s="31" t="str">
        <v/>
      </c>
      <c r="DJ14" s="31" t="str">
        <v/>
      </c>
      <c r="DK14" s="31" t="str">
        <v/>
      </c>
      <c r="DL14" s="31" t="str">
        <v/>
      </c>
      <c r="DM14" s="31" t="str">
        <v/>
      </c>
      <c r="DN14" s="31" t="str">
        <v/>
      </c>
      <c r="DO14" s="31" t="str">
        <v/>
      </c>
      <c r="DP14" s="31" t="str">
        <v/>
      </c>
      <c r="DQ14" s="31" t="str">
        <v/>
      </c>
      <c r="DR14" s="31" t="str">
        <v/>
      </c>
      <c r="DS14" s="31" t="str">
        <v/>
      </c>
      <c r="DT14" s="31" t="str">
        <v/>
      </c>
      <c r="DU14" s="31" t="str">
        <v/>
      </c>
      <c r="DV14" s="31" t="str">
        <v/>
      </c>
      <c r="DW14" s="31" t="str">
        <v/>
      </c>
      <c r="DX14" s="31" t="str">
        <v/>
      </c>
      <c r="DY14" s="31" t="str">
        <v/>
      </c>
      <c r="DZ14" s="31" t="str">
        <v/>
      </c>
      <c r="EA14" s="31" t="str">
        <v/>
      </c>
      <c r="EB14" s="31" t="str">
        <v/>
      </c>
      <c r="EC14" s="31" t="str">
        <v/>
      </c>
      <c r="ED14" s="31" t="str">
        <v/>
      </c>
      <c r="EE14" s="31" t="str">
        <v/>
      </c>
      <c r="EF14" s="31" t="str">
        <v/>
      </c>
      <c r="EG14" s="31" t="str">
        <v/>
      </c>
      <c r="EH14" s="31" t="str">
        <v/>
      </c>
      <c r="EI14" s="31" t="str">
        <v/>
      </c>
      <c r="EJ14" s="31" t="str">
        <v/>
      </c>
      <c r="EK14" s="31" t="str">
        <v/>
      </c>
      <c r="EL14" s="31" t="str">
        <v/>
      </c>
      <c r="EM14" s="31" t="str">
        <v/>
      </c>
      <c r="EN14" s="31" t="str">
        <v/>
      </c>
      <c r="EO14" s="31" t="str">
        <v/>
      </c>
      <c r="EP14" s="31" t="str">
        <v/>
      </c>
      <c r="EQ14" s="31" t="str">
        <v/>
      </c>
      <c r="ER14" s="31" t="str">
        <v/>
      </c>
      <c r="ES14" s="31" t="str">
        <v/>
      </c>
      <c r="ET14" s="31" t="str">
        <v/>
      </c>
      <c r="EU14" s="31" t="str">
        <v/>
      </c>
      <c r="EV14" s="31" t="str">
        <v/>
      </c>
      <c r="EW14" s="31" t="str">
        <v/>
      </c>
      <c r="EX14" s="31" t="str">
        <v/>
      </c>
      <c r="EY14" s="31" t="str">
        <v/>
      </c>
      <c r="EZ14" s="31" t="str">
        <v/>
      </c>
      <c r="FA14" s="31" t="str">
        <v/>
      </c>
      <c r="FB14" s="31" t="str">
        <v/>
      </c>
      <c r="FC14" s="31" t="str">
        <v/>
      </c>
      <c r="FD14" s="31" t="str">
        <v/>
      </c>
      <c r="FE14" s="31" t="str">
        <v/>
      </c>
      <c r="FF14" s="31" t="str">
        <v/>
      </c>
      <c r="FG14" s="31" t="str">
        <v/>
      </c>
      <c r="FH14" s="31" t="str">
        <v/>
      </c>
      <c r="FI14" s="31" t="str">
        <v/>
      </c>
      <c r="FJ14" s="31" t="str">
        <v/>
      </c>
      <c r="FK14" s="31" t="str">
        <v/>
      </c>
      <c r="FL14" s="31" t="str">
        <v/>
      </c>
      <c r="FM14" s="31" t="str">
        <v/>
      </c>
      <c r="FN14" s="31" t="str">
        <v/>
      </c>
      <c r="FO14" s="31" t="str">
        <v/>
      </c>
      <c r="FP14" s="31" t="str">
        <v/>
      </c>
      <c r="FQ14" s="31" t="str">
        <v/>
      </c>
      <c r="FR14" s="31" t="str">
        <v/>
      </c>
      <c r="FS14" s="31" t="str">
        <v/>
      </c>
      <c r="FT14" s="31" t="str">
        <v/>
      </c>
      <c r="FU14" s="31" t="str">
        <v/>
      </c>
      <c r="FV14" s="31" t="str">
        <v/>
      </c>
      <c r="FW14" s="31" t="str">
        <v/>
      </c>
      <c r="FX14" s="31" t="str">
        <v/>
      </c>
      <c r="FY14" s="31" t="str">
        <v/>
      </c>
      <c r="FZ14" s="31" t="str">
        <v/>
      </c>
      <c r="GA14" s="31" t="str">
        <v/>
      </c>
      <c r="GB14" s="31" t="str">
        <v/>
      </c>
      <c r="GC14" s="31" t="str">
        <v/>
      </c>
      <c r="GD14" s="31" t="str">
        <v/>
      </c>
      <c r="GE14" s="31" t="str">
        <v/>
      </c>
      <c r="GF14" s="31" t="str">
        <v/>
      </c>
      <c r="GG14" s="31" t="str">
        <v/>
      </c>
      <c r="GH14" s="31" t="str">
        <v/>
      </c>
      <c r="GI14" s="31" t="str">
        <v/>
      </c>
      <c r="GJ14" s="31" t="str">
        <v/>
      </c>
      <c r="GK14" s="31" t="str">
        <v/>
      </c>
      <c r="GL14" s="31" t="str">
        <v/>
      </c>
      <c r="GM14" s="31" t="str">
        <v/>
      </c>
      <c r="GN14" s="31" t="str">
        <v/>
      </c>
      <c r="GO14" s="31" t="str">
        <v/>
      </c>
      <c r="GP14" s="31" t="str">
        <v/>
      </c>
      <c r="GQ14" s="31" t="str">
        <v/>
      </c>
      <c r="GR14" s="31" t="str">
        <v/>
      </c>
      <c r="GS14" s="31" t="str">
        <v/>
      </c>
      <c r="GT14" s="31" t="str">
        <v/>
      </c>
      <c r="GU14" s="31" t="str">
        <v/>
      </c>
    </row>
    <row r="15" spans="1:203" s="28" customFormat="1" ht="20.100000000000001" customHeight="1" x14ac:dyDescent="0.25">
      <c r="A15" s="28" t="str">
        <v>H2O</v>
      </c>
      <c r="B15" s="28">
        <v>7538.54</v>
      </c>
      <c r="C15" s="29">
        <v>41.935760218953739</v>
      </c>
      <c r="D15" s="30" t="str">
        <v>HOT</v>
      </c>
      <c r="E15" s="31" t="str">
        <v/>
      </c>
      <c r="F15" s="31" t="str">
        <v/>
      </c>
      <c r="G15" s="31" t="str">
        <v/>
      </c>
      <c r="H15" s="31" t="str">
        <v/>
      </c>
      <c r="I15" s="31" t="str">
        <v/>
      </c>
      <c r="J15" s="31" t="str">
        <v/>
      </c>
      <c r="K15" s="31" t="str">
        <v/>
      </c>
      <c r="L15" s="31" t="str">
        <v/>
      </c>
      <c r="M15" s="31" t="str">
        <v/>
      </c>
      <c r="N15" s="31" t="str">
        <v/>
      </c>
      <c r="O15" s="31" t="str">
        <v/>
      </c>
      <c r="P15" s="31" t="str">
        <v/>
      </c>
      <c r="Q15" s="31" t="str">
        <v/>
      </c>
      <c r="R15" s="31" t="str">
        <v/>
      </c>
      <c r="S15" s="31" t="str">
        <v/>
      </c>
      <c r="T15" s="31" t="str">
        <v/>
      </c>
      <c r="U15" s="31" t="str">
        <v/>
      </c>
      <c r="V15" s="31" t="str">
        <v/>
      </c>
      <c r="W15" s="31" t="str">
        <v/>
      </c>
      <c r="X15" s="31" t="str">
        <v/>
      </c>
      <c r="Y15" s="31" t="str">
        <v>●</v>
      </c>
      <c r="Z15" s="31" t="str">
        <v>|</v>
      </c>
      <c r="AA15" s="31" t="str">
        <v>|</v>
      </c>
      <c r="AB15" s="31" t="str">
        <v>|</v>
      </c>
      <c r="AC15" s="31" t="str">
        <v>|</v>
      </c>
      <c r="AD15" s="31" t="str">
        <v>|</v>
      </c>
      <c r="AE15" s="31" t="str">
        <v>|</v>
      </c>
      <c r="AF15" s="31" t="str">
        <v>|</v>
      </c>
      <c r="AG15" s="31" t="str">
        <v>|</v>
      </c>
      <c r="AH15" s="31" t="str">
        <v>|</v>
      </c>
      <c r="AI15" s="31" t="str">
        <v>|</v>
      </c>
      <c r="AJ15" s="31" t="str">
        <v>|</v>
      </c>
      <c r="AK15" s="31" t="str">
        <v>|</v>
      </c>
      <c r="AL15" s="31" t="str">
        <v>|</v>
      </c>
      <c r="AM15" s="31" t="str">
        <v>|</v>
      </c>
      <c r="AN15" s="31" t="str">
        <v>|</v>
      </c>
      <c r="AO15" s="31" t="str">
        <v>|</v>
      </c>
      <c r="AP15" s="31" t="str">
        <v>|</v>
      </c>
      <c r="AQ15" s="31" t="str">
        <v>|</v>
      </c>
      <c r="AR15" s="31" t="str">
        <v>|</v>
      </c>
      <c r="AS15" s="31" t="str">
        <v>|</v>
      </c>
      <c r="AT15" s="31" t="str">
        <v>|</v>
      </c>
      <c r="AU15" s="31" t="str">
        <v>|</v>
      </c>
      <c r="AV15" s="31" t="str">
        <v>|</v>
      </c>
      <c r="AW15" s="31" t="str">
        <v>|</v>
      </c>
      <c r="AX15" s="31" t="str">
        <v>|</v>
      </c>
      <c r="AY15" s="31" t="str">
        <v>|</v>
      </c>
      <c r="AZ15" s="31" t="str">
        <v>|</v>
      </c>
      <c r="BA15" s="31" t="str">
        <v>|</v>
      </c>
      <c r="BB15" s="31" t="str">
        <v>|</v>
      </c>
      <c r="BC15" s="31" t="str">
        <v>|</v>
      </c>
      <c r="BD15" s="31" t="str">
        <v>|</v>
      </c>
      <c r="BE15" s="31" t="str">
        <v>|</v>
      </c>
      <c r="BF15" s="31" t="str">
        <v>|</v>
      </c>
      <c r="BG15" s="31" t="str">
        <v>|</v>
      </c>
      <c r="BH15" s="31" t="str">
        <v>|</v>
      </c>
      <c r="BI15" s="31" t="str">
        <v>|</v>
      </c>
      <c r="BJ15" s="31" t="str">
        <v>|</v>
      </c>
      <c r="BK15" s="31" t="str">
        <v>|</v>
      </c>
      <c r="BL15" s="31" t="str">
        <v>|</v>
      </c>
      <c r="BM15" s="31" t="str">
        <v>|</v>
      </c>
      <c r="BN15" s="31" t="str">
        <v>|</v>
      </c>
      <c r="BO15" s="31" t="str">
        <v>|</v>
      </c>
      <c r="BP15" s="31" t="str">
        <v>|</v>
      </c>
      <c r="BQ15" s="31" t="str">
        <v>|</v>
      </c>
      <c r="BR15" s="31" t="str">
        <v>|</v>
      </c>
      <c r="BS15" s="31" t="str">
        <v>|</v>
      </c>
      <c r="BT15" s="31" t="str">
        <v>|</v>
      </c>
      <c r="BU15" s="31" t="str">
        <v>▼</v>
      </c>
      <c r="BV15" s="31" t="str">
        <v/>
      </c>
      <c r="BW15" s="31" t="str">
        <v/>
      </c>
      <c r="BX15" s="31" t="str">
        <v/>
      </c>
      <c r="BY15" s="31" t="str">
        <v/>
      </c>
      <c r="BZ15" s="31" t="str">
        <v/>
      </c>
      <c r="CA15" s="31" t="str">
        <v/>
      </c>
      <c r="CB15" s="31" t="str">
        <v/>
      </c>
      <c r="CC15" s="31" t="str">
        <v/>
      </c>
      <c r="CD15" s="31" t="str">
        <v/>
      </c>
      <c r="CE15" s="31" t="str">
        <v/>
      </c>
      <c r="CF15" s="31" t="str">
        <v/>
      </c>
      <c r="CG15" s="31" t="str">
        <v/>
      </c>
      <c r="CH15" s="31" t="str">
        <v/>
      </c>
      <c r="CI15" s="31" t="str">
        <v/>
      </c>
      <c r="CJ15" s="31" t="str">
        <v/>
      </c>
      <c r="CK15" s="31" t="str">
        <v/>
      </c>
      <c r="CL15" s="31" t="str">
        <v/>
      </c>
      <c r="CM15" s="31" t="str">
        <v/>
      </c>
      <c r="CN15" s="31" t="str">
        <v/>
      </c>
      <c r="CO15" s="31" t="str">
        <v/>
      </c>
      <c r="CP15" s="31" t="str">
        <v/>
      </c>
      <c r="CQ15" s="31" t="str">
        <v/>
      </c>
      <c r="CR15" s="31" t="str">
        <v/>
      </c>
      <c r="CS15" s="31" t="str">
        <v/>
      </c>
      <c r="CT15" s="31" t="str">
        <v/>
      </c>
      <c r="CU15" s="31" t="str">
        <v/>
      </c>
      <c r="CV15" s="31" t="str">
        <v/>
      </c>
      <c r="CW15" s="31" t="str">
        <v/>
      </c>
      <c r="CX15" s="31" t="str">
        <v/>
      </c>
      <c r="CY15" s="31" t="str">
        <v/>
      </c>
      <c r="CZ15" s="31" t="str">
        <v/>
      </c>
      <c r="DA15" s="31" t="str">
        <v/>
      </c>
      <c r="DB15" s="31" t="str">
        <v/>
      </c>
      <c r="DC15" s="31" t="str">
        <v/>
      </c>
      <c r="DD15" s="31" t="str">
        <v/>
      </c>
      <c r="DE15" s="31" t="str">
        <v/>
      </c>
      <c r="DF15" s="31" t="str">
        <v/>
      </c>
      <c r="DG15" s="31" t="str">
        <v/>
      </c>
      <c r="DH15" s="31" t="str">
        <v/>
      </c>
      <c r="DI15" s="31" t="str">
        <v/>
      </c>
      <c r="DJ15" s="31" t="str">
        <v/>
      </c>
      <c r="DK15" s="31" t="str">
        <v/>
      </c>
      <c r="DL15" s="31" t="str">
        <v/>
      </c>
      <c r="DM15" s="31" t="str">
        <v/>
      </c>
      <c r="DN15" s="31" t="str">
        <v/>
      </c>
      <c r="DO15" s="31" t="str">
        <v/>
      </c>
      <c r="DP15" s="31" t="str">
        <v/>
      </c>
      <c r="DQ15" s="31" t="str">
        <v/>
      </c>
      <c r="DR15" s="31" t="str">
        <v/>
      </c>
      <c r="DS15" s="31" t="str">
        <v/>
      </c>
      <c r="DT15" s="31" t="str">
        <v/>
      </c>
      <c r="DU15" s="31" t="str">
        <v/>
      </c>
      <c r="DV15" s="31" t="str">
        <v/>
      </c>
      <c r="DW15" s="31" t="str">
        <v/>
      </c>
      <c r="DX15" s="31" t="str">
        <v/>
      </c>
      <c r="DY15" s="31" t="str">
        <v/>
      </c>
      <c r="DZ15" s="31" t="str">
        <v/>
      </c>
      <c r="EA15" s="31" t="str">
        <v/>
      </c>
      <c r="EB15" s="31" t="str">
        <v/>
      </c>
      <c r="EC15" s="31" t="str">
        <v/>
      </c>
      <c r="ED15" s="31" t="str">
        <v/>
      </c>
      <c r="EE15" s="31" t="str">
        <v/>
      </c>
      <c r="EF15" s="31" t="str">
        <v/>
      </c>
      <c r="EG15" s="31" t="str">
        <v/>
      </c>
      <c r="EH15" s="31" t="str">
        <v/>
      </c>
      <c r="EI15" s="31" t="str">
        <v/>
      </c>
      <c r="EJ15" s="31" t="str">
        <v/>
      </c>
      <c r="EK15" s="31" t="str">
        <v/>
      </c>
      <c r="EL15" s="31" t="str">
        <v/>
      </c>
      <c r="EM15" s="31" t="str">
        <v/>
      </c>
      <c r="EN15" s="31" t="str">
        <v/>
      </c>
      <c r="EO15" s="31" t="str">
        <v/>
      </c>
      <c r="EP15" s="31" t="str">
        <v/>
      </c>
      <c r="EQ15" s="31" t="str">
        <v/>
      </c>
      <c r="ER15" s="31" t="str">
        <v/>
      </c>
      <c r="ES15" s="31" t="str">
        <v/>
      </c>
      <c r="ET15" s="31" t="str">
        <v/>
      </c>
      <c r="EU15" s="31" t="str">
        <v/>
      </c>
      <c r="EV15" s="31" t="str">
        <v/>
      </c>
      <c r="EW15" s="31" t="str">
        <v/>
      </c>
      <c r="EX15" s="31" t="str">
        <v/>
      </c>
      <c r="EY15" s="31" t="str">
        <v/>
      </c>
      <c r="EZ15" s="31" t="str">
        <v/>
      </c>
      <c r="FA15" s="31" t="str">
        <v/>
      </c>
      <c r="FB15" s="31" t="str">
        <v/>
      </c>
      <c r="FC15" s="31" t="str">
        <v/>
      </c>
      <c r="FD15" s="31" t="str">
        <v/>
      </c>
      <c r="FE15" s="31" t="str">
        <v/>
      </c>
      <c r="FF15" s="31" t="str">
        <v/>
      </c>
      <c r="FG15" s="31" t="str">
        <v/>
      </c>
      <c r="FH15" s="31" t="str">
        <v/>
      </c>
      <c r="FI15" s="31" t="str">
        <v/>
      </c>
      <c r="FJ15" s="31" t="str">
        <v/>
      </c>
      <c r="FK15" s="31" t="str">
        <v/>
      </c>
      <c r="FL15" s="31" t="str">
        <v/>
      </c>
      <c r="FM15" s="31" t="str">
        <v/>
      </c>
      <c r="FN15" s="31" t="str">
        <v/>
      </c>
      <c r="FO15" s="31" t="str">
        <v/>
      </c>
      <c r="FP15" s="31" t="str">
        <v/>
      </c>
      <c r="FQ15" s="31" t="str">
        <v/>
      </c>
      <c r="FR15" s="31" t="str">
        <v/>
      </c>
      <c r="FS15" s="31" t="str">
        <v/>
      </c>
      <c r="FT15" s="31" t="str">
        <v/>
      </c>
      <c r="FU15" s="31" t="str">
        <v/>
      </c>
      <c r="FV15" s="31" t="str">
        <v/>
      </c>
      <c r="FW15" s="31" t="str">
        <v/>
      </c>
      <c r="FX15" s="31" t="str">
        <v/>
      </c>
      <c r="FY15" s="31" t="str">
        <v/>
      </c>
      <c r="FZ15" s="31" t="str">
        <v/>
      </c>
      <c r="GA15" s="31" t="str">
        <v/>
      </c>
      <c r="GB15" s="31" t="str">
        <v/>
      </c>
      <c r="GC15" s="31" t="str">
        <v/>
      </c>
      <c r="GD15" s="31" t="str">
        <v/>
      </c>
      <c r="GE15" s="31" t="str">
        <v/>
      </c>
      <c r="GF15" s="31" t="str">
        <v/>
      </c>
      <c r="GG15" s="31" t="str">
        <v/>
      </c>
      <c r="GH15" s="31" t="str">
        <v/>
      </c>
      <c r="GI15" s="31" t="str">
        <v/>
      </c>
      <c r="GJ15" s="31" t="str">
        <v/>
      </c>
      <c r="GK15" s="31" t="str">
        <v/>
      </c>
      <c r="GL15" s="31" t="str">
        <v/>
      </c>
      <c r="GM15" s="31" t="str">
        <v/>
      </c>
      <c r="GN15" s="31" t="str">
        <v/>
      </c>
      <c r="GO15" s="31" t="str">
        <v/>
      </c>
      <c r="GP15" s="31" t="str">
        <v/>
      </c>
      <c r="GQ15" s="31" t="str">
        <v/>
      </c>
      <c r="GR15" s="31" t="str">
        <v/>
      </c>
      <c r="GS15" s="31" t="str">
        <v/>
      </c>
      <c r="GT15" s="31" t="str">
        <v/>
      </c>
      <c r="GU15" s="31" t="str">
        <v/>
      </c>
    </row>
    <row r="16" spans="1:203" s="28" customFormat="1" ht="20.100000000000001" customHeight="1" x14ac:dyDescent="0.25">
      <c r="A16" s="28" t="str">
        <v>FORMIC</v>
      </c>
      <c r="B16" s="28">
        <v>1131.29</v>
      </c>
      <c r="C16" s="29">
        <v>11.273667636624545</v>
      </c>
      <c r="D16" s="30" t="str">
        <v>HOT</v>
      </c>
      <c r="E16" s="31" t="str">
        <v/>
      </c>
      <c r="F16" s="31" t="str">
        <v/>
      </c>
      <c r="G16" s="31" t="str">
        <v/>
      </c>
      <c r="H16" s="31" t="str">
        <v/>
      </c>
      <c r="I16" s="31" t="str">
        <v/>
      </c>
      <c r="J16" s="31" t="str">
        <v/>
      </c>
      <c r="K16" s="31" t="str">
        <v/>
      </c>
      <c r="L16" s="31" t="str">
        <v/>
      </c>
      <c r="M16" s="31" t="str">
        <v/>
      </c>
      <c r="N16" s="31" t="str">
        <v/>
      </c>
      <c r="O16" s="31" t="str">
        <v/>
      </c>
      <c r="P16" s="31" t="str">
        <v/>
      </c>
      <c r="Q16" s="31" t="str">
        <v/>
      </c>
      <c r="R16" s="31" t="str">
        <v/>
      </c>
      <c r="S16" s="31" t="str">
        <v/>
      </c>
      <c r="T16" s="31" t="str">
        <v/>
      </c>
      <c r="U16" s="31" t="str">
        <v/>
      </c>
      <c r="V16" s="31" t="str">
        <v/>
      </c>
      <c r="W16" s="31" t="str">
        <v/>
      </c>
      <c r="X16" s="31" t="str">
        <v/>
      </c>
      <c r="Y16" s="31" t="str">
        <v/>
      </c>
      <c r="Z16" s="31" t="str">
        <v/>
      </c>
      <c r="AA16" s="31" t="str">
        <v/>
      </c>
      <c r="AB16" s="31" t="str">
        <v/>
      </c>
      <c r="AC16" s="31" t="str">
        <v/>
      </c>
      <c r="AD16" s="31" t="str">
        <v/>
      </c>
      <c r="AE16" s="31" t="str">
        <v/>
      </c>
      <c r="AF16" s="31" t="str">
        <v/>
      </c>
      <c r="AG16" s="31" t="str">
        <v/>
      </c>
      <c r="AH16" s="31" t="str">
        <v/>
      </c>
      <c r="AI16" s="31" t="str">
        <v>●</v>
      </c>
      <c r="AJ16" s="31" t="str">
        <v>|</v>
      </c>
      <c r="AK16" s="31" t="str">
        <v>|</v>
      </c>
      <c r="AL16" s="31" t="str">
        <v>|</v>
      </c>
      <c r="AM16" s="31" t="str">
        <v>|</v>
      </c>
      <c r="AN16" s="31" t="str">
        <v>|</v>
      </c>
      <c r="AO16" s="31" t="str">
        <v>|</v>
      </c>
      <c r="AP16" s="31" t="str">
        <v>|</v>
      </c>
      <c r="AQ16" s="31" t="str">
        <v>|</v>
      </c>
      <c r="AR16" s="31" t="str">
        <v>|</v>
      </c>
      <c r="AS16" s="31" t="str">
        <v>|</v>
      </c>
      <c r="AT16" s="31" t="str">
        <v>|</v>
      </c>
      <c r="AU16" s="31" t="str">
        <v>|</v>
      </c>
      <c r="AV16" s="31" t="str">
        <v>|</v>
      </c>
      <c r="AW16" s="31" t="str">
        <v>|</v>
      </c>
      <c r="AX16" s="31" t="str">
        <v>|</v>
      </c>
      <c r="AY16" s="31" t="str">
        <v>|</v>
      </c>
      <c r="AZ16" s="31" t="str">
        <v>|</v>
      </c>
      <c r="BA16" s="31" t="str">
        <v>|</v>
      </c>
      <c r="BB16" s="31" t="str">
        <v>|</v>
      </c>
      <c r="BC16" s="31" t="str">
        <v>|</v>
      </c>
      <c r="BD16" s="31" t="str">
        <v>|</v>
      </c>
      <c r="BE16" s="31" t="str">
        <v>|</v>
      </c>
      <c r="BF16" s="31" t="str">
        <v>|</v>
      </c>
      <c r="BG16" s="31" t="str">
        <v>|</v>
      </c>
      <c r="BH16" s="31" t="str">
        <v>|</v>
      </c>
      <c r="BI16" s="31" t="str">
        <v>|</v>
      </c>
      <c r="BJ16" s="31" t="str">
        <v>|</v>
      </c>
      <c r="BK16" s="31" t="str">
        <v>|</v>
      </c>
      <c r="BL16" s="31" t="str">
        <v>|</v>
      </c>
      <c r="BM16" s="31" t="str">
        <v>|</v>
      </c>
      <c r="BN16" s="31" t="str">
        <v>|</v>
      </c>
      <c r="BO16" s="31" t="str">
        <v>|</v>
      </c>
      <c r="BP16" s="31" t="str">
        <v>|</v>
      </c>
      <c r="BQ16" s="31" t="str">
        <v>|</v>
      </c>
      <c r="BR16" s="31" t="str">
        <v>|</v>
      </c>
      <c r="BS16" s="31" t="str">
        <v>|</v>
      </c>
      <c r="BT16" s="31" t="str">
        <v>|</v>
      </c>
      <c r="BU16" s="31" t="str">
        <v>|</v>
      </c>
      <c r="BV16" s="31" t="str">
        <v>|</v>
      </c>
      <c r="BW16" s="31" t="str">
        <v>|</v>
      </c>
      <c r="BX16" s="31" t="str">
        <v>|</v>
      </c>
      <c r="BY16" s="31" t="str">
        <v>▼</v>
      </c>
      <c r="BZ16" s="31" t="str">
        <v/>
      </c>
      <c r="CA16" s="31" t="str">
        <v/>
      </c>
      <c r="CB16" s="31" t="str">
        <v/>
      </c>
      <c r="CC16" s="31" t="str">
        <v/>
      </c>
      <c r="CD16" s="31" t="str">
        <v/>
      </c>
      <c r="CE16" s="31" t="str">
        <v/>
      </c>
      <c r="CF16" s="31" t="str">
        <v/>
      </c>
      <c r="CG16" s="31" t="str">
        <v/>
      </c>
      <c r="CH16" s="31" t="str">
        <v/>
      </c>
      <c r="CI16" s="31" t="str">
        <v/>
      </c>
      <c r="CJ16" s="31" t="str">
        <v/>
      </c>
      <c r="CK16" s="31" t="str">
        <v/>
      </c>
      <c r="CL16" s="31" t="str">
        <v/>
      </c>
      <c r="CM16" s="31" t="str">
        <v/>
      </c>
      <c r="CN16" s="31" t="str">
        <v/>
      </c>
      <c r="CO16" s="31" t="str">
        <v/>
      </c>
      <c r="CP16" s="31" t="str">
        <v/>
      </c>
      <c r="CQ16" s="31" t="str">
        <v/>
      </c>
      <c r="CR16" s="31" t="str">
        <v/>
      </c>
      <c r="CS16" s="31" t="str">
        <v/>
      </c>
      <c r="CT16" s="31" t="str">
        <v/>
      </c>
      <c r="CU16" s="31" t="str">
        <v/>
      </c>
      <c r="CV16" s="31" t="str">
        <v/>
      </c>
      <c r="CW16" s="31" t="str">
        <v/>
      </c>
      <c r="CX16" s="31" t="str">
        <v/>
      </c>
      <c r="CY16" s="31" t="str">
        <v/>
      </c>
      <c r="CZ16" s="31" t="str">
        <v/>
      </c>
      <c r="DA16" s="31" t="str">
        <v/>
      </c>
      <c r="DB16" s="31" t="str">
        <v/>
      </c>
      <c r="DC16" s="31" t="str">
        <v/>
      </c>
      <c r="DD16" s="31" t="str">
        <v/>
      </c>
      <c r="DE16" s="31" t="str">
        <v/>
      </c>
      <c r="DF16" s="31" t="str">
        <v/>
      </c>
      <c r="DG16" s="31" t="str">
        <v/>
      </c>
      <c r="DH16" s="31" t="str">
        <v/>
      </c>
      <c r="DI16" s="31" t="str">
        <v/>
      </c>
      <c r="DJ16" s="31" t="str">
        <v/>
      </c>
      <c r="DK16" s="31" t="str">
        <v/>
      </c>
      <c r="DL16" s="31" t="str">
        <v/>
      </c>
      <c r="DM16" s="31" t="str">
        <v/>
      </c>
      <c r="DN16" s="31" t="str">
        <v/>
      </c>
      <c r="DO16" s="31" t="str">
        <v/>
      </c>
      <c r="DP16" s="31" t="str">
        <v/>
      </c>
      <c r="DQ16" s="31" t="str">
        <v/>
      </c>
      <c r="DR16" s="31" t="str">
        <v/>
      </c>
      <c r="DS16" s="31" t="str">
        <v/>
      </c>
      <c r="DT16" s="31" t="str">
        <v/>
      </c>
      <c r="DU16" s="31" t="str">
        <v/>
      </c>
      <c r="DV16" s="31" t="str">
        <v/>
      </c>
      <c r="DW16" s="31" t="str">
        <v/>
      </c>
      <c r="DX16" s="31" t="str">
        <v/>
      </c>
      <c r="DY16" s="31" t="str">
        <v/>
      </c>
      <c r="DZ16" s="31" t="str">
        <v/>
      </c>
      <c r="EA16" s="31" t="str">
        <v/>
      </c>
      <c r="EB16" s="31" t="str">
        <v/>
      </c>
      <c r="EC16" s="31" t="str">
        <v/>
      </c>
      <c r="ED16" s="31" t="str">
        <v/>
      </c>
      <c r="EE16" s="31" t="str">
        <v/>
      </c>
      <c r="EF16" s="31" t="str">
        <v/>
      </c>
      <c r="EG16" s="31" t="str">
        <v/>
      </c>
      <c r="EH16" s="31" t="str">
        <v/>
      </c>
      <c r="EI16" s="31" t="str">
        <v/>
      </c>
      <c r="EJ16" s="31" t="str">
        <v/>
      </c>
      <c r="EK16" s="31" t="str">
        <v/>
      </c>
      <c r="EL16" s="31" t="str">
        <v/>
      </c>
      <c r="EM16" s="31" t="str">
        <v/>
      </c>
      <c r="EN16" s="31" t="str">
        <v/>
      </c>
      <c r="EO16" s="31" t="str">
        <v/>
      </c>
      <c r="EP16" s="31" t="str">
        <v/>
      </c>
      <c r="EQ16" s="31" t="str">
        <v/>
      </c>
      <c r="ER16" s="31" t="str">
        <v/>
      </c>
      <c r="ES16" s="31" t="str">
        <v/>
      </c>
      <c r="ET16" s="31" t="str">
        <v/>
      </c>
      <c r="EU16" s="31" t="str">
        <v/>
      </c>
      <c r="EV16" s="31" t="str">
        <v/>
      </c>
      <c r="EW16" s="31" t="str">
        <v/>
      </c>
      <c r="EX16" s="31" t="str">
        <v/>
      </c>
      <c r="EY16" s="31" t="str">
        <v/>
      </c>
      <c r="EZ16" s="31" t="str">
        <v/>
      </c>
      <c r="FA16" s="31" t="str">
        <v/>
      </c>
      <c r="FB16" s="31" t="str">
        <v/>
      </c>
      <c r="FC16" s="31" t="str">
        <v/>
      </c>
      <c r="FD16" s="31" t="str">
        <v/>
      </c>
      <c r="FE16" s="31" t="str">
        <v/>
      </c>
      <c r="FF16" s="31" t="str">
        <v/>
      </c>
      <c r="FG16" s="31" t="str">
        <v/>
      </c>
      <c r="FH16" s="31" t="str">
        <v/>
      </c>
      <c r="FI16" s="31" t="str">
        <v/>
      </c>
      <c r="FJ16" s="31" t="str">
        <v/>
      </c>
      <c r="FK16" s="31" t="str">
        <v/>
      </c>
      <c r="FL16" s="31" t="str">
        <v/>
      </c>
      <c r="FM16" s="31" t="str">
        <v/>
      </c>
      <c r="FN16" s="31" t="str">
        <v/>
      </c>
      <c r="FO16" s="31" t="str">
        <v/>
      </c>
      <c r="FP16" s="31" t="str">
        <v/>
      </c>
      <c r="FQ16" s="31" t="str">
        <v/>
      </c>
      <c r="FR16" s="31" t="str">
        <v/>
      </c>
      <c r="FS16" s="31" t="str">
        <v/>
      </c>
      <c r="FT16" s="31" t="str">
        <v/>
      </c>
      <c r="FU16" s="31" t="str">
        <v/>
      </c>
      <c r="FV16" s="31" t="str">
        <v/>
      </c>
      <c r="FW16" s="31" t="str">
        <v/>
      </c>
      <c r="FX16" s="31" t="str">
        <v/>
      </c>
      <c r="FY16" s="31" t="str">
        <v/>
      </c>
      <c r="FZ16" s="31" t="str">
        <v/>
      </c>
      <c r="GA16" s="31" t="str">
        <v/>
      </c>
      <c r="GB16" s="31" t="str">
        <v/>
      </c>
      <c r="GC16" s="31" t="str">
        <v/>
      </c>
      <c r="GD16" s="31" t="str">
        <v/>
      </c>
      <c r="GE16" s="31" t="str">
        <v/>
      </c>
      <c r="GF16" s="31" t="str">
        <v/>
      </c>
      <c r="GG16" s="31" t="str">
        <v/>
      </c>
      <c r="GH16" s="31" t="str">
        <v/>
      </c>
      <c r="GI16" s="31" t="str">
        <v/>
      </c>
      <c r="GJ16" s="31" t="str">
        <v/>
      </c>
      <c r="GK16" s="31" t="str">
        <v/>
      </c>
      <c r="GL16" s="31" t="str">
        <v/>
      </c>
      <c r="GM16" s="31" t="str">
        <v/>
      </c>
      <c r="GN16" s="31" t="str">
        <v/>
      </c>
      <c r="GO16" s="31" t="str">
        <v/>
      </c>
      <c r="GP16" s="31" t="str">
        <v/>
      </c>
      <c r="GQ16" s="31" t="str">
        <v/>
      </c>
      <c r="GR16" s="31" t="str">
        <v/>
      </c>
      <c r="GS16" s="31" t="str">
        <v/>
      </c>
      <c r="GT16" s="31" t="str">
        <v/>
      </c>
      <c r="GU16" s="31" t="str">
        <v/>
      </c>
    </row>
    <row r="17" spans="1:203" s="28" customFormat="1" ht="20.100000000000001" customHeight="1" x14ac:dyDescent="0.25">
      <c r="A17" s="28" t="str">
        <v>PFR1</v>
      </c>
      <c r="B17" s="28">
        <v>30261.1</v>
      </c>
      <c r="C17" s="29">
        <v>29931.84965380908</v>
      </c>
      <c r="D17" s="30" t="str">
        <v>HOT</v>
      </c>
      <c r="E17" s="31" t="str">
        <v/>
      </c>
      <c r="F17" s="31" t="str">
        <v/>
      </c>
      <c r="G17" s="31" t="str">
        <v/>
      </c>
      <c r="H17" s="31" t="str">
        <v/>
      </c>
      <c r="I17" s="31" t="str">
        <v/>
      </c>
      <c r="J17" s="31" t="str">
        <v/>
      </c>
      <c r="K17" s="31" t="str">
        <v>●</v>
      </c>
      <c r="L17" s="31" t="str">
        <v>|</v>
      </c>
      <c r="M17" s="31" t="str">
        <v>▼</v>
      </c>
      <c r="N17" s="31" t="str">
        <v/>
      </c>
      <c r="O17" s="31" t="str">
        <v/>
      </c>
      <c r="P17" s="31" t="str">
        <v/>
      </c>
      <c r="Q17" s="31" t="str">
        <v/>
      </c>
      <c r="R17" s="31" t="str">
        <v/>
      </c>
      <c r="S17" s="31" t="str">
        <v/>
      </c>
      <c r="T17" s="31" t="str">
        <v/>
      </c>
      <c r="U17" s="31" t="str">
        <v/>
      </c>
      <c r="V17" s="31" t="str">
        <v/>
      </c>
      <c r="W17" s="31" t="str">
        <v/>
      </c>
      <c r="X17" s="31" t="str">
        <v/>
      </c>
      <c r="Y17" s="31" t="str">
        <v/>
      </c>
      <c r="Z17" s="31" t="str">
        <v/>
      </c>
      <c r="AA17" s="31" t="str">
        <v/>
      </c>
      <c r="AB17" s="31" t="str">
        <v/>
      </c>
      <c r="AC17" s="31" t="str">
        <v/>
      </c>
      <c r="AD17" s="31" t="str">
        <v/>
      </c>
      <c r="AE17" s="31" t="str">
        <v/>
      </c>
      <c r="AF17" s="31" t="str">
        <v/>
      </c>
      <c r="AG17" s="31" t="str">
        <v/>
      </c>
      <c r="AH17" s="31" t="str">
        <v/>
      </c>
      <c r="AI17" s="31" t="str">
        <v/>
      </c>
      <c r="AJ17" s="31" t="str">
        <v/>
      </c>
      <c r="AK17" s="31" t="str">
        <v/>
      </c>
      <c r="AL17" s="31" t="str">
        <v/>
      </c>
      <c r="AM17" s="31" t="str">
        <v/>
      </c>
      <c r="AN17" s="31" t="str">
        <v/>
      </c>
      <c r="AO17" s="31" t="str">
        <v/>
      </c>
      <c r="AP17" s="31" t="str">
        <v/>
      </c>
      <c r="AQ17" s="31" t="str">
        <v/>
      </c>
      <c r="AR17" s="31" t="str">
        <v/>
      </c>
      <c r="AS17" s="31" t="str">
        <v/>
      </c>
      <c r="AT17" s="31" t="str">
        <v/>
      </c>
      <c r="AU17" s="31" t="str">
        <v/>
      </c>
      <c r="AV17" s="31" t="str">
        <v/>
      </c>
      <c r="AW17" s="31" t="str">
        <v/>
      </c>
      <c r="AX17" s="31" t="str">
        <v/>
      </c>
      <c r="AY17" s="31" t="str">
        <v/>
      </c>
      <c r="AZ17" s="31" t="str">
        <v/>
      </c>
      <c r="BA17" s="31" t="str">
        <v/>
      </c>
      <c r="BB17" s="31" t="str">
        <v/>
      </c>
      <c r="BC17" s="31" t="str">
        <v/>
      </c>
      <c r="BD17" s="31" t="str">
        <v/>
      </c>
      <c r="BE17" s="31" t="str">
        <v/>
      </c>
      <c r="BF17" s="31" t="str">
        <v/>
      </c>
      <c r="BG17" s="31" t="str">
        <v/>
      </c>
      <c r="BH17" s="31" t="str">
        <v/>
      </c>
      <c r="BI17" s="31" t="str">
        <v/>
      </c>
      <c r="BJ17" s="31" t="str">
        <v/>
      </c>
      <c r="BK17" s="31" t="str">
        <v/>
      </c>
      <c r="BL17" s="31" t="str">
        <v/>
      </c>
      <c r="BM17" s="31" t="str">
        <v/>
      </c>
      <c r="BN17" s="31" t="str">
        <v/>
      </c>
      <c r="BO17" s="31" t="str">
        <v/>
      </c>
      <c r="BP17" s="31" t="str">
        <v/>
      </c>
      <c r="BQ17" s="31" t="str">
        <v/>
      </c>
      <c r="BR17" s="31" t="str">
        <v/>
      </c>
      <c r="BS17" s="31" t="str">
        <v/>
      </c>
      <c r="BT17" s="31" t="str">
        <v/>
      </c>
      <c r="BU17" s="31" t="str">
        <v/>
      </c>
      <c r="BV17" s="31" t="str">
        <v/>
      </c>
      <c r="BW17" s="31" t="str">
        <v/>
      </c>
      <c r="BX17" s="31" t="str">
        <v/>
      </c>
      <c r="BY17" s="31" t="str">
        <v/>
      </c>
      <c r="BZ17" s="31" t="str">
        <v/>
      </c>
      <c r="CA17" s="31" t="str">
        <v/>
      </c>
      <c r="CB17" s="31" t="str">
        <v/>
      </c>
      <c r="CC17" s="31" t="str">
        <v/>
      </c>
      <c r="CD17" s="31" t="str">
        <v/>
      </c>
      <c r="CE17" s="31" t="str">
        <v/>
      </c>
      <c r="CF17" s="31" t="str">
        <v/>
      </c>
      <c r="CG17" s="31" t="str">
        <v/>
      </c>
      <c r="CH17" s="31" t="str">
        <v/>
      </c>
      <c r="CI17" s="31" t="str">
        <v/>
      </c>
      <c r="CJ17" s="31" t="str">
        <v/>
      </c>
      <c r="CK17" s="31" t="str">
        <v/>
      </c>
      <c r="CL17" s="31" t="str">
        <v/>
      </c>
      <c r="CM17" s="31" t="str">
        <v/>
      </c>
      <c r="CN17" s="31" t="str">
        <v/>
      </c>
      <c r="CO17" s="31" t="str">
        <v/>
      </c>
      <c r="CP17" s="31" t="str">
        <v/>
      </c>
      <c r="CQ17" s="31" t="str">
        <v/>
      </c>
      <c r="CR17" s="31" t="str">
        <v/>
      </c>
      <c r="CS17" s="31" t="str">
        <v/>
      </c>
      <c r="CT17" s="31" t="str">
        <v/>
      </c>
      <c r="CU17" s="31" t="str">
        <v/>
      </c>
      <c r="CV17" s="31" t="str">
        <v/>
      </c>
      <c r="CW17" s="31" t="str">
        <v/>
      </c>
      <c r="CX17" s="31" t="str">
        <v/>
      </c>
      <c r="CY17" s="31" t="str">
        <v/>
      </c>
      <c r="CZ17" s="31" t="str">
        <v/>
      </c>
      <c r="DA17" s="31" t="str">
        <v/>
      </c>
      <c r="DB17" s="31" t="str">
        <v/>
      </c>
      <c r="DC17" s="31" t="str">
        <v/>
      </c>
      <c r="DD17" s="31" t="str">
        <v/>
      </c>
      <c r="DE17" s="31" t="str">
        <v/>
      </c>
      <c r="DF17" s="31" t="str">
        <v/>
      </c>
      <c r="DG17" s="31" t="str">
        <v/>
      </c>
      <c r="DH17" s="31" t="str">
        <v/>
      </c>
      <c r="DI17" s="31" t="str">
        <v/>
      </c>
      <c r="DJ17" s="31" t="str">
        <v/>
      </c>
      <c r="DK17" s="31" t="str">
        <v/>
      </c>
      <c r="DL17" s="31" t="str">
        <v/>
      </c>
      <c r="DM17" s="31" t="str">
        <v/>
      </c>
      <c r="DN17" s="31" t="str">
        <v/>
      </c>
      <c r="DO17" s="31" t="str">
        <v/>
      </c>
      <c r="DP17" s="31" t="str">
        <v/>
      </c>
      <c r="DQ17" s="31" t="str">
        <v/>
      </c>
      <c r="DR17" s="31" t="str">
        <v/>
      </c>
      <c r="DS17" s="31" t="str">
        <v/>
      </c>
      <c r="DT17" s="31" t="str">
        <v/>
      </c>
      <c r="DU17" s="31" t="str">
        <v/>
      </c>
      <c r="DV17" s="31" t="str">
        <v/>
      </c>
      <c r="DW17" s="31" t="str">
        <v/>
      </c>
      <c r="DX17" s="31" t="str">
        <v/>
      </c>
      <c r="DY17" s="31" t="str">
        <v/>
      </c>
      <c r="DZ17" s="31" t="str">
        <v/>
      </c>
      <c r="EA17" s="31" t="str">
        <v/>
      </c>
      <c r="EB17" s="31" t="str">
        <v/>
      </c>
      <c r="EC17" s="31" t="str">
        <v/>
      </c>
      <c r="ED17" s="31" t="str">
        <v/>
      </c>
      <c r="EE17" s="31" t="str">
        <v/>
      </c>
      <c r="EF17" s="31" t="str">
        <v/>
      </c>
      <c r="EG17" s="31" t="str">
        <v/>
      </c>
      <c r="EH17" s="31" t="str">
        <v/>
      </c>
      <c r="EI17" s="31" t="str">
        <v/>
      </c>
      <c r="EJ17" s="31" t="str">
        <v/>
      </c>
      <c r="EK17" s="31" t="str">
        <v/>
      </c>
      <c r="EL17" s="31" t="str">
        <v/>
      </c>
      <c r="EM17" s="31" t="str">
        <v/>
      </c>
      <c r="EN17" s="31" t="str">
        <v/>
      </c>
      <c r="EO17" s="31" t="str">
        <v/>
      </c>
      <c r="EP17" s="31" t="str">
        <v/>
      </c>
      <c r="EQ17" s="31" t="str">
        <v/>
      </c>
      <c r="ER17" s="31" t="str">
        <v/>
      </c>
      <c r="ES17" s="31" t="str">
        <v/>
      </c>
      <c r="ET17" s="31" t="str">
        <v/>
      </c>
      <c r="EU17" s="31" t="str">
        <v/>
      </c>
      <c r="EV17" s="31" t="str">
        <v/>
      </c>
      <c r="EW17" s="31" t="str">
        <v/>
      </c>
      <c r="EX17" s="31" t="str">
        <v/>
      </c>
      <c r="EY17" s="31" t="str">
        <v/>
      </c>
      <c r="EZ17" s="31" t="str">
        <v/>
      </c>
      <c r="FA17" s="31" t="str">
        <v/>
      </c>
      <c r="FB17" s="31" t="str">
        <v/>
      </c>
      <c r="FC17" s="31" t="str">
        <v/>
      </c>
      <c r="FD17" s="31" t="str">
        <v/>
      </c>
      <c r="FE17" s="31" t="str">
        <v/>
      </c>
      <c r="FF17" s="31" t="str">
        <v/>
      </c>
      <c r="FG17" s="31" t="str">
        <v/>
      </c>
      <c r="FH17" s="31" t="str">
        <v/>
      </c>
      <c r="FI17" s="31" t="str">
        <v/>
      </c>
      <c r="FJ17" s="31" t="str">
        <v/>
      </c>
      <c r="FK17" s="31" t="str">
        <v/>
      </c>
      <c r="FL17" s="31" t="str">
        <v/>
      </c>
      <c r="FM17" s="31" t="str">
        <v/>
      </c>
      <c r="FN17" s="31" t="str">
        <v/>
      </c>
      <c r="FO17" s="31" t="str">
        <v/>
      </c>
      <c r="FP17" s="31" t="str">
        <v/>
      </c>
      <c r="FQ17" s="31" t="str">
        <v/>
      </c>
      <c r="FR17" s="31" t="str">
        <v/>
      </c>
      <c r="FS17" s="31" t="str">
        <v/>
      </c>
      <c r="FT17" s="31" t="str">
        <v/>
      </c>
      <c r="FU17" s="31" t="str">
        <v/>
      </c>
      <c r="FV17" s="31" t="str">
        <v/>
      </c>
      <c r="FW17" s="31" t="str">
        <v/>
      </c>
      <c r="FX17" s="31" t="str">
        <v/>
      </c>
      <c r="FY17" s="31" t="str">
        <v/>
      </c>
      <c r="FZ17" s="31" t="str">
        <v/>
      </c>
      <c r="GA17" s="31" t="str">
        <v/>
      </c>
      <c r="GB17" s="31" t="str">
        <v/>
      </c>
      <c r="GC17" s="31" t="str">
        <v/>
      </c>
      <c r="GD17" s="31" t="str">
        <v/>
      </c>
      <c r="GE17" s="31" t="str">
        <v/>
      </c>
      <c r="GF17" s="31" t="str">
        <v/>
      </c>
      <c r="GG17" s="31" t="str">
        <v/>
      </c>
      <c r="GH17" s="31" t="str">
        <v/>
      </c>
      <c r="GI17" s="31" t="str">
        <v/>
      </c>
      <c r="GJ17" s="31" t="str">
        <v/>
      </c>
      <c r="GK17" s="31" t="str">
        <v/>
      </c>
      <c r="GL17" s="31" t="str">
        <v/>
      </c>
      <c r="GM17" s="31" t="str">
        <v/>
      </c>
      <c r="GN17" s="31" t="str">
        <v/>
      </c>
      <c r="GO17" s="31" t="str">
        <v/>
      </c>
      <c r="GP17" s="31" t="str">
        <v/>
      </c>
      <c r="GQ17" s="31" t="str">
        <v/>
      </c>
      <c r="GR17" s="31" t="str">
        <v/>
      </c>
      <c r="GS17" s="31" t="str">
        <v/>
      </c>
      <c r="GT17" s="31" t="str">
        <v/>
      </c>
      <c r="GU17" s="31" t="str">
        <v/>
      </c>
    </row>
    <row r="18" spans="1:203" s="28" customFormat="1" ht="20.100000000000001" customHeight="1" x14ac:dyDescent="0.25">
      <c r="A18" s="28" t="str">
        <v>PFR2</v>
      </c>
      <c r="B18" s="28">
        <v>60637.8</v>
      </c>
      <c r="C18" s="29">
        <v>181550.29940116499</v>
      </c>
      <c r="D18" s="30" t="str">
        <v>HOT</v>
      </c>
      <c r="E18" s="31" t="str">
        <v/>
      </c>
      <c r="F18" s="31" t="str">
        <v/>
      </c>
      <c r="G18" s="31" t="str">
        <v/>
      </c>
      <c r="H18" s="31" t="str">
        <v/>
      </c>
      <c r="I18" s="31" t="str">
        <v/>
      </c>
      <c r="J18" s="31" t="str">
        <v/>
      </c>
      <c r="K18" s="31" t="str">
        <v/>
      </c>
      <c r="L18" s="31" t="str">
        <v/>
      </c>
      <c r="M18" s="31" t="str">
        <v/>
      </c>
      <c r="N18" s="31" t="str">
        <v/>
      </c>
      <c r="O18" s="31" t="str">
        <v/>
      </c>
      <c r="P18" s="31" t="str">
        <v/>
      </c>
      <c r="Q18" s="31" t="str">
        <v/>
      </c>
      <c r="R18" s="31" t="str">
        <v/>
      </c>
      <c r="S18" s="31" t="str">
        <v>●</v>
      </c>
      <c r="T18" s="31" t="str">
        <v>|</v>
      </c>
      <c r="U18" s="31" t="str">
        <v>▼</v>
      </c>
      <c r="V18" s="31" t="str">
        <v/>
      </c>
      <c r="W18" s="31" t="str">
        <v/>
      </c>
      <c r="X18" s="31" t="str">
        <v/>
      </c>
      <c r="Y18" s="31" t="str">
        <v/>
      </c>
      <c r="Z18" s="31" t="str">
        <v/>
      </c>
      <c r="AA18" s="31" t="str">
        <v/>
      </c>
      <c r="AB18" s="31" t="str">
        <v/>
      </c>
      <c r="AC18" s="31" t="str">
        <v/>
      </c>
      <c r="AD18" s="31" t="str">
        <v/>
      </c>
      <c r="AE18" s="31" t="str">
        <v/>
      </c>
      <c r="AF18" s="31" t="str">
        <v/>
      </c>
      <c r="AG18" s="31" t="str">
        <v/>
      </c>
      <c r="AH18" s="31" t="str">
        <v/>
      </c>
      <c r="AI18" s="31" t="str">
        <v/>
      </c>
      <c r="AJ18" s="31" t="str">
        <v/>
      </c>
      <c r="AK18" s="31" t="str">
        <v/>
      </c>
      <c r="AL18" s="31" t="str">
        <v/>
      </c>
      <c r="AM18" s="31" t="str">
        <v/>
      </c>
      <c r="AN18" s="31" t="str">
        <v/>
      </c>
      <c r="AO18" s="31" t="str">
        <v/>
      </c>
      <c r="AP18" s="31" t="str">
        <v/>
      </c>
      <c r="AQ18" s="31" t="str">
        <v/>
      </c>
      <c r="AR18" s="31" t="str">
        <v/>
      </c>
      <c r="AS18" s="31" t="str">
        <v/>
      </c>
      <c r="AT18" s="31" t="str">
        <v/>
      </c>
      <c r="AU18" s="31" t="str">
        <v/>
      </c>
      <c r="AV18" s="31" t="str">
        <v/>
      </c>
      <c r="AW18" s="31" t="str">
        <v/>
      </c>
      <c r="AX18" s="31" t="str">
        <v/>
      </c>
      <c r="AY18" s="31" t="str">
        <v/>
      </c>
      <c r="AZ18" s="31" t="str">
        <v/>
      </c>
      <c r="BA18" s="31" t="str">
        <v/>
      </c>
      <c r="BB18" s="31" t="str">
        <v/>
      </c>
      <c r="BC18" s="31" t="str">
        <v/>
      </c>
      <c r="BD18" s="31" t="str">
        <v/>
      </c>
      <c r="BE18" s="31" t="str">
        <v/>
      </c>
      <c r="BF18" s="31" t="str">
        <v/>
      </c>
      <c r="BG18" s="31" t="str">
        <v/>
      </c>
      <c r="BH18" s="31" t="str">
        <v/>
      </c>
      <c r="BI18" s="31" t="str">
        <v/>
      </c>
      <c r="BJ18" s="31" t="str">
        <v/>
      </c>
      <c r="BK18" s="31" t="str">
        <v/>
      </c>
      <c r="BL18" s="31" t="str">
        <v/>
      </c>
      <c r="BM18" s="31" t="str">
        <v/>
      </c>
      <c r="BN18" s="31" t="str">
        <v/>
      </c>
      <c r="BO18" s="31" t="str">
        <v/>
      </c>
      <c r="BP18" s="31" t="str">
        <v/>
      </c>
      <c r="BQ18" s="31" t="str">
        <v/>
      </c>
      <c r="BR18" s="31" t="str">
        <v/>
      </c>
      <c r="BS18" s="31" t="str">
        <v/>
      </c>
      <c r="BT18" s="31" t="str">
        <v/>
      </c>
      <c r="BU18" s="31" t="str">
        <v/>
      </c>
      <c r="BV18" s="31" t="str">
        <v/>
      </c>
      <c r="BW18" s="31" t="str">
        <v/>
      </c>
      <c r="BX18" s="31" t="str">
        <v/>
      </c>
      <c r="BY18" s="31" t="str">
        <v/>
      </c>
      <c r="BZ18" s="31" t="str">
        <v/>
      </c>
      <c r="CA18" s="31" t="str">
        <v/>
      </c>
      <c r="CB18" s="31" t="str">
        <v/>
      </c>
      <c r="CC18" s="31" t="str">
        <v/>
      </c>
      <c r="CD18" s="31" t="str">
        <v/>
      </c>
      <c r="CE18" s="31" t="str">
        <v/>
      </c>
      <c r="CF18" s="31" t="str">
        <v/>
      </c>
      <c r="CG18" s="31" t="str">
        <v/>
      </c>
      <c r="CH18" s="31" t="str">
        <v/>
      </c>
      <c r="CI18" s="31" t="str">
        <v/>
      </c>
      <c r="CJ18" s="31" t="str">
        <v/>
      </c>
      <c r="CK18" s="31" t="str">
        <v/>
      </c>
      <c r="CL18" s="31" t="str">
        <v/>
      </c>
      <c r="CM18" s="31" t="str">
        <v/>
      </c>
      <c r="CN18" s="31" t="str">
        <v/>
      </c>
      <c r="CO18" s="31" t="str">
        <v/>
      </c>
      <c r="CP18" s="31" t="str">
        <v/>
      </c>
      <c r="CQ18" s="31" t="str">
        <v/>
      </c>
      <c r="CR18" s="31" t="str">
        <v/>
      </c>
      <c r="CS18" s="31" t="str">
        <v/>
      </c>
      <c r="CT18" s="31" t="str">
        <v/>
      </c>
      <c r="CU18" s="31" t="str">
        <v/>
      </c>
      <c r="CV18" s="31" t="str">
        <v/>
      </c>
      <c r="CW18" s="31" t="str">
        <v/>
      </c>
      <c r="CX18" s="31" t="str">
        <v/>
      </c>
      <c r="CY18" s="31" t="str">
        <v/>
      </c>
      <c r="CZ18" s="31" t="str">
        <v/>
      </c>
      <c r="DA18" s="31" t="str">
        <v/>
      </c>
      <c r="DB18" s="31" t="str">
        <v/>
      </c>
      <c r="DC18" s="31" t="str">
        <v/>
      </c>
      <c r="DD18" s="31" t="str">
        <v/>
      </c>
      <c r="DE18" s="31" t="str">
        <v/>
      </c>
      <c r="DF18" s="31" t="str">
        <v/>
      </c>
      <c r="DG18" s="31" t="str">
        <v/>
      </c>
      <c r="DH18" s="31" t="str">
        <v/>
      </c>
      <c r="DI18" s="31" t="str">
        <v/>
      </c>
      <c r="DJ18" s="31" t="str">
        <v/>
      </c>
      <c r="DK18" s="31" t="str">
        <v/>
      </c>
      <c r="DL18" s="31" t="str">
        <v/>
      </c>
      <c r="DM18" s="31" t="str">
        <v/>
      </c>
      <c r="DN18" s="31" t="str">
        <v/>
      </c>
      <c r="DO18" s="31" t="str">
        <v/>
      </c>
      <c r="DP18" s="31" t="str">
        <v/>
      </c>
      <c r="DQ18" s="31" t="str">
        <v/>
      </c>
      <c r="DR18" s="31" t="str">
        <v/>
      </c>
      <c r="DS18" s="31" t="str">
        <v/>
      </c>
      <c r="DT18" s="31" t="str">
        <v/>
      </c>
      <c r="DU18" s="31" t="str">
        <v/>
      </c>
      <c r="DV18" s="31" t="str">
        <v/>
      </c>
      <c r="DW18" s="31" t="str">
        <v/>
      </c>
      <c r="DX18" s="31" t="str">
        <v/>
      </c>
      <c r="DY18" s="31" t="str">
        <v/>
      </c>
      <c r="DZ18" s="31" t="str">
        <v/>
      </c>
      <c r="EA18" s="31" t="str">
        <v/>
      </c>
      <c r="EB18" s="31" t="str">
        <v/>
      </c>
      <c r="EC18" s="31" t="str">
        <v/>
      </c>
      <c r="ED18" s="31" t="str">
        <v/>
      </c>
      <c r="EE18" s="31" t="str">
        <v/>
      </c>
      <c r="EF18" s="31" t="str">
        <v/>
      </c>
      <c r="EG18" s="31" t="str">
        <v/>
      </c>
      <c r="EH18" s="31" t="str">
        <v/>
      </c>
      <c r="EI18" s="31" t="str">
        <v/>
      </c>
      <c r="EJ18" s="31" t="str">
        <v/>
      </c>
      <c r="EK18" s="31" t="str">
        <v/>
      </c>
      <c r="EL18" s="31" t="str">
        <v/>
      </c>
      <c r="EM18" s="31" t="str">
        <v/>
      </c>
      <c r="EN18" s="31" t="str">
        <v/>
      </c>
      <c r="EO18" s="31" t="str">
        <v/>
      </c>
      <c r="EP18" s="31" t="str">
        <v/>
      </c>
      <c r="EQ18" s="31" t="str">
        <v/>
      </c>
      <c r="ER18" s="31" t="str">
        <v/>
      </c>
      <c r="ES18" s="31" t="str">
        <v/>
      </c>
      <c r="ET18" s="31" t="str">
        <v/>
      </c>
      <c r="EU18" s="31" t="str">
        <v/>
      </c>
      <c r="EV18" s="31" t="str">
        <v/>
      </c>
      <c r="EW18" s="31" t="str">
        <v/>
      </c>
      <c r="EX18" s="31" t="str">
        <v/>
      </c>
      <c r="EY18" s="31" t="str">
        <v/>
      </c>
      <c r="EZ18" s="31" t="str">
        <v/>
      </c>
      <c r="FA18" s="31" t="str">
        <v/>
      </c>
      <c r="FB18" s="31" t="str">
        <v/>
      </c>
      <c r="FC18" s="31" t="str">
        <v/>
      </c>
      <c r="FD18" s="31" t="str">
        <v/>
      </c>
      <c r="FE18" s="31" t="str">
        <v/>
      </c>
      <c r="FF18" s="31" t="str">
        <v/>
      </c>
      <c r="FG18" s="31" t="str">
        <v/>
      </c>
      <c r="FH18" s="31" t="str">
        <v/>
      </c>
      <c r="FI18" s="31" t="str">
        <v/>
      </c>
      <c r="FJ18" s="31" t="str">
        <v/>
      </c>
      <c r="FK18" s="31" t="str">
        <v/>
      </c>
      <c r="FL18" s="31" t="str">
        <v/>
      </c>
      <c r="FM18" s="31" t="str">
        <v/>
      </c>
      <c r="FN18" s="31" t="str">
        <v/>
      </c>
      <c r="FO18" s="31" t="str">
        <v/>
      </c>
      <c r="FP18" s="31" t="str">
        <v/>
      </c>
      <c r="FQ18" s="31" t="str">
        <v/>
      </c>
      <c r="FR18" s="31" t="str">
        <v/>
      </c>
      <c r="FS18" s="31" t="str">
        <v/>
      </c>
      <c r="FT18" s="31" t="str">
        <v/>
      </c>
      <c r="FU18" s="31" t="str">
        <v/>
      </c>
      <c r="FV18" s="31" t="str">
        <v/>
      </c>
      <c r="FW18" s="31" t="str">
        <v/>
      </c>
      <c r="FX18" s="31" t="str">
        <v/>
      </c>
      <c r="FY18" s="31" t="str">
        <v/>
      </c>
      <c r="FZ18" s="31" t="str">
        <v/>
      </c>
      <c r="GA18" s="31" t="str">
        <v/>
      </c>
      <c r="GB18" s="31" t="str">
        <v/>
      </c>
      <c r="GC18" s="31" t="str">
        <v/>
      </c>
      <c r="GD18" s="31" t="str">
        <v/>
      </c>
      <c r="GE18" s="31" t="str">
        <v/>
      </c>
      <c r="GF18" s="31" t="str">
        <v/>
      </c>
      <c r="GG18" s="31" t="str">
        <v/>
      </c>
      <c r="GH18" s="31" t="str">
        <v/>
      </c>
      <c r="GI18" s="31" t="str">
        <v/>
      </c>
      <c r="GJ18" s="31" t="str">
        <v/>
      </c>
      <c r="GK18" s="31" t="str">
        <v/>
      </c>
      <c r="GL18" s="31" t="str">
        <v/>
      </c>
      <c r="GM18" s="31" t="str">
        <v/>
      </c>
      <c r="GN18" s="31" t="str">
        <v/>
      </c>
      <c r="GO18" s="31" t="str">
        <v/>
      </c>
      <c r="GP18" s="31" t="str">
        <v/>
      </c>
      <c r="GQ18" s="31" t="str">
        <v/>
      </c>
      <c r="GR18" s="31" t="str">
        <v/>
      </c>
      <c r="GS18" s="31" t="str">
        <v/>
      </c>
      <c r="GT18" s="31" t="str">
        <v/>
      </c>
      <c r="GU18" s="31" t="str">
        <v/>
      </c>
    </row>
    <row r="19" spans="1:203" s="28" customFormat="1" ht="20.100000000000001" customHeight="1" x14ac:dyDescent="0.25">
      <c r="A19" s="28" t="str">
        <v>PFR3</v>
      </c>
      <c r="B19" s="28">
        <v>110851.00000000001</v>
      </c>
      <c r="C19" s="29">
        <v>739006.66666677874</v>
      </c>
      <c r="D19" s="30" t="str">
        <v>HOT</v>
      </c>
      <c r="E19" s="31" t="str">
        <v/>
      </c>
      <c r="F19" s="31" t="str">
        <v/>
      </c>
      <c r="G19" s="31" t="str">
        <v/>
      </c>
      <c r="H19" s="31" t="str">
        <v/>
      </c>
      <c r="I19" s="31" t="str">
        <v/>
      </c>
      <c r="J19" s="31" t="str">
        <v/>
      </c>
      <c r="K19" s="31" t="str">
        <v/>
      </c>
      <c r="L19" s="31" t="str">
        <v/>
      </c>
      <c r="M19" s="31" t="str">
        <v/>
      </c>
      <c r="N19" s="31" t="str">
        <v/>
      </c>
      <c r="O19" s="31" t="str">
        <v/>
      </c>
      <c r="P19" s="31" t="str">
        <v/>
      </c>
      <c r="Q19" s="31" t="str">
        <v/>
      </c>
      <c r="R19" s="31" t="str">
        <v/>
      </c>
      <c r="S19" s="31" t="str">
        <v/>
      </c>
      <c r="T19" s="31" t="str">
        <v/>
      </c>
      <c r="U19" s="31" t="str">
        <v/>
      </c>
      <c r="V19" s="31" t="str">
        <v/>
      </c>
      <c r="W19" s="31" t="str">
        <v/>
      </c>
      <c r="X19" s="31" t="str">
        <v/>
      </c>
      <c r="Y19" s="31" t="str">
        <v/>
      </c>
      <c r="Z19" s="31" t="str">
        <v/>
      </c>
      <c r="AA19" s="31" t="str">
        <v>●</v>
      </c>
      <c r="AB19" s="31" t="str">
        <v>|</v>
      </c>
      <c r="AC19" s="31" t="str">
        <v>▼</v>
      </c>
      <c r="AD19" s="31" t="str">
        <v/>
      </c>
      <c r="AE19" s="31" t="str">
        <v/>
      </c>
      <c r="AF19" s="31" t="str">
        <v/>
      </c>
      <c r="AG19" s="31" t="str">
        <v/>
      </c>
      <c r="AH19" s="31" t="str">
        <v/>
      </c>
      <c r="AI19" s="31" t="str">
        <v/>
      </c>
      <c r="AJ19" s="31" t="str">
        <v/>
      </c>
      <c r="AK19" s="31" t="str">
        <v/>
      </c>
      <c r="AL19" s="31" t="str">
        <v/>
      </c>
      <c r="AM19" s="31" t="str">
        <v/>
      </c>
      <c r="AN19" s="31" t="str">
        <v/>
      </c>
      <c r="AO19" s="31" t="str">
        <v/>
      </c>
      <c r="AP19" s="31" t="str">
        <v/>
      </c>
      <c r="AQ19" s="31" t="str">
        <v/>
      </c>
      <c r="AR19" s="31" t="str">
        <v/>
      </c>
      <c r="AS19" s="31" t="str">
        <v/>
      </c>
      <c r="AT19" s="31" t="str">
        <v/>
      </c>
      <c r="AU19" s="31" t="str">
        <v/>
      </c>
      <c r="AV19" s="31" t="str">
        <v/>
      </c>
      <c r="AW19" s="31" t="str">
        <v/>
      </c>
      <c r="AX19" s="31" t="str">
        <v/>
      </c>
      <c r="AY19" s="31" t="str">
        <v/>
      </c>
      <c r="AZ19" s="31" t="str">
        <v/>
      </c>
      <c r="BA19" s="31" t="str">
        <v/>
      </c>
      <c r="BB19" s="31" t="str">
        <v/>
      </c>
      <c r="BC19" s="31" t="str">
        <v/>
      </c>
      <c r="BD19" s="31" t="str">
        <v/>
      </c>
      <c r="BE19" s="31" t="str">
        <v/>
      </c>
      <c r="BF19" s="31" t="str">
        <v/>
      </c>
      <c r="BG19" s="31" t="str">
        <v/>
      </c>
      <c r="BH19" s="31" t="str">
        <v/>
      </c>
      <c r="BI19" s="31" t="str">
        <v/>
      </c>
      <c r="BJ19" s="31" t="str">
        <v/>
      </c>
      <c r="BK19" s="31" t="str">
        <v/>
      </c>
      <c r="BL19" s="31" t="str">
        <v/>
      </c>
      <c r="BM19" s="31" t="str">
        <v/>
      </c>
      <c r="BN19" s="31" t="str">
        <v/>
      </c>
      <c r="BO19" s="31" t="str">
        <v/>
      </c>
      <c r="BP19" s="31" t="str">
        <v/>
      </c>
      <c r="BQ19" s="31" t="str">
        <v/>
      </c>
      <c r="BR19" s="31" t="str">
        <v/>
      </c>
      <c r="BS19" s="31" t="str">
        <v/>
      </c>
      <c r="BT19" s="31" t="str">
        <v/>
      </c>
      <c r="BU19" s="31" t="str">
        <v/>
      </c>
      <c r="BV19" s="31" t="str">
        <v/>
      </c>
      <c r="BW19" s="31" t="str">
        <v/>
      </c>
      <c r="BX19" s="31" t="str">
        <v/>
      </c>
      <c r="BY19" s="31" t="str">
        <v/>
      </c>
      <c r="BZ19" s="31" t="str">
        <v/>
      </c>
      <c r="CA19" s="31" t="str">
        <v/>
      </c>
      <c r="CB19" s="31" t="str">
        <v/>
      </c>
      <c r="CC19" s="31" t="str">
        <v/>
      </c>
      <c r="CD19" s="31" t="str">
        <v/>
      </c>
      <c r="CE19" s="31" t="str">
        <v/>
      </c>
      <c r="CF19" s="31" t="str">
        <v/>
      </c>
      <c r="CG19" s="31" t="str">
        <v/>
      </c>
      <c r="CH19" s="31" t="str">
        <v/>
      </c>
      <c r="CI19" s="31" t="str">
        <v/>
      </c>
      <c r="CJ19" s="31" t="str">
        <v/>
      </c>
      <c r="CK19" s="31" t="str">
        <v/>
      </c>
      <c r="CL19" s="31" t="str">
        <v/>
      </c>
      <c r="CM19" s="31" t="str">
        <v/>
      </c>
      <c r="CN19" s="31" t="str">
        <v/>
      </c>
      <c r="CO19" s="31" t="str">
        <v/>
      </c>
      <c r="CP19" s="31" t="str">
        <v/>
      </c>
      <c r="CQ19" s="31" t="str">
        <v/>
      </c>
      <c r="CR19" s="31" t="str">
        <v/>
      </c>
      <c r="CS19" s="31" t="str">
        <v/>
      </c>
      <c r="CT19" s="31" t="str">
        <v/>
      </c>
      <c r="CU19" s="31" t="str">
        <v/>
      </c>
      <c r="CV19" s="31" t="str">
        <v/>
      </c>
      <c r="CW19" s="31" t="str">
        <v/>
      </c>
      <c r="CX19" s="31" t="str">
        <v/>
      </c>
      <c r="CY19" s="31" t="str">
        <v/>
      </c>
      <c r="CZ19" s="31" t="str">
        <v/>
      </c>
      <c r="DA19" s="31" t="str">
        <v/>
      </c>
      <c r="DB19" s="31" t="str">
        <v/>
      </c>
      <c r="DC19" s="31" t="str">
        <v/>
      </c>
      <c r="DD19" s="31" t="str">
        <v/>
      </c>
      <c r="DE19" s="31" t="str">
        <v/>
      </c>
      <c r="DF19" s="31" t="str">
        <v/>
      </c>
      <c r="DG19" s="31" t="str">
        <v/>
      </c>
      <c r="DH19" s="31" t="str">
        <v/>
      </c>
      <c r="DI19" s="31" t="str">
        <v/>
      </c>
      <c r="DJ19" s="31" t="str">
        <v/>
      </c>
      <c r="DK19" s="31" t="str">
        <v/>
      </c>
      <c r="DL19" s="31" t="str">
        <v/>
      </c>
      <c r="DM19" s="31" t="str">
        <v/>
      </c>
      <c r="DN19" s="31" t="str">
        <v/>
      </c>
      <c r="DO19" s="31" t="str">
        <v/>
      </c>
      <c r="DP19" s="31" t="str">
        <v/>
      </c>
      <c r="DQ19" s="31" t="str">
        <v/>
      </c>
      <c r="DR19" s="31" t="str">
        <v/>
      </c>
      <c r="DS19" s="31" t="str">
        <v/>
      </c>
      <c r="DT19" s="31" t="str">
        <v/>
      </c>
      <c r="DU19" s="31" t="str">
        <v/>
      </c>
      <c r="DV19" s="31" t="str">
        <v/>
      </c>
      <c r="DW19" s="31" t="str">
        <v/>
      </c>
      <c r="DX19" s="31" t="str">
        <v/>
      </c>
      <c r="DY19" s="31" t="str">
        <v/>
      </c>
      <c r="DZ19" s="31" t="str">
        <v/>
      </c>
      <c r="EA19" s="31" t="str">
        <v/>
      </c>
      <c r="EB19" s="31" t="str">
        <v/>
      </c>
      <c r="EC19" s="31" t="str">
        <v/>
      </c>
      <c r="ED19" s="31" t="str">
        <v/>
      </c>
      <c r="EE19" s="31" t="str">
        <v/>
      </c>
      <c r="EF19" s="31" t="str">
        <v/>
      </c>
      <c r="EG19" s="31" t="str">
        <v/>
      </c>
      <c r="EH19" s="31" t="str">
        <v/>
      </c>
      <c r="EI19" s="31" t="str">
        <v/>
      </c>
      <c r="EJ19" s="31" t="str">
        <v/>
      </c>
      <c r="EK19" s="31" t="str">
        <v/>
      </c>
      <c r="EL19" s="31" t="str">
        <v/>
      </c>
      <c r="EM19" s="31" t="str">
        <v/>
      </c>
      <c r="EN19" s="31" t="str">
        <v/>
      </c>
      <c r="EO19" s="31" t="str">
        <v/>
      </c>
      <c r="EP19" s="31" t="str">
        <v/>
      </c>
      <c r="EQ19" s="31" t="str">
        <v/>
      </c>
      <c r="ER19" s="31" t="str">
        <v/>
      </c>
      <c r="ES19" s="31" t="str">
        <v/>
      </c>
      <c r="ET19" s="31" t="str">
        <v/>
      </c>
      <c r="EU19" s="31" t="str">
        <v/>
      </c>
      <c r="EV19" s="31" t="str">
        <v/>
      </c>
      <c r="EW19" s="31" t="str">
        <v/>
      </c>
      <c r="EX19" s="31" t="str">
        <v/>
      </c>
      <c r="EY19" s="31" t="str">
        <v/>
      </c>
      <c r="EZ19" s="31" t="str">
        <v/>
      </c>
      <c r="FA19" s="31" t="str">
        <v/>
      </c>
      <c r="FB19" s="31" t="str">
        <v/>
      </c>
      <c r="FC19" s="31" t="str">
        <v/>
      </c>
      <c r="FD19" s="31" t="str">
        <v/>
      </c>
      <c r="FE19" s="31" t="str">
        <v/>
      </c>
      <c r="FF19" s="31" t="str">
        <v/>
      </c>
      <c r="FG19" s="31" t="str">
        <v/>
      </c>
      <c r="FH19" s="31" t="str">
        <v/>
      </c>
      <c r="FI19" s="31" t="str">
        <v/>
      </c>
      <c r="FJ19" s="31" t="str">
        <v/>
      </c>
      <c r="FK19" s="31" t="str">
        <v/>
      </c>
      <c r="FL19" s="31" t="str">
        <v/>
      </c>
      <c r="FM19" s="31" t="str">
        <v/>
      </c>
      <c r="FN19" s="31" t="str">
        <v/>
      </c>
      <c r="FO19" s="31" t="str">
        <v/>
      </c>
      <c r="FP19" s="31" t="str">
        <v/>
      </c>
      <c r="FQ19" s="31" t="str">
        <v/>
      </c>
      <c r="FR19" s="31" t="str">
        <v/>
      </c>
      <c r="FS19" s="31" t="str">
        <v/>
      </c>
      <c r="FT19" s="31" t="str">
        <v/>
      </c>
      <c r="FU19" s="31" t="str">
        <v/>
      </c>
      <c r="FV19" s="31" t="str">
        <v/>
      </c>
      <c r="FW19" s="31" t="str">
        <v/>
      </c>
      <c r="FX19" s="31" t="str">
        <v/>
      </c>
      <c r="FY19" s="31" t="str">
        <v/>
      </c>
      <c r="FZ19" s="31" t="str">
        <v/>
      </c>
      <c r="GA19" s="31" t="str">
        <v/>
      </c>
      <c r="GB19" s="31" t="str">
        <v/>
      </c>
      <c r="GC19" s="31" t="str">
        <v/>
      </c>
      <c r="GD19" s="31" t="str">
        <v/>
      </c>
      <c r="GE19" s="31" t="str">
        <v/>
      </c>
      <c r="GF19" s="31" t="str">
        <v/>
      </c>
      <c r="GG19" s="31" t="str">
        <v/>
      </c>
      <c r="GH19" s="31" t="str">
        <v/>
      </c>
      <c r="GI19" s="31" t="str">
        <v/>
      </c>
      <c r="GJ19" s="31" t="str">
        <v/>
      </c>
      <c r="GK19" s="31" t="str">
        <v/>
      </c>
      <c r="GL19" s="31" t="str">
        <v/>
      </c>
      <c r="GM19" s="31" t="str">
        <v/>
      </c>
      <c r="GN19" s="31" t="str">
        <v/>
      </c>
      <c r="GO19" s="31" t="str">
        <v/>
      </c>
      <c r="GP19" s="31" t="str">
        <v/>
      </c>
      <c r="GQ19" s="31" t="str">
        <v/>
      </c>
      <c r="GR19" s="31" t="str">
        <v/>
      </c>
      <c r="GS19" s="31" t="str">
        <v/>
      </c>
      <c r="GT19" s="31" t="str">
        <v/>
      </c>
      <c r="GU19" s="31" t="str">
        <v/>
      </c>
    </row>
    <row r="20" spans="1:203" s="28" customFormat="1" ht="20.100000000000001" customHeight="1" x14ac:dyDescent="0.25">
      <c r="A20" s="28" t="str">
        <v>REB1</v>
      </c>
      <c r="B20" s="28">
        <v>15106.7</v>
      </c>
      <c r="C20" s="29">
        <v>14709.542356377175</v>
      </c>
      <c r="D20" s="30" t="str">
        <v>COLD</v>
      </c>
      <c r="E20" s="31" t="str">
        <v/>
      </c>
      <c r="F20" s="31" t="str">
        <v/>
      </c>
      <c r="G20" s="31" t="str">
        <v/>
      </c>
      <c r="H20" s="31" t="str">
        <v/>
      </c>
      <c r="I20" s="31" t="str">
        <v/>
      </c>
      <c r="J20" s="31" t="str">
        <v/>
      </c>
      <c r="K20" s="31" t="str">
        <v/>
      </c>
      <c r="L20" s="31" t="str">
        <v/>
      </c>
      <c r="M20" s="31" t="str">
        <v/>
      </c>
      <c r="N20" s="31" t="str">
        <v/>
      </c>
      <c r="O20" s="31" t="str">
        <v/>
      </c>
      <c r="P20" s="31" t="str">
        <v/>
      </c>
      <c r="Q20" s="31" t="str">
        <v/>
      </c>
      <c r="R20" s="31" t="str">
        <v/>
      </c>
      <c r="S20" s="31" t="str">
        <v/>
      </c>
      <c r="T20" s="31" t="str">
        <v/>
      </c>
      <c r="U20" s="31" t="str">
        <v/>
      </c>
      <c r="V20" s="31" t="str">
        <v/>
      </c>
      <c r="W20" s="31" t="str">
        <v/>
      </c>
      <c r="X20" s="31" t="str">
        <v/>
      </c>
      <c r="Y20" s="31" t="str">
        <v/>
      </c>
      <c r="Z20" s="31" t="str">
        <v/>
      </c>
      <c r="AA20" s="31" t="str">
        <v/>
      </c>
      <c r="AB20" s="31" t="str">
        <v/>
      </c>
      <c r="AC20" s="31" t="str">
        <v/>
      </c>
      <c r="AD20" s="31" t="str">
        <v/>
      </c>
      <c r="AE20" s="31" t="str">
        <v/>
      </c>
      <c r="AF20" s="31" t="str">
        <v/>
      </c>
      <c r="AG20" s="31" t="str">
        <v/>
      </c>
      <c r="AH20" s="31" t="str">
        <v/>
      </c>
      <c r="AI20" s="31" t="str">
        <v/>
      </c>
      <c r="AJ20" s="31" t="str">
        <v/>
      </c>
      <c r="AK20" s="31" t="str">
        <v/>
      </c>
      <c r="AL20" s="31" t="str">
        <v/>
      </c>
      <c r="AM20" s="31" t="str">
        <v>▲</v>
      </c>
      <c r="AN20" s="31" t="str">
        <v>|</v>
      </c>
      <c r="AO20" s="31" t="str">
        <v>|</v>
      </c>
      <c r="AP20" s="31" t="str">
        <v>|</v>
      </c>
      <c r="AQ20" s="31" t="str">
        <v>|</v>
      </c>
      <c r="AR20" s="31" t="str">
        <v>|</v>
      </c>
      <c r="AS20" s="31" t="str">
        <v>●</v>
      </c>
      <c r="AT20" s="31" t="str">
        <v/>
      </c>
      <c r="AU20" s="31" t="str">
        <v/>
      </c>
      <c r="AV20" s="31" t="str">
        <v/>
      </c>
      <c r="AW20" s="31" t="str">
        <v/>
      </c>
      <c r="AX20" s="31" t="str">
        <v/>
      </c>
      <c r="AY20" s="31" t="str">
        <v/>
      </c>
      <c r="AZ20" s="31" t="str">
        <v/>
      </c>
      <c r="BA20" s="31" t="str">
        <v/>
      </c>
      <c r="BB20" s="31" t="str">
        <v/>
      </c>
      <c r="BC20" s="31" t="str">
        <v/>
      </c>
      <c r="BD20" s="31" t="str">
        <v/>
      </c>
      <c r="BE20" s="31" t="str">
        <v/>
      </c>
      <c r="BF20" s="31" t="str">
        <v/>
      </c>
      <c r="BG20" s="31" t="str">
        <v/>
      </c>
      <c r="BH20" s="31" t="str">
        <v/>
      </c>
      <c r="BI20" s="31" t="str">
        <v/>
      </c>
      <c r="BJ20" s="31" t="str">
        <v/>
      </c>
      <c r="BK20" s="31" t="str">
        <v/>
      </c>
      <c r="BL20" s="31" t="str">
        <v/>
      </c>
      <c r="BM20" s="31" t="str">
        <v/>
      </c>
      <c r="BN20" s="31" t="str">
        <v/>
      </c>
      <c r="BO20" s="31" t="str">
        <v/>
      </c>
      <c r="BP20" s="31" t="str">
        <v/>
      </c>
      <c r="BQ20" s="31" t="str">
        <v/>
      </c>
      <c r="BR20" s="31" t="str">
        <v/>
      </c>
      <c r="BS20" s="31" t="str">
        <v/>
      </c>
      <c r="BT20" s="31" t="str">
        <v/>
      </c>
      <c r="BU20" s="31" t="str">
        <v/>
      </c>
      <c r="BV20" s="31" t="str">
        <v/>
      </c>
      <c r="BW20" s="31" t="str">
        <v/>
      </c>
      <c r="BX20" s="31" t="str">
        <v/>
      </c>
      <c r="BY20" s="31" t="str">
        <v/>
      </c>
      <c r="BZ20" s="31" t="str">
        <v/>
      </c>
      <c r="CA20" s="31" t="str">
        <v/>
      </c>
      <c r="CB20" s="31" t="str">
        <v/>
      </c>
      <c r="CC20" s="31" t="str">
        <v/>
      </c>
      <c r="CD20" s="31" t="str">
        <v/>
      </c>
      <c r="CE20" s="31" t="str">
        <v/>
      </c>
      <c r="CF20" s="31" t="str">
        <v/>
      </c>
      <c r="CG20" s="31" t="str">
        <v/>
      </c>
      <c r="CH20" s="31" t="str">
        <v/>
      </c>
      <c r="CI20" s="31" t="str">
        <v/>
      </c>
      <c r="CJ20" s="31" t="str">
        <v/>
      </c>
      <c r="CK20" s="31" t="str">
        <v/>
      </c>
      <c r="CL20" s="31" t="str">
        <v/>
      </c>
      <c r="CM20" s="31" t="str">
        <v/>
      </c>
      <c r="CN20" s="31" t="str">
        <v/>
      </c>
      <c r="CO20" s="31" t="str">
        <v/>
      </c>
      <c r="CP20" s="31" t="str">
        <v/>
      </c>
      <c r="CQ20" s="31" t="str">
        <v/>
      </c>
      <c r="CR20" s="31" t="str">
        <v/>
      </c>
      <c r="CS20" s="31" t="str">
        <v/>
      </c>
      <c r="CT20" s="31" t="str">
        <v/>
      </c>
      <c r="CU20" s="31" t="str">
        <v/>
      </c>
      <c r="CV20" s="31" t="str">
        <v/>
      </c>
      <c r="CW20" s="31" t="str">
        <v/>
      </c>
      <c r="CX20" s="31" t="str">
        <v/>
      </c>
      <c r="CY20" s="31" t="str">
        <v/>
      </c>
      <c r="CZ20" s="31" t="str">
        <v/>
      </c>
      <c r="DA20" s="31" t="str">
        <v/>
      </c>
      <c r="DB20" s="31" t="str">
        <v/>
      </c>
      <c r="DC20" s="31" t="str">
        <v/>
      </c>
      <c r="DD20" s="31" t="str">
        <v/>
      </c>
      <c r="DE20" s="31" t="str">
        <v/>
      </c>
      <c r="DF20" s="31" t="str">
        <v/>
      </c>
      <c r="DG20" s="31" t="str">
        <v/>
      </c>
      <c r="DH20" s="31" t="str">
        <v/>
      </c>
      <c r="DI20" s="31" t="str">
        <v/>
      </c>
      <c r="DJ20" s="31" t="str">
        <v/>
      </c>
      <c r="DK20" s="31" t="str">
        <v/>
      </c>
      <c r="DL20" s="31" t="str">
        <v/>
      </c>
      <c r="DM20" s="31" t="str">
        <v/>
      </c>
      <c r="DN20" s="31" t="str">
        <v/>
      </c>
      <c r="DO20" s="31" t="str">
        <v/>
      </c>
      <c r="DP20" s="31" t="str">
        <v/>
      </c>
      <c r="DQ20" s="31" t="str">
        <v/>
      </c>
      <c r="DR20" s="31" t="str">
        <v/>
      </c>
      <c r="DS20" s="31" t="str">
        <v/>
      </c>
      <c r="DT20" s="31" t="str">
        <v/>
      </c>
      <c r="DU20" s="31" t="str">
        <v/>
      </c>
      <c r="DV20" s="31" t="str">
        <v/>
      </c>
      <c r="DW20" s="31" t="str">
        <v/>
      </c>
      <c r="DX20" s="31" t="str">
        <v/>
      </c>
      <c r="DY20" s="31" t="str">
        <v/>
      </c>
      <c r="DZ20" s="31" t="str">
        <v/>
      </c>
      <c r="EA20" s="31" t="str">
        <v/>
      </c>
      <c r="EB20" s="31" t="str">
        <v/>
      </c>
      <c r="EC20" s="31" t="str">
        <v/>
      </c>
      <c r="ED20" s="31" t="str">
        <v/>
      </c>
      <c r="EE20" s="31" t="str">
        <v/>
      </c>
      <c r="EF20" s="31" t="str">
        <v/>
      </c>
      <c r="EG20" s="31" t="str">
        <v/>
      </c>
      <c r="EH20" s="31" t="str">
        <v/>
      </c>
      <c r="EI20" s="31" t="str">
        <v/>
      </c>
      <c r="EJ20" s="31" t="str">
        <v/>
      </c>
      <c r="EK20" s="31" t="str">
        <v/>
      </c>
      <c r="EL20" s="31" t="str">
        <v/>
      </c>
      <c r="EM20" s="31" t="str">
        <v/>
      </c>
      <c r="EN20" s="31" t="str">
        <v/>
      </c>
      <c r="EO20" s="31" t="str">
        <v/>
      </c>
      <c r="EP20" s="31" t="str">
        <v/>
      </c>
      <c r="EQ20" s="31" t="str">
        <v/>
      </c>
      <c r="ER20" s="31" t="str">
        <v/>
      </c>
      <c r="ES20" s="31" t="str">
        <v/>
      </c>
      <c r="ET20" s="31" t="str">
        <v/>
      </c>
      <c r="EU20" s="31" t="str">
        <v/>
      </c>
      <c r="EV20" s="31" t="str">
        <v/>
      </c>
      <c r="EW20" s="31" t="str">
        <v/>
      </c>
      <c r="EX20" s="31" t="str">
        <v/>
      </c>
      <c r="EY20" s="31" t="str">
        <v/>
      </c>
      <c r="EZ20" s="31" t="str">
        <v/>
      </c>
      <c r="FA20" s="31" t="str">
        <v/>
      </c>
      <c r="FB20" s="31" t="str">
        <v/>
      </c>
      <c r="FC20" s="31" t="str">
        <v/>
      </c>
      <c r="FD20" s="31" t="str">
        <v/>
      </c>
      <c r="FE20" s="31" t="str">
        <v/>
      </c>
      <c r="FF20" s="31" t="str">
        <v/>
      </c>
      <c r="FG20" s="31" t="str">
        <v/>
      </c>
      <c r="FH20" s="31" t="str">
        <v/>
      </c>
      <c r="FI20" s="31" t="str">
        <v/>
      </c>
      <c r="FJ20" s="31" t="str">
        <v/>
      </c>
      <c r="FK20" s="31" t="str">
        <v/>
      </c>
      <c r="FL20" s="31" t="str">
        <v/>
      </c>
      <c r="FM20" s="31" t="str">
        <v/>
      </c>
      <c r="FN20" s="31" t="str">
        <v/>
      </c>
      <c r="FO20" s="31" t="str">
        <v/>
      </c>
      <c r="FP20" s="31" t="str">
        <v/>
      </c>
      <c r="FQ20" s="31" t="str">
        <v/>
      </c>
      <c r="FR20" s="31" t="str">
        <v/>
      </c>
      <c r="FS20" s="31" t="str">
        <v/>
      </c>
      <c r="FT20" s="31" t="str">
        <v/>
      </c>
      <c r="FU20" s="31" t="str">
        <v/>
      </c>
      <c r="FV20" s="31" t="str">
        <v/>
      </c>
      <c r="FW20" s="31" t="str">
        <v/>
      </c>
      <c r="FX20" s="31" t="str">
        <v/>
      </c>
      <c r="FY20" s="31" t="str">
        <v/>
      </c>
      <c r="FZ20" s="31" t="str">
        <v/>
      </c>
      <c r="GA20" s="31" t="str">
        <v/>
      </c>
      <c r="GB20" s="31" t="str">
        <v/>
      </c>
      <c r="GC20" s="31" t="str">
        <v/>
      </c>
      <c r="GD20" s="31" t="str">
        <v/>
      </c>
      <c r="GE20" s="31" t="str">
        <v/>
      </c>
      <c r="GF20" s="31" t="str">
        <v/>
      </c>
      <c r="GG20" s="31" t="str">
        <v/>
      </c>
      <c r="GH20" s="31" t="str">
        <v/>
      </c>
      <c r="GI20" s="31" t="str">
        <v/>
      </c>
      <c r="GJ20" s="31" t="str">
        <v/>
      </c>
      <c r="GK20" s="31" t="str">
        <v/>
      </c>
      <c r="GL20" s="31" t="str">
        <v/>
      </c>
      <c r="GM20" s="31" t="str">
        <v/>
      </c>
      <c r="GN20" s="31" t="str">
        <v/>
      </c>
      <c r="GO20" s="31" t="str">
        <v/>
      </c>
      <c r="GP20" s="31" t="str">
        <v/>
      </c>
      <c r="GQ20" s="31" t="str">
        <v/>
      </c>
      <c r="GR20" s="31" t="str">
        <v/>
      </c>
      <c r="GS20" s="31" t="str">
        <v/>
      </c>
      <c r="GT20" s="31" t="str">
        <v/>
      </c>
      <c r="GU20" s="31" t="str">
        <v/>
      </c>
    </row>
    <row r="21" spans="1:203" s="28" customFormat="1" ht="20.100000000000001" customHeight="1" x14ac:dyDescent="0.25">
      <c r="A21" s="28" t="str">
        <v>COND1</v>
      </c>
      <c r="B21" s="28">
        <v>6054.31</v>
      </c>
      <c r="C21" s="29">
        <v>4233.7832167833649</v>
      </c>
      <c r="D21" s="30" t="str">
        <v>HOT</v>
      </c>
      <c r="E21" s="31" t="str">
        <v/>
      </c>
      <c r="F21" s="31" t="str">
        <v/>
      </c>
      <c r="G21" s="31" t="str">
        <v/>
      </c>
      <c r="H21" s="31" t="str">
        <v/>
      </c>
      <c r="I21" s="31" t="str">
        <v/>
      </c>
      <c r="J21" s="31" t="str">
        <v/>
      </c>
      <c r="K21" s="31" t="str">
        <v/>
      </c>
      <c r="L21" s="31" t="str">
        <v/>
      </c>
      <c r="M21" s="31" t="str">
        <v/>
      </c>
      <c r="N21" s="31" t="str">
        <v/>
      </c>
      <c r="O21" s="31" t="str">
        <v/>
      </c>
      <c r="P21" s="31" t="str">
        <v/>
      </c>
      <c r="Q21" s="31" t="str">
        <v/>
      </c>
      <c r="R21" s="31" t="str">
        <v/>
      </c>
      <c r="S21" s="31" t="str">
        <v/>
      </c>
      <c r="T21" s="31" t="str">
        <v/>
      </c>
      <c r="U21" s="31" t="str">
        <v/>
      </c>
      <c r="V21" s="31" t="str">
        <v/>
      </c>
      <c r="W21" s="31" t="str">
        <v/>
      </c>
      <c r="X21" s="31" t="str">
        <v/>
      </c>
      <c r="Y21" s="31" t="str">
        <v/>
      </c>
      <c r="Z21" s="31" t="str">
        <v/>
      </c>
      <c r="AA21" s="31" t="str">
        <v/>
      </c>
      <c r="AB21" s="31" t="str">
        <v/>
      </c>
      <c r="AC21" s="31" t="str">
        <v/>
      </c>
      <c r="AD21" s="31" t="str">
        <v/>
      </c>
      <c r="AE21" s="31" t="str">
        <v/>
      </c>
      <c r="AF21" s="31" t="str">
        <v/>
      </c>
      <c r="AG21" s="31" t="str">
        <v/>
      </c>
      <c r="AH21" s="31" t="str">
        <v/>
      </c>
      <c r="AI21" s="31" t="str">
        <v/>
      </c>
      <c r="AJ21" s="31" t="str">
        <v/>
      </c>
      <c r="AK21" s="31" t="str">
        <v/>
      </c>
      <c r="AL21" s="31" t="str">
        <v/>
      </c>
      <c r="AM21" s="31" t="str">
        <v/>
      </c>
      <c r="AN21" s="31" t="str">
        <v/>
      </c>
      <c r="AO21" s="31" t="str">
        <v/>
      </c>
      <c r="AP21" s="31" t="str">
        <v/>
      </c>
      <c r="AQ21" s="31" t="str">
        <v/>
      </c>
      <c r="AR21" s="31" t="str">
        <v/>
      </c>
      <c r="AS21" s="31" t="str">
        <v/>
      </c>
      <c r="AT21" s="31" t="str">
        <v/>
      </c>
      <c r="AU21" s="31" t="str">
        <v/>
      </c>
      <c r="AV21" s="31" t="str">
        <v/>
      </c>
      <c r="AW21" s="31" t="str">
        <v/>
      </c>
      <c r="AX21" s="31" t="str">
        <v/>
      </c>
      <c r="AY21" s="31" t="str">
        <v/>
      </c>
      <c r="AZ21" s="31" t="str">
        <v/>
      </c>
      <c r="BA21" s="31" t="str">
        <v/>
      </c>
      <c r="BB21" s="31" t="str">
        <v/>
      </c>
      <c r="BC21" s="31" t="str">
        <v/>
      </c>
      <c r="BD21" s="31" t="str">
        <v/>
      </c>
      <c r="BE21" s="31" t="str">
        <v/>
      </c>
      <c r="BF21" s="31" t="str">
        <v/>
      </c>
      <c r="BG21" s="31" t="str">
        <v/>
      </c>
      <c r="BH21" s="31" t="str">
        <v/>
      </c>
      <c r="BI21" s="31" t="str">
        <v>●</v>
      </c>
      <c r="BJ21" s="31" t="str">
        <v>|</v>
      </c>
      <c r="BK21" s="31" t="str">
        <v>|</v>
      </c>
      <c r="BL21" s="31" t="str">
        <v>|</v>
      </c>
      <c r="BM21" s="31" t="str">
        <v>▼</v>
      </c>
      <c r="BN21" s="31" t="str">
        <v/>
      </c>
      <c r="BO21" s="31" t="str">
        <v/>
      </c>
      <c r="BP21" s="31" t="str">
        <v/>
      </c>
      <c r="BQ21" s="31" t="str">
        <v/>
      </c>
      <c r="BR21" s="31" t="str">
        <v/>
      </c>
      <c r="BS21" s="31" t="str">
        <v/>
      </c>
      <c r="BT21" s="31" t="str">
        <v/>
      </c>
      <c r="BU21" s="31" t="str">
        <v/>
      </c>
      <c r="BV21" s="31" t="str">
        <v/>
      </c>
      <c r="BW21" s="31" t="str">
        <v/>
      </c>
      <c r="BX21" s="31" t="str">
        <v/>
      </c>
      <c r="BY21" s="31" t="str">
        <v/>
      </c>
      <c r="BZ21" s="31" t="str">
        <v/>
      </c>
      <c r="CA21" s="31" t="str">
        <v/>
      </c>
      <c r="CB21" s="31" t="str">
        <v/>
      </c>
      <c r="CC21" s="31" t="str">
        <v/>
      </c>
      <c r="CD21" s="31" t="str">
        <v/>
      </c>
      <c r="CE21" s="31" t="str">
        <v/>
      </c>
      <c r="CF21" s="31" t="str">
        <v/>
      </c>
      <c r="CG21" s="31" t="str">
        <v/>
      </c>
      <c r="CH21" s="31" t="str">
        <v/>
      </c>
      <c r="CI21" s="31" t="str">
        <v/>
      </c>
      <c r="CJ21" s="31" t="str">
        <v/>
      </c>
      <c r="CK21" s="31" t="str">
        <v/>
      </c>
      <c r="CL21" s="31" t="str">
        <v/>
      </c>
      <c r="CM21" s="31" t="str">
        <v/>
      </c>
      <c r="CN21" s="31" t="str">
        <v/>
      </c>
      <c r="CO21" s="31" t="str">
        <v/>
      </c>
      <c r="CP21" s="31" t="str">
        <v/>
      </c>
      <c r="CQ21" s="31" t="str">
        <v/>
      </c>
      <c r="CR21" s="31" t="str">
        <v/>
      </c>
      <c r="CS21" s="31" t="str">
        <v/>
      </c>
      <c r="CT21" s="31" t="str">
        <v/>
      </c>
      <c r="CU21" s="31" t="str">
        <v/>
      </c>
      <c r="CV21" s="31" t="str">
        <v/>
      </c>
      <c r="CW21" s="31" t="str">
        <v/>
      </c>
      <c r="CX21" s="31" t="str">
        <v/>
      </c>
      <c r="CY21" s="31" t="str">
        <v/>
      </c>
      <c r="CZ21" s="31" t="str">
        <v/>
      </c>
      <c r="DA21" s="31" t="str">
        <v/>
      </c>
      <c r="DB21" s="31" t="str">
        <v/>
      </c>
      <c r="DC21" s="31" t="str">
        <v/>
      </c>
      <c r="DD21" s="31" t="str">
        <v/>
      </c>
      <c r="DE21" s="31" t="str">
        <v/>
      </c>
      <c r="DF21" s="31" t="str">
        <v/>
      </c>
      <c r="DG21" s="31" t="str">
        <v/>
      </c>
      <c r="DH21" s="31" t="str">
        <v/>
      </c>
      <c r="DI21" s="31" t="str">
        <v/>
      </c>
      <c r="DJ21" s="31" t="str">
        <v/>
      </c>
      <c r="DK21" s="31" t="str">
        <v/>
      </c>
      <c r="DL21" s="31" t="str">
        <v/>
      </c>
      <c r="DM21" s="31" t="str">
        <v/>
      </c>
      <c r="DN21" s="31" t="str">
        <v/>
      </c>
      <c r="DO21" s="31" t="str">
        <v/>
      </c>
      <c r="DP21" s="31" t="str">
        <v/>
      </c>
      <c r="DQ21" s="31" t="str">
        <v/>
      </c>
      <c r="DR21" s="31" t="str">
        <v/>
      </c>
      <c r="DS21" s="31" t="str">
        <v/>
      </c>
      <c r="DT21" s="31" t="str">
        <v/>
      </c>
      <c r="DU21" s="31" t="str">
        <v/>
      </c>
      <c r="DV21" s="31" t="str">
        <v/>
      </c>
      <c r="DW21" s="31" t="str">
        <v/>
      </c>
      <c r="DX21" s="31" t="str">
        <v/>
      </c>
      <c r="DY21" s="31" t="str">
        <v/>
      </c>
      <c r="DZ21" s="31" t="str">
        <v/>
      </c>
      <c r="EA21" s="31" t="str">
        <v/>
      </c>
      <c r="EB21" s="31" t="str">
        <v/>
      </c>
      <c r="EC21" s="31" t="str">
        <v/>
      </c>
      <c r="ED21" s="31" t="str">
        <v/>
      </c>
      <c r="EE21" s="31" t="str">
        <v/>
      </c>
      <c r="EF21" s="31" t="str">
        <v/>
      </c>
      <c r="EG21" s="31" t="str">
        <v/>
      </c>
      <c r="EH21" s="31" t="str">
        <v/>
      </c>
      <c r="EI21" s="31" t="str">
        <v/>
      </c>
      <c r="EJ21" s="31" t="str">
        <v/>
      </c>
      <c r="EK21" s="31" t="str">
        <v/>
      </c>
      <c r="EL21" s="31" t="str">
        <v/>
      </c>
      <c r="EM21" s="31" t="str">
        <v/>
      </c>
      <c r="EN21" s="31" t="str">
        <v/>
      </c>
      <c r="EO21" s="31" t="str">
        <v/>
      </c>
      <c r="EP21" s="31" t="str">
        <v/>
      </c>
      <c r="EQ21" s="31" t="str">
        <v/>
      </c>
      <c r="ER21" s="31" t="str">
        <v/>
      </c>
      <c r="ES21" s="31" t="str">
        <v/>
      </c>
      <c r="ET21" s="31" t="str">
        <v/>
      </c>
      <c r="EU21" s="31" t="str">
        <v/>
      </c>
      <c r="EV21" s="31" t="str">
        <v/>
      </c>
      <c r="EW21" s="31" t="str">
        <v/>
      </c>
      <c r="EX21" s="31" t="str">
        <v/>
      </c>
      <c r="EY21" s="31" t="str">
        <v/>
      </c>
      <c r="EZ21" s="31" t="str">
        <v/>
      </c>
      <c r="FA21" s="31" t="str">
        <v/>
      </c>
      <c r="FB21" s="31" t="str">
        <v/>
      </c>
      <c r="FC21" s="31" t="str">
        <v/>
      </c>
      <c r="FD21" s="31" t="str">
        <v/>
      </c>
      <c r="FE21" s="31" t="str">
        <v/>
      </c>
      <c r="FF21" s="31" t="str">
        <v/>
      </c>
      <c r="FG21" s="31" t="str">
        <v/>
      </c>
      <c r="FH21" s="31" t="str">
        <v/>
      </c>
      <c r="FI21" s="31" t="str">
        <v/>
      </c>
      <c r="FJ21" s="31" t="str">
        <v/>
      </c>
      <c r="FK21" s="31" t="str">
        <v/>
      </c>
      <c r="FL21" s="31" t="str">
        <v/>
      </c>
      <c r="FM21" s="31" t="str">
        <v/>
      </c>
      <c r="FN21" s="31" t="str">
        <v/>
      </c>
      <c r="FO21" s="31" t="str">
        <v/>
      </c>
      <c r="FP21" s="31" t="str">
        <v/>
      </c>
      <c r="FQ21" s="31" t="str">
        <v/>
      </c>
      <c r="FR21" s="31" t="str">
        <v/>
      </c>
      <c r="FS21" s="31" t="str">
        <v/>
      </c>
      <c r="FT21" s="31" t="str">
        <v/>
      </c>
      <c r="FU21" s="31" t="str">
        <v/>
      </c>
      <c r="FV21" s="31" t="str">
        <v/>
      </c>
      <c r="FW21" s="31" t="str">
        <v/>
      </c>
      <c r="FX21" s="31" t="str">
        <v/>
      </c>
      <c r="FY21" s="31" t="str">
        <v/>
      </c>
      <c r="FZ21" s="31" t="str">
        <v/>
      </c>
      <c r="GA21" s="31" t="str">
        <v/>
      </c>
      <c r="GB21" s="31" t="str">
        <v/>
      </c>
      <c r="GC21" s="31" t="str">
        <v/>
      </c>
      <c r="GD21" s="31" t="str">
        <v/>
      </c>
      <c r="GE21" s="31" t="str">
        <v/>
      </c>
      <c r="GF21" s="31" t="str">
        <v/>
      </c>
      <c r="GG21" s="31" t="str">
        <v/>
      </c>
      <c r="GH21" s="31" t="str">
        <v/>
      </c>
      <c r="GI21" s="31" t="str">
        <v/>
      </c>
      <c r="GJ21" s="31" t="str">
        <v/>
      </c>
      <c r="GK21" s="31" t="str">
        <v/>
      </c>
      <c r="GL21" s="31" t="str">
        <v/>
      </c>
      <c r="GM21" s="31" t="str">
        <v/>
      </c>
      <c r="GN21" s="31" t="str">
        <v/>
      </c>
      <c r="GO21" s="31" t="str">
        <v/>
      </c>
      <c r="GP21" s="31" t="str">
        <v/>
      </c>
      <c r="GQ21" s="31" t="str">
        <v/>
      </c>
      <c r="GR21" s="31" t="str">
        <v/>
      </c>
      <c r="GS21" s="31" t="str">
        <v/>
      </c>
      <c r="GT21" s="31" t="str">
        <v/>
      </c>
      <c r="GU21" s="31" t="str">
        <v/>
      </c>
    </row>
    <row r="22" spans="1:203" s="28" customFormat="1" ht="20.100000000000001" customHeight="1" x14ac:dyDescent="0.25">
      <c r="A22" s="28" t="str">
        <v>REB2</v>
      </c>
      <c r="B22" s="28">
        <v>15106.5</v>
      </c>
      <c r="C22" s="29">
        <v>14971.754212091806</v>
      </c>
      <c r="D22" s="30" t="str">
        <v>COLD</v>
      </c>
      <c r="E22" s="31" t="str">
        <v/>
      </c>
      <c r="F22" s="31" t="str">
        <v/>
      </c>
      <c r="G22" s="31" t="str">
        <v/>
      </c>
      <c r="H22" s="31" t="str">
        <v/>
      </c>
      <c r="I22" s="31" t="str">
        <v/>
      </c>
      <c r="J22" s="31" t="str">
        <v/>
      </c>
      <c r="K22" s="31" t="str">
        <v/>
      </c>
      <c r="L22" s="31" t="str">
        <v/>
      </c>
      <c r="M22" s="31" t="str">
        <v/>
      </c>
      <c r="N22" s="31" t="str">
        <v/>
      </c>
      <c r="O22" s="31" t="str">
        <v/>
      </c>
      <c r="P22" s="31" t="str">
        <v/>
      </c>
      <c r="Q22" s="31" t="str">
        <v/>
      </c>
      <c r="R22" s="31" t="str">
        <v/>
      </c>
      <c r="S22" s="31" t="str">
        <v/>
      </c>
      <c r="T22" s="31" t="str">
        <v/>
      </c>
      <c r="U22" s="31" t="str">
        <v/>
      </c>
      <c r="V22" s="31" t="str">
        <v/>
      </c>
      <c r="W22" s="31" t="str">
        <v/>
      </c>
      <c r="X22" s="31" t="str">
        <v/>
      </c>
      <c r="Y22" s="31" t="str">
        <v/>
      </c>
      <c r="Z22" s="31" t="str">
        <v/>
      </c>
      <c r="AA22" s="31" t="str">
        <v/>
      </c>
      <c r="AB22" s="31" t="str">
        <v/>
      </c>
      <c r="AC22" s="31" t="str">
        <v/>
      </c>
      <c r="AD22" s="31" t="str">
        <v/>
      </c>
      <c r="AE22" s="31" t="str">
        <v/>
      </c>
      <c r="AF22" s="31" t="str">
        <v/>
      </c>
      <c r="AG22" s="31" t="str">
        <v/>
      </c>
      <c r="AH22" s="31" t="str">
        <v/>
      </c>
      <c r="AI22" s="31" t="str">
        <v/>
      </c>
      <c r="AJ22" s="31" t="str">
        <v/>
      </c>
      <c r="AK22" s="31" t="str">
        <v/>
      </c>
      <c r="AL22" s="31" t="str">
        <v/>
      </c>
      <c r="AM22" s="31" t="str">
        <v/>
      </c>
      <c r="AN22" s="31" t="str">
        <v/>
      </c>
      <c r="AO22" s="31" t="str">
        <v>▲</v>
      </c>
      <c r="AP22" s="31" t="str">
        <v>|</v>
      </c>
      <c r="AQ22" s="31" t="str">
        <v>|</v>
      </c>
      <c r="AR22" s="31" t="str">
        <v>|</v>
      </c>
      <c r="AS22" s="31" t="str">
        <v>|</v>
      </c>
      <c r="AT22" s="31" t="str">
        <v>|</v>
      </c>
      <c r="AU22" s="31" t="str">
        <v>●</v>
      </c>
      <c r="AV22" s="31" t="str">
        <v/>
      </c>
      <c r="AW22" s="31" t="str">
        <v/>
      </c>
      <c r="AX22" s="31" t="str">
        <v/>
      </c>
      <c r="AY22" s="31" t="str">
        <v/>
      </c>
      <c r="AZ22" s="31" t="str">
        <v/>
      </c>
      <c r="BA22" s="31" t="str">
        <v/>
      </c>
      <c r="BB22" s="31" t="str">
        <v/>
      </c>
      <c r="BC22" s="31" t="str">
        <v/>
      </c>
      <c r="BD22" s="31" t="str">
        <v/>
      </c>
      <c r="BE22" s="31" t="str">
        <v/>
      </c>
      <c r="BF22" s="31" t="str">
        <v/>
      </c>
      <c r="BG22" s="31" t="str">
        <v/>
      </c>
      <c r="BH22" s="31" t="str">
        <v/>
      </c>
      <c r="BI22" s="31" t="str">
        <v/>
      </c>
      <c r="BJ22" s="31" t="str">
        <v/>
      </c>
      <c r="BK22" s="31" t="str">
        <v/>
      </c>
      <c r="BL22" s="31" t="str">
        <v/>
      </c>
      <c r="BM22" s="31" t="str">
        <v/>
      </c>
      <c r="BN22" s="31" t="str">
        <v/>
      </c>
      <c r="BO22" s="31" t="str">
        <v/>
      </c>
      <c r="BP22" s="31" t="str">
        <v/>
      </c>
      <c r="BQ22" s="31" t="str">
        <v/>
      </c>
      <c r="BR22" s="31" t="str">
        <v/>
      </c>
      <c r="BS22" s="31" t="str">
        <v/>
      </c>
      <c r="BT22" s="31" t="str">
        <v/>
      </c>
      <c r="BU22" s="31" t="str">
        <v/>
      </c>
      <c r="BV22" s="31" t="str">
        <v/>
      </c>
      <c r="BW22" s="31" t="str">
        <v/>
      </c>
      <c r="BX22" s="31" t="str">
        <v/>
      </c>
      <c r="BY22" s="31" t="str">
        <v/>
      </c>
      <c r="BZ22" s="31" t="str">
        <v/>
      </c>
      <c r="CA22" s="31" t="str">
        <v/>
      </c>
      <c r="CB22" s="31" t="str">
        <v/>
      </c>
      <c r="CC22" s="31" t="str">
        <v/>
      </c>
      <c r="CD22" s="31" t="str">
        <v/>
      </c>
      <c r="CE22" s="31" t="str">
        <v/>
      </c>
      <c r="CF22" s="31" t="str">
        <v/>
      </c>
      <c r="CG22" s="31" t="str">
        <v/>
      </c>
      <c r="CH22" s="31" t="str">
        <v/>
      </c>
      <c r="CI22" s="31" t="str">
        <v/>
      </c>
      <c r="CJ22" s="31" t="str">
        <v/>
      </c>
      <c r="CK22" s="31" t="str">
        <v/>
      </c>
      <c r="CL22" s="31" t="str">
        <v/>
      </c>
      <c r="CM22" s="31" t="str">
        <v/>
      </c>
      <c r="CN22" s="31" t="str">
        <v/>
      </c>
      <c r="CO22" s="31" t="str">
        <v/>
      </c>
      <c r="CP22" s="31" t="str">
        <v/>
      </c>
      <c r="CQ22" s="31" t="str">
        <v/>
      </c>
      <c r="CR22" s="31" t="str">
        <v/>
      </c>
      <c r="CS22" s="31" t="str">
        <v/>
      </c>
      <c r="CT22" s="31" t="str">
        <v/>
      </c>
      <c r="CU22" s="31" t="str">
        <v/>
      </c>
      <c r="CV22" s="31" t="str">
        <v/>
      </c>
      <c r="CW22" s="31" t="str">
        <v/>
      </c>
      <c r="CX22" s="31" t="str">
        <v/>
      </c>
      <c r="CY22" s="31" t="str">
        <v/>
      </c>
      <c r="CZ22" s="31" t="str">
        <v/>
      </c>
      <c r="DA22" s="31" t="str">
        <v/>
      </c>
      <c r="DB22" s="31" t="str">
        <v/>
      </c>
      <c r="DC22" s="31" t="str">
        <v/>
      </c>
      <c r="DD22" s="31" t="str">
        <v/>
      </c>
      <c r="DE22" s="31" t="str">
        <v/>
      </c>
      <c r="DF22" s="31" t="str">
        <v/>
      </c>
      <c r="DG22" s="31" t="str">
        <v/>
      </c>
      <c r="DH22" s="31" t="str">
        <v/>
      </c>
      <c r="DI22" s="31" t="str">
        <v/>
      </c>
      <c r="DJ22" s="31" t="str">
        <v/>
      </c>
      <c r="DK22" s="31" t="str">
        <v/>
      </c>
      <c r="DL22" s="31" t="str">
        <v/>
      </c>
      <c r="DM22" s="31" t="str">
        <v/>
      </c>
      <c r="DN22" s="31" t="str">
        <v/>
      </c>
      <c r="DO22" s="31" t="str">
        <v/>
      </c>
      <c r="DP22" s="31" t="str">
        <v/>
      </c>
      <c r="DQ22" s="31" t="str">
        <v/>
      </c>
      <c r="DR22" s="31" t="str">
        <v/>
      </c>
      <c r="DS22" s="31" t="str">
        <v/>
      </c>
      <c r="DT22" s="31" t="str">
        <v/>
      </c>
      <c r="DU22" s="31" t="str">
        <v/>
      </c>
      <c r="DV22" s="31" t="str">
        <v/>
      </c>
      <c r="DW22" s="31" t="str">
        <v/>
      </c>
      <c r="DX22" s="31" t="str">
        <v/>
      </c>
      <c r="DY22" s="31" t="str">
        <v/>
      </c>
      <c r="DZ22" s="31" t="str">
        <v/>
      </c>
      <c r="EA22" s="31" t="str">
        <v/>
      </c>
      <c r="EB22" s="31" t="str">
        <v/>
      </c>
      <c r="EC22" s="31" t="str">
        <v/>
      </c>
      <c r="ED22" s="31" t="str">
        <v/>
      </c>
      <c r="EE22" s="31" t="str">
        <v/>
      </c>
      <c r="EF22" s="31" t="str">
        <v/>
      </c>
      <c r="EG22" s="31" t="str">
        <v/>
      </c>
      <c r="EH22" s="31" t="str">
        <v/>
      </c>
      <c r="EI22" s="31" t="str">
        <v/>
      </c>
      <c r="EJ22" s="31" t="str">
        <v/>
      </c>
      <c r="EK22" s="31" t="str">
        <v/>
      </c>
      <c r="EL22" s="31" t="str">
        <v/>
      </c>
      <c r="EM22" s="31" t="str">
        <v/>
      </c>
      <c r="EN22" s="31" t="str">
        <v/>
      </c>
      <c r="EO22" s="31" t="str">
        <v/>
      </c>
      <c r="EP22" s="31" t="str">
        <v/>
      </c>
      <c r="EQ22" s="31" t="str">
        <v/>
      </c>
      <c r="ER22" s="31" t="str">
        <v/>
      </c>
      <c r="ES22" s="31" t="str">
        <v/>
      </c>
      <c r="ET22" s="31" t="str">
        <v/>
      </c>
      <c r="EU22" s="31" t="str">
        <v/>
      </c>
      <c r="EV22" s="31" t="str">
        <v/>
      </c>
      <c r="EW22" s="31" t="str">
        <v/>
      </c>
      <c r="EX22" s="31" t="str">
        <v/>
      </c>
      <c r="EY22" s="31" t="str">
        <v/>
      </c>
      <c r="EZ22" s="31" t="str">
        <v/>
      </c>
      <c r="FA22" s="31" t="str">
        <v/>
      </c>
      <c r="FB22" s="31" t="str">
        <v/>
      </c>
      <c r="FC22" s="31" t="str">
        <v/>
      </c>
      <c r="FD22" s="31" t="str">
        <v/>
      </c>
      <c r="FE22" s="31" t="str">
        <v/>
      </c>
      <c r="FF22" s="31" t="str">
        <v/>
      </c>
      <c r="FG22" s="31" t="str">
        <v/>
      </c>
      <c r="FH22" s="31" t="str">
        <v/>
      </c>
      <c r="FI22" s="31" t="str">
        <v/>
      </c>
      <c r="FJ22" s="31" t="str">
        <v/>
      </c>
      <c r="FK22" s="31" t="str">
        <v/>
      </c>
      <c r="FL22" s="31" t="str">
        <v/>
      </c>
      <c r="FM22" s="31" t="str">
        <v/>
      </c>
      <c r="FN22" s="31" t="str">
        <v/>
      </c>
      <c r="FO22" s="31" t="str">
        <v/>
      </c>
      <c r="FP22" s="31" t="str">
        <v/>
      </c>
      <c r="FQ22" s="31" t="str">
        <v/>
      </c>
      <c r="FR22" s="31" t="str">
        <v/>
      </c>
      <c r="FS22" s="31" t="str">
        <v/>
      </c>
      <c r="FT22" s="31" t="str">
        <v/>
      </c>
      <c r="FU22" s="31" t="str">
        <v/>
      </c>
      <c r="FV22" s="31" t="str">
        <v/>
      </c>
      <c r="FW22" s="31" t="str">
        <v/>
      </c>
      <c r="FX22" s="31" t="str">
        <v/>
      </c>
      <c r="FY22" s="31" t="str">
        <v/>
      </c>
      <c r="FZ22" s="31" t="str">
        <v/>
      </c>
      <c r="GA22" s="31" t="str">
        <v/>
      </c>
      <c r="GB22" s="31" t="str">
        <v/>
      </c>
      <c r="GC22" s="31" t="str">
        <v/>
      </c>
      <c r="GD22" s="31" t="str">
        <v/>
      </c>
      <c r="GE22" s="31" t="str">
        <v/>
      </c>
      <c r="GF22" s="31" t="str">
        <v/>
      </c>
      <c r="GG22" s="31" t="str">
        <v/>
      </c>
      <c r="GH22" s="31" t="str">
        <v/>
      </c>
      <c r="GI22" s="31" t="str">
        <v/>
      </c>
      <c r="GJ22" s="31" t="str">
        <v/>
      </c>
      <c r="GK22" s="31" t="str">
        <v/>
      </c>
      <c r="GL22" s="31" t="str">
        <v/>
      </c>
      <c r="GM22" s="31" t="str">
        <v/>
      </c>
      <c r="GN22" s="31" t="str">
        <v/>
      </c>
      <c r="GO22" s="31" t="str">
        <v/>
      </c>
      <c r="GP22" s="31" t="str">
        <v/>
      </c>
      <c r="GQ22" s="31" t="str">
        <v/>
      </c>
      <c r="GR22" s="31" t="str">
        <v/>
      </c>
      <c r="GS22" s="31" t="str">
        <v/>
      </c>
      <c r="GT22" s="31" t="str">
        <v/>
      </c>
      <c r="GU22" s="31" t="str">
        <v/>
      </c>
    </row>
    <row r="23" spans="1:203" s="28" customFormat="1" ht="20.100000000000001" customHeight="1" x14ac:dyDescent="0.25">
      <c r="A23" s="28" t="str">
        <v>COND2</v>
      </c>
      <c r="B23" s="28">
        <v>6054.3</v>
      </c>
      <c r="C23" s="29">
        <v>4233.7762237762036</v>
      </c>
      <c r="D23" s="30" t="str">
        <v>HOT</v>
      </c>
      <c r="E23" s="31" t="str">
        <v/>
      </c>
      <c r="F23" s="31" t="str">
        <v/>
      </c>
      <c r="G23" s="31" t="str">
        <v/>
      </c>
      <c r="H23" s="31" t="str">
        <v/>
      </c>
      <c r="I23" s="31" t="str">
        <v/>
      </c>
      <c r="J23" s="31" t="str">
        <v/>
      </c>
      <c r="K23" s="31" t="str">
        <v/>
      </c>
      <c r="L23" s="31" t="str">
        <v/>
      </c>
      <c r="M23" s="31" t="str">
        <v/>
      </c>
      <c r="N23" s="31" t="str">
        <v/>
      </c>
      <c r="O23" s="31" t="str">
        <v/>
      </c>
      <c r="P23" s="31" t="str">
        <v/>
      </c>
      <c r="Q23" s="31" t="str">
        <v/>
      </c>
      <c r="R23" s="31" t="str">
        <v/>
      </c>
      <c r="S23" s="31" t="str">
        <v/>
      </c>
      <c r="T23" s="31" t="str">
        <v/>
      </c>
      <c r="U23" s="31" t="str">
        <v/>
      </c>
      <c r="V23" s="31" t="str">
        <v/>
      </c>
      <c r="W23" s="31" t="str">
        <v/>
      </c>
      <c r="X23" s="31" t="str">
        <v/>
      </c>
      <c r="Y23" s="31" t="str">
        <v/>
      </c>
      <c r="Z23" s="31" t="str">
        <v/>
      </c>
      <c r="AA23" s="31" t="str">
        <v/>
      </c>
      <c r="AB23" s="31" t="str">
        <v/>
      </c>
      <c r="AC23" s="31" t="str">
        <v/>
      </c>
      <c r="AD23" s="31" t="str">
        <v/>
      </c>
      <c r="AE23" s="31" t="str">
        <v/>
      </c>
      <c r="AF23" s="31" t="str">
        <v/>
      </c>
      <c r="AG23" s="31" t="str">
        <v/>
      </c>
      <c r="AH23" s="31" t="str">
        <v/>
      </c>
      <c r="AI23" s="31" t="str">
        <v/>
      </c>
      <c r="AJ23" s="31" t="str">
        <v/>
      </c>
      <c r="AK23" s="31" t="str">
        <v/>
      </c>
      <c r="AL23" s="31" t="str">
        <v/>
      </c>
      <c r="AM23" s="31" t="str">
        <v/>
      </c>
      <c r="AN23" s="31" t="str">
        <v/>
      </c>
      <c r="AO23" s="31" t="str">
        <v/>
      </c>
      <c r="AP23" s="31" t="str">
        <v/>
      </c>
      <c r="AQ23" s="31" t="str">
        <v/>
      </c>
      <c r="AR23" s="31" t="str">
        <v/>
      </c>
      <c r="AS23" s="31" t="str">
        <v/>
      </c>
      <c r="AT23" s="31" t="str">
        <v/>
      </c>
      <c r="AU23" s="31" t="str">
        <v/>
      </c>
      <c r="AV23" s="31" t="str">
        <v/>
      </c>
      <c r="AW23" s="31" t="str">
        <v/>
      </c>
      <c r="AX23" s="31" t="str">
        <v/>
      </c>
      <c r="AY23" s="31" t="str">
        <v/>
      </c>
      <c r="AZ23" s="31" t="str">
        <v/>
      </c>
      <c r="BA23" s="31" t="str">
        <v/>
      </c>
      <c r="BB23" s="31" t="str">
        <v/>
      </c>
      <c r="BC23" s="31" t="str">
        <v/>
      </c>
      <c r="BD23" s="31" t="str">
        <v/>
      </c>
      <c r="BE23" s="31" t="str">
        <v/>
      </c>
      <c r="BF23" s="31" t="str">
        <v/>
      </c>
      <c r="BG23" s="31" t="str">
        <v>●</v>
      </c>
      <c r="BH23" s="31" t="str">
        <v>|</v>
      </c>
      <c r="BI23" s="31" t="str">
        <v>|</v>
      </c>
      <c r="BJ23" s="31" t="str">
        <v>|</v>
      </c>
      <c r="BK23" s="31" t="str">
        <v>▼</v>
      </c>
      <c r="BL23" s="31" t="str">
        <v/>
      </c>
      <c r="BM23" s="31" t="str">
        <v/>
      </c>
      <c r="BN23" s="31" t="str">
        <v/>
      </c>
      <c r="BO23" s="31" t="str">
        <v/>
      </c>
      <c r="BP23" s="31" t="str">
        <v/>
      </c>
      <c r="BQ23" s="31" t="str">
        <v/>
      </c>
      <c r="BR23" s="31" t="str">
        <v/>
      </c>
      <c r="BS23" s="31" t="str">
        <v/>
      </c>
      <c r="BT23" s="31" t="str">
        <v/>
      </c>
      <c r="BU23" s="31" t="str">
        <v/>
      </c>
      <c r="BV23" s="31" t="str">
        <v/>
      </c>
      <c r="BW23" s="31" t="str">
        <v/>
      </c>
      <c r="BX23" s="31" t="str">
        <v/>
      </c>
      <c r="BY23" s="31" t="str">
        <v/>
      </c>
      <c r="BZ23" s="31" t="str">
        <v/>
      </c>
      <c r="CA23" s="31" t="str">
        <v/>
      </c>
      <c r="CB23" s="31" t="str">
        <v/>
      </c>
      <c r="CC23" s="31" t="str">
        <v/>
      </c>
      <c r="CD23" s="31" t="str">
        <v/>
      </c>
      <c r="CE23" s="31" t="str">
        <v/>
      </c>
      <c r="CF23" s="31" t="str">
        <v/>
      </c>
      <c r="CG23" s="31" t="str">
        <v/>
      </c>
      <c r="CH23" s="31" t="str">
        <v/>
      </c>
      <c r="CI23" s="31" t="str">
        <v/>
      </c>
      <c r="CJ23" s="31" t="str">
        <v/>
      </c>
      <c r="CK23" s="31" t="str">
        <v/>
      </c>
      <c r="CL23" s="31" t="str">
        <v/>
      </c>
      <c r="CM23" s="31" t="str">
        <v/>
      </c>
      <c r="CN23" s="31" t="str">
        <v/>
      </c>
      <c r="CO23" s="31" t="str">
        <v/>
      </c>
      <c r="CP23" s="31" t="str">
        <v/>
      </c>
      <c r="CQ23" s="31" t="str">
        <v/>
      </c>
      <c r="CR23" s="31" t="str">
        <v/>
      </c>
      <c r="CS23" s="31" t="str">
        <v/>
      </c>
      <c r="CT23" s="31" t="str">
        <v/>
      </c>
      <c r="CU23" s="31" t="str">
        <v/>
      </c>
      <c r="CV23" s="31" t="str">
        <v/>
      </c>
      <c r="CW23" s="31" t="str">
        <v/>
      </c>
      <c r="CX23" s="31" t="str">
        <v/>
      </c>
      <c r="CY23" s="31" t="str">
        <v/>
      </c>
      <c r="CZ23" s="31" t="str">
        <v/>
      </c>
      <c r="DA23" s="31" t="str">
        <v/>
      </c>
      <c r="DB23" s="31" t="str">
        <v/>
      </c>
      <c r="DC23" s="31" t="str">
        <v/>
      </c>
      <c r="DD23" s="31" t="str">
        <v/>
      </c>
      <c r="DE23" s="31" t="str">
        <v/>
      </c>
      <c r="DF23" s="31" t="str">
        <v/>
      </c>
      <c r="DG23" s="31" t="str">
        <v/>
      </c>
      <c r="DH23" s="31" t="str">
        <v/>
      </c>
      <c r="DI23" s="31" t="str">
        <v/>
      </c>
      <c r="DJ23" s="31" t="str">
        <v/>
      </c>
      <c r="DK23" s="31" t="str">
        <v/>
      </c>
      <c r="DL23" s="31" t="str">
        <v/>
      </c>
      <c r="DM23" s="31" t="str">
        <v/>
      </c>
      <c r="DN23" s="31" t="str">
        <v/>
      </c>
      <c r="DO23" s="31" t="str">
        <v/>
      </c>
      <c r="DP23" s="31" t="str">
        <v/>
      </c>
      <c r="DQ23" s="31" t="str">
        <v/>
      </c>
      <c r="DR23" s="31" t="str">
        <v/>
      </c>
      <c r="DS23" s="31" t="str">
        <v/>
      </c>
      <c r="DT23" s="31" t="str">
        <v/>
      </c>
      <c r="DU23" s="31" t="str">
        <v/>
      </c>
      <c r="DV23" s="31" t="str">
        <v/>
      </c>
      <c r="DW23" s="31" t="str">
        <v/>
      </c>
      <c r="DX23" s="31" t="str">
        <v/>
      </c>
      <c r="DY23" s="31" t="str">
        <v/>
      </c>
      <c r="DZ23" s="31" t="str">
        <v/>
      </c>
      <c r="EA23" s="31" t="str">
        <v/>
      </c>
      <c r="EB23" s="31" t="str">
        <v/>
      </c>
      <c r="EC23" s="31" t="str">
        <v/>
      </c>
      <c r="ED23" s="31" t="str">
        <v/>
      </c>
      <c r="EE23" s="31" t="str">
        <v/>
      </c>
      <c r="EF23" s="31" t="str">
        <v/>
      </c>
      <c r="EG23" s="31" t="str">
        <v/>
      </c>
      <c r="EH23" s="31" t="str">
        <v/>
      </c>
      <c r="EI23" s="31" t="str">
        <v/>
      </c>
      <c r="EJ23" s="31" t="str">
        <v/>
      </c>
      <c r="EK23" s="31" t="str">
        <v/>
      </c>
      <c r="EL23" s="31" t="str">
        <v/>
      </c>
      <c r="EM23" s="31" t="str">
        <v/>
      </c>
      <c r="EN23" s="31" t="str">
        <v/>
      </c>
      <c r="EO23" s="31" t="str">
        <v/>
      </c>
      <c r="EP23" s="31" t="str">
        <v/>
      </c>
      <c r="EQ23" s="31" t="str">
        <v/>
      </c>
      <c r="ER23" s="31" t="str">
        <v/>
      </c>
      <c r="ES23" s="31" t="str">
        <v/>
      </c>
      <c r="ET23" s="31" t="str">
        <v/>
      </c>
      <c r="EU23" s="31" t="str">
        <v/>
      </c>
      <c r="EV23" s="31" t="str">
        <v/>
      </c>
      <c r="EW23" s="31" t="str">
        <v/>
      </c>
      <c r="EX23" s="31" t="str">
        <v/>
      </c>
      <c r="EY23" s="31" t="str">
        <v/>
      </c>
      <c r="EZ23" s="31" t="str">
        <v/>
      </c>
      <c r="FA23" s="31" t="str">
        <v/>
      </c>
      <c r="FB23" s="31" t="str">
        <v/>
      </c>
      <c r="FC23" s="31" t="str">
        <v/>
      </c>
      <c r="FD23" s="31" t="str">
        <v/>
      </c>
      <c r="FE23" s="31" t="str">
        <v/>
      </c>
      <c r="FF23" s="31" t="str">
        <v/>
      </c>
      <c r="FG23" s="31" t="str">
        <v/>
      </c>
      <c r="FH23" s="31" t="str">
        <v/>
      </c>
      <c r="FI23" s="31" t="str">
        <v/>
      </c>
      <c r="FJ23" s="31" t="str">
        <v/>
      </c>
      <c r="FK23" s="31" t="str">
        <v/>
      </c>
      <c r="FL23" s="31" t="str">
        <v/>
      </c>
      <c r="FM23" s="31" t="str">
        <v/>
      </c>
      <c r="FN23" s="31" t="str">
        <v/>
      </c>
      <c r="FO23" s="31" t="str">
        <v/>
      </c>
      <c r="FP23" s="31" t="str">
        <v/>
      </c>
      <c r="FQ23" s="31" t="str">
        <v/>
      </c>
      <c r="FR23" s="31" t="str">
        <v/>
      </c>
      <c r="FS23" s="31" t="str">
        <v/>
      </c>
      <c r="FT23" s="31" t="str">
        <v/>
      </c>
      <c r="FU23" s="31" t="str">
        <v/>
      </c>
      <c r="FV23" s="31" t="str">
        <v/>
      </c>
      <c r="FW23" s="31" t="str">
        <v/>
      </c>
      <c r="FX23" s="31" t="str">
        <v/>
      </c>
      <c r="FY23" s="31" t="str">
        <v/>
      </c>
      <c r="FZ23" s="31" t="str">
        <v/>
      </c>
      <c r="GA23" s="31" t="str">
        <v/>
      </c>
      <c r="GB23" s="31" t="str">
        <v/>
      </c>
      <c r="GC23" s="31" t="str">
        <v/>
      </c>
      <c r="GD23" s="31" t="str">
        <v/>
      </c>
      <c r="GE23" s="31" t="str">
        <v/>
      </c>
      <c r="GF23" s="31" t="str">
        <v/>
      </c>
      <c r="GG23" s="31" t="str">
        <v/>
      </c>
      <c r="GH23" s="31" t="str">
        <v/>
      </c>
      <c r="GI23" s="31" t="str">
        <v/>
      </c>
      <c r="GJ23" s="31" t="str">
        <v/>
      </c>
      <c r="GK23" s="31" t="str">
        <v/>
      </c>
      <c r="GL23" s="31" t="str">
        <v/>
      </c>
      <c r="GM23" s="31" t="str">
        <v/>
      </c>
      <c r="GN23" s="31" t="str">
        <v/>
      </c>
      <c r="GO23" s="31" t="str">
        <v/>
      </c>
      <c r="GP23" s="31" t="str">
        <v/>
      </c>
      <c r="GQ23" s="31" t="str">
        <v/>
      </c>
      <c r="GR23" s="31" t="str">
        <v/>
      </c>
      <c r="GS23" s="31" t="str">
        <v/>
      </c>
      <c r="GT23" s="31" t="str">
        <v/>
      </c>
      <c r="GU23" s="31" t="str">
        <v/>
      </c>
    </row>
    <row r="24" spans="1:203" s="28" customFormat="1" ht="20.100000000000001" customHeight="1" x14ac:dyDescent="0.25">
      <c r="A24" s="28" t="str">
        <v>REB3</v>
      </c>
      <c r="B24" s="28">
        <v>15109.9</v>
      </c>
      <c r="C24" s="29">
        <v>14556.743737957457</v>
      </c>
      <c r="D24" s="30" t="str">
        <v>COLD</v>
      </c>
      <c r="E24" s="31" t="str">
        <v/>
      </c>
      <c r="F24" s="31" t="str">
        <v/>
      </c>
      <c r="G24" s="31" t="str">
        <v/>
      </c>
      <c r="H24" s="31" t="str">
        <v/>
      </c>
      <c r="I24" s="31" t="str">
        <v/>
      </c>
      <c r="J24" s="31" t="str">
        <v/>
      </c>
      <c r="K24" s="31" t="str">
        <v/>
      </c>
      <c r="L24" s="31" t="str">
        <v/>
      </c>
      <c r="M24" s="31" t="str">
        <v/>
      </c>
      <c r="N24" s="31" t="str">
        <v/>
      </c>
      <c r="O24" s="31" t="str">
        <v/>
      </c>
      <c r="P24" s="31" t="str">
        <v/>
      </c>
      <c r="Q24" s="31" t="str">
        <v/>
      </c>
      <c r="R24" s="31" t="str">
        <v/>
      </c>
      <c r="S24" s="31" t="str">
        <v/>
      </c>
      <c r="T24" s="31" t="str">
        <v/>
      </c>
      <c r="U24" s="31" t="str">
        <v/>
      </c>
      <c r="V24" s="31" t="str">
        <v/>
      </c>
      <c r="W24" s="31" t="str">
        <v/>
      </c>
      <c r="X24" s="31" t="str">
        <v/>
      </c>
      <c r="Y24" s="31" t="str">
        <v/>
      </c>
      <c r="Z24" s="31" t="str">
        <v/>
      </c>
      <c r="AA24" s="31" t="str">
        <v/>
      </c>
      <c r="AB24" s="31" t="str">
        <v/>
      </c>
      <c r="AC24" s="31" t="str">
        <v/>
      </c>
      <c r="AD24" s="31" t="str">
        <v/>
      </c>
      <c r="AE24" s="31" t="str">
        <v/>
      </c>
      <c r="AF24" s="31" t="str">
        <v/>
      </c>
      <c r="AG24" s="31" t="str">
        <v/>
      </c>
      <c r="AH24" s="31" t="str">
        <v/>
      </c>
      <c r="AI24" s="31" t="str">
        <v/>
      </c>
      <c r="AJ24" s="31" t="str">
        <v/>
      </c>
      <c r="AK24" s="31" t="str">
        <v>▲</v>
      </c>
      <c r="AL24" s="31" t="str">
        <v>|</v>
      </c>
      <c r="AM24" s="31" t="str">
        <v>|</v>
      </c>
      <c r="AN24" s="31" t="str">
        <v>|</v>
      </c>
      <c r="AO24" s="31" t="str">
        <v>|</v>
      </c>
      <c r="AP24" s="31" t="str">
        <v>|</v>
      </c>
      <c r="AQ24" s="31" t="str">
        <v>●</v>
      </c>
      <c r="AR24" s="31" t="str">
        <v/>
      </c>
      <c r="AS24" s="31" t="str">
        <v/>
      </c>
      <c r="AT24" s="31" t="str">
        <v/>
      </c>
      <c r="AU24" s="31" t="str">
        <v/>
      </c>
      <c r="AV24" s="31" t="str">
        <v/>
      </c>
      <c r="AW24" s="31" t="str">
        <v/>
      </c>
      <c r="AX24" s="31" t="str">
        <v/>
      </c>
      <c r="AY24" s="31" t="str">
        <v/>
      </c>
      <c r="AZ24" s="31" t="str">
        <v/>
      </c>
      <c r="BA24" s="31" t="str">
        <v/>
      </c>
      <c r="BB24" s="31" t="str">
        <v/>
      </c>
      <c r="BC24" s="31" t="str">
        <v/>
      </c>
      <c r="BD24" s="31" t="str">
        <v/>
      </c>
      <c r="BE24" s="31" t="str">
        <v/>
      </c>
      <c r="BF24" s="31" t="str">
        <v/>
      </c>
      <c r="BG24" s="31" t="str">
        <v/>
      </c>
      <c r="BH24" s="31" t="str">
        <v/>
      </c>
      <c r="BI24" s="31" t="str">
        <v/>
      </c>
      <c r="BJ24" s="31" t="str">
        <v/>
      </c>
      <c r="BK24" s="31" t="str">
        <v/>
      </c>
      <c r="BL24" s="31" t="str">
        <v/>
      </c>
      <c r="BM24" s="31" t="str">
        <v/>
      </c>
      <c r="BN24" s="31" t="str">
        <v/>
      </c>
      <c r="BO24" s="31" t="str">
        <v/>
      </c>
      <c r="BP24" s="31" t="str">
        <v/>
      </c>
      <c r="BQ24" s="31" t="str">
        <v/>
      </c>
      <c r="BR24" s="31" t="str">
        <v/>
      </c>
      <c r="BS24" s="31" t="str">
        <v/>
      </c>
      <c r="BT24" s="31" t="str">
        <v/>
      </c>
      <c r="BU24" s="31" t="str">
        <v/>
      </c>
      <c r="BV24" s="31" t="str">
        <v/>
      </c>
      <c r="BW24" s="31" t="str">
        <v/>
      </c>
      <c r="BX24" s="31" t="str">
        <v/>
      </c>
      <c r="BY24" s="31" t="str">
        <v/>
      </c>
      <c r="BZ24" s="31" t="str">
        <v/>
      </c>
      <c r="CA24" s="31" t="str">
        <v/>
      </c>
      <c r="CB24" s="31" t="str">
        <v/>
      </c>
      <c r="CC24" s="31" t="str">
        <v/>
      </c>
      <c r="CD24" s="31" t="str">
        <v/>
      </c>
      <c r="CE24" s="31" t="str">
        <v/>
      </c>
      <c r="CF24" s="31" t="str">
        <v/>
      </c>
      <c r="CG24" s="31" t="str">
        <v/>
      </c>
      <c r="CH24" s="31" t="str">
        <v/>
      </c>
      <c r="CI24" s="31" t="str">
        <v/>
      </c>
      <c r="CJ24" s="31" t="str">
        <v/>
      </c>
      <c r="CK24" s="31" t="str">
        <v/>
      </c>
      <c r="CL24" s="31" t="str">
        <v/>
      </c>
      <c r="CM24" s="31" t="str">
        <v/>
      </c>
      <c r="CN24" s="31" t="str">
        <v/>
      </c>
      <c r="CO24" s="31" t="str">
        <v/>
      </c>
      <c r="CP24" s="31" t="str">
        <v/>
      </c>
      <c r="CQ24" s="31" t="str">
        <v/>
      </c>
      <c r="CR24" s="31" t="str">
        <v/>
      </c>
      <c r="CS24" s="31" t="str">
        <v/>
      </c>
      <c r="CT24" s="31" t="str">
        <v/>
      </c>
      <c r="CU24" s="31" t="str">
        <v/>
      </c>
      <c r="CV24" s="31" t="str">
        <v/>
      </c>
      <c r="CW24" s="31" t="str">
        <v/>
      </c>
      <c r="CX24" s="31" t="str">
        <v/>
      </c>
      <c r="CY24" s="31" t="str">
        <v/>
      </c>
      <c r="CZ24" s="31" t="str">
        <v/>
      </c>
      <c r="DA24" s="31" t="str">
        <v/>
      </c>
      <c r="DB24" s="31" t="str">
        <v/>
      </c>
      <c r="DC24" s="31" t="str">
        <v/>
      </c>
      <c r="DD24" s="31" t="str">
        <v/>
      </c>
      <c r="DE24" s="31" t="str">
        <v/>
      </c>
      <c r="DF24" s="31" t="str">
        <v/>
      </c>
      <c r="DG24" s="31" t="str">
        <v/>
      </c>
      <c r="DH24" s="31" t="str">
        <v/>
      </c>
      <c r="DI24" s="31" t="str">
        <v/>
      </c>
      <c r="DJ24" s="31" t="str">
        <v/>
      </c>
      <c r="DK24" s="31" t="str">
        <v/>
      </c>
      <c r="DL24" s="31" t="str">
        <v/>
      </c>
      <c r="DM24" s="31" t="str">
        <v/>
      </c>
      <c r="DN24" s="31" t="str">
        <v/>
      </c>
      <c r="DO24" s="31" t="str">
        <v/>
      </c>
      <c r="DP24" s="31" t="str">
        <v/>
      </c>
      <c r="DQ24" s="31" t="str">
        <v/>
      </c>
      <c r="DR24" s="31" t="str">
        <v/>
      </c>
      <c r="DS24" s="31" t="str">
        <v/>
      </c>
      <c r="DT24" s="31" t="str">
        <v/>
      </c>
      <c r="DU24" s="31" t="str">
        <v/>
      </c>
      <c r="DV24" s="31" t="str">
        <v/>
      </c>
      <c r="DW24" s="31" t="str">
        <v/>
      </c>
      <c r="DX24" s="31" t="str">
        <v/>
      </c>
      <c r="DY24" s="31" t="str">
        <v/>
      </c>
      <c r="DZ24" s="31" t="str">
        <v/>
      </c>
      <c r="EA24" s="31" t="str">
        <v/>
      </c>
      <c r="EB24" s="31" t="str">
        <v/>
      </c>
      <c r="EC24" s="31" t="str">
        <v/>
      </c>
      <c r="ED24" s="31" t="str">
        <v/>
      </c>
      <c r="EE24" s="31" t="str">
        <v/>
      </c>
      <c r="EF24" s="31" t="str">
        <v/>
      </c>
      <c r="EG24" s="31" t="str">
        <v/>
      </c>
      <c r="EH24" s="31" t="str">
        <v/>
      </c>
      <c r="EI24" s="31" t="str">
        <v/>
      </c>
      <c r="EJ24" s="31" t="str">
        <v/>
      </c>
      <c r="EK24" s="31" t="str">
        <v/>
      </c>
      <c r="EL24" s="31" t="str">
        <v/>
      </c>
      <c r="EM24" s="31" t="str">
        <v/>
      </c>
      <c r="EN24" s="31" t="str">
        <v/>
      </c>
      <c r="EO24" s="31" t="str">
        <v/>
      </c>
      <c r="EP24" s="31" t="str">
        <v/>
      </c>
      <c r="EQ24" s="31" t="str">
        <v/>
      </c>
      <c r="ER24" s="31" t="str">
        <v/>
      </c>
      <c r="ES24" s="31" t="str">
        <v/>
      </c>
      <c r="ET24" s="31" t="str">
        <v/>
      </c>
      <c r="EU24" s="31" t="str">
        <v/>
      </c>
      <c r="EV24" s="31" t="str">
        <v/>
      </c>
      <c r="EW24" s="31" t="str">
        <v/>
      </c>
      <c r="EX24" s="31" t="str">
        <v/>
      </c>
      <c r="EY24" s="31" t="str">
        <v/>
      </c>
      <c r="EZ24" s="31" t="str">
        <v/>
      </c>
      <c r="FA24" s="31" t="str">
        <v/>
      </c>
      <c r="FB24" s="31" t="str">
        <v/>
      </c>
      <c r="FC24" s="31" t="str">
        <v/>
      </c>
      <c r="FD24" s="31" t="str">
        <v/>
      </c>
      <c r="FE24" s="31" t="str">
        <v/>
      </c>
      <c r="FF24" s="31" t="str">
        <v/>
      </c>
      <c r="FG24" s="31" t="str">
        <v/>
      </c>
      <c r="FH24" s="31" t="str">
        <v/>
      </c>
      <c r="FI24" s="31" t="str">
        <v/>
      </c>
      <c r="FJ24" s="31" t="str">
        <v/>
      </c>
      <c r="FK24" s="31" t="str">
        <v/>
      </c>
      <c r="FL24" s="31" t="str">
        <v/>
      </c>
      <c r="FM24" s="31" t="str">
        <v/>
      </c>
      <c r="FN24" s="31" t="str">
        <v/>
      </c>
      <c r="FO24" s="31" t="str">
        <v/>
      </c>
      <c r="FP24" s="31" t="str">
        <v/>
      </c>
      <c r="FQ24" s="31" t="str">
        <v/>
      </c>
      <c r="FR24" s="31" t="str">
        <v/>
      </c>
      <c r="FS24" s="31" t="str">
        <v/>
      </c>
      <c r="FT24" s="31" t="str">
        <v/>
      </c>
      <c r="FU24" s="31" t="str">
        <v/>
      </c>
      <c r="FV24" s="31" t="str">
        <v/>
      </c>
      <c r="FW24" s="31" t="str">
        <v/>
      </c>
      <c r="FX24" s="31" t="str">
        <v/>
      </c>
      <c r="FY24" s="31" t="str">
        <v/>
      </c>
      <c r="FZ24" s="31" t="str">
        <v/>
      </c>
      <c r="GA24" s="31" t="str">
        <v/>
      </c>
      <c r="GB24" s="31" t="str">
        <v/>
      </c>
      <c r="GC24" s="31" t="str">
        <v/>
      </c>
      <c r="GD24" s="31" t="str">
        <v/>
      </c>
      <c r="GE24" s="31" t="str">
        <v/>
      </c>
      <c r="GF24" s="31" t="str">
        <v/>
      </c>
      <c r="GG24" s="31" t="str">
        <v/>
      </c>
      <c r="GH24" s="31" t="str">
        <v/>
      </c>
      <c r="GI24" s="31" t="str">
        <v/>
      </c>
      <c r="GJ24" s="31" t="str">
        <v/>
      </c>
      <c r="GK24" s="31" t="str">
        <v/>
      </c>
      <c r="GL24" s="31" t="str">
        <v/>
      </c>
      <c r="GM24" s="31" t="str">
        <v/>
      </c>
      <c r="GN24" s="31" t="str">
        <v/>
      </c>
      <c r="GO24" s="31" t="str">
        <v/>
      </c>
      <c r="GP24" s="31" t="str">
        <v/>
      </c>
      <c r="GQ24" s="31" t="str">
        <v/>
      </c>
      <c r="GR24" s="31" t="str">
        <v/>
      </c>
      <c r="GS24" s="31" t="str">
        <v/>
      </c>
      <c r="GT24" s="31" t="str">
        <v/>
      </c>
      <c r="GU24" s="31" t="str">
        <v/>
      </c>
    </row>
    <row r="25" spans="1:203" s="28" customFormat="1" ht="20.100000000000001" customHeight="1" x14ac:dyDescent="0.25">
      <c r="A25" s="28" t="str">
        <v>COND3</v>
      </c>
      <c r="B25" s="28">
        <v>6056.1400000000012</v>
      </c>
      <c r="C25" s="29">
        <v>4235.0629370630859</v>
      </c>
      <c r="D25" s="30" t="str">
        <v>HOT</v>
      </c>
      <c r="E25" s="31" t="str">
        <v/>
      </c>
      <c r="F25" s="31" t="str">
        <v/>
      </c>
      <c r="G25" s="31" t="str">
        <v/>
      </c>
      <c r="H25" s="31" t="str">
        <v/>
      </c>
      <c r="I25" s="31" t="str">
        <v/>
      </c>
      <c r="J25" s="31" t="str">
        <v/>
      </c>
      <c r="K25" s="31" t="str">
        <v/>
      </c>
      <c r="L25" s="31" t="str">
        <v/>
      </c>
      <c r="M25" s="31" t="str">
        <v/>
      </c>
      <c r="N25" s="31" t="str">
        <v/>
      </c>
      <c r="O25" s="31" t="str">
        <v/>
      </c>
      <c r="P25" s="31" t="str">
        <v/>
      </c>
      <c r="Q25" s="31" t="str">
        <v/>
      </c>
      <c r="R25" s="31" t="str">
        <v/>
      </c>
      <c r="S25" s="31" t="str">
        <v/>
      </c>
      <c r="T25" s="31" t="str">
        <v/>
      </c>
      <c r="U25" s="31" t="str">
        <v/>
      </c>
      <c r="V25" s="31" t="str">
        <v/>
      </c>
      <c r="W25" s="31" t="str">
        <v/>
      </c>
      <c r="X25" s="31" t="str">
        <v/>
      </c>
      <c r="Y25" s="31" t="str">
        <v/>
      </c>
      <c r="Z25" s="31" t="str">
        <v/>
      </c>
      <c r="AA25" s="31" t="str">
        <v/>
      </c>
      <c r="AB25" s="31" t="str">
        <v/>
      </c>
      <c r="AC25" s="31" t="str">
        <v/>
      </c>
      <c r="AD25" s="31" t="str">
        <v/>
      </c>
      <c r="AE25" s="31" t="str">
        <v/>
      </c>
      <c r="AF25" s="31" t="str">
        <v/>
      </c>
      <c r="AG25" s="31" t="str">
        <v/>
      </c>
      <c r="AH25" s="31" t="str">
        <v/>
      </c>
      <c r="AI25" s="31" t="str">
        <v/>
      </c>
      <c r="AJ25" s="31" t="str">
        <v/>
      </c>
      <c r="AK25" s="31" t="str">
        <v/>
      </c>
      <c r="AL25" s="31" t="str">
        <v/>
      </c>
      <c r="AM25" s="31" t="str">
        <v/>
      </c>
      <c r="AN25" s="31" t="str">
        <v/>
      </c>
      <c r="AO25" s="31" t="str">
        <v/>
      </c>
      <c r="AP25" s="31" t="str">
        <v/>
      </c>
      <c r="AQ25" s="31" t="str">
        <v/>
      </c>
      <c r="AR25" s="31" t="str">
        <v/>
      </c>
      <c r="AS25" s="31" t="str">
        <v/>
      </c>
      <c r="AT25" s="31" t="str">
        <v/>
      </c>
      <c r="AU25" s="31" t="str">
        <v/>
      </c>
      <c r="AV25" s="31" t="str">
        <v/>
      </c>
      <c r="AW25" s="31" t="str">
        <v/>
      </c>
      <c r="AX25" s="31" t="str">
        <v/>
      </c>
      <c r="AY25" s="31" t="str">
        <v/>
      </c>
      <c r="AZ25" s="31" t="str">
        <v/>
      </c>
      <c r="BA25" s="31" t="str">
        <v/>
      </c>
      <c r="BB25" s="31" t="str">
        <v/>
      </c>
      <c r="BC25" s="31" t="str">
        <v/>
      </c>
      <c r="BD25" s="31" t="str">
        <v/>
      </c>
      <c r="BE25" s="31" t="str">
        <v/>
      </c>
      <c r="BF25" s="31" t="str">
        <v/>
      </c>
      <c r="BG25" s="31" t="str">
        <v/>
      </c>
      <c r="BH25" s="31" t="str">
        <v/>
      </c>
      <c r="BI25" s="31" t="str">
        <v>●</v>
      </c>
      <c r="BJ25" s="31" t="str">
        <v>|</v>
      </c>
      <c r="BK25" s="31" t="str">
        <v>|</v>
      </c>
      <c r="BL25" s="31" t="str">
        <v>|</v>
      </c>
      <c r="BM25" s="31" t="str">
        <v>▼</v>
      </c>
      <c r="BN25" s="31" t="str">
        <v/>
      </c>
      <c r="BO25" s="31" t="str">
        <v/>
      </c>
      <c r="BP25" s="31" t="str">
        <v/>
      </c>
      <c r="BQ25" s="31" t="str">
        <v/>
      </c>
      <c r="BR25" s="31" t="str">
        <v/>
      </c>
      <c r="BS25" s="31" t="str">
        <v/>
      </c>
      <c r="BT25" s="31" t="str">
        <v/>
      </c>
      <c r="BU25" s="31" t="str">
        <v/>
      </c>
      <c r="BV25" s="31" t="str">
        <v/>
      </c>
      <c r="BW25" s="31" t="str">
        <v/>
      </c>
      <c r="BX25" s="31" t="str">
        <v/>
      </c>
      <c r="BY25" s="31" t="str">
        <v/>
      </c>
      <c r="BZ25" s="31" t="str">
        <v/>
      </c>
      <c r="CA25" s="31" t="str">
        <v/>
      </c>
      <c r="CB25" s="31" t="str">
        <v/>
      </c>
      <c r="CC25" s="31" t="str">
        <v/>
      </c>
      <c r="CD25" s="31" t="str">
        <v/>
      </c>
      <c r="CE25" s="31" t="str">
        <v/>
      </c>
      <c r="CF25" s="31" t="str">
        <v/>
      </c>
      <c r="CG25" s="31" t="str">
        <v/>
      </c>
      <c r="CH25" s="31" t="str">
        <v/>
      </c>
      <c r="CI25" s="31" t="str">
        <v/>
      </c>
      <c r="CJ25" s="31" t="str">
        <v/>
      </c>
      <c r="CK25" s="31" t="str">
        <v/>
      </c>
      <c r="CL25" s="31" t="str">
        <v/>
      </c>
      <c r="CM25" s="31" t="str">
        <v/>
      </c>
      <c r="CN25" s="31" t="str">
        <v/>
      </c>
      <c r="CO25" s="31" t="str">
        <v/>
      </c>
      <c r="CP25" s="31" t="str">
        <v/>
      </c>
      <c r="CQ25" s="31" t="str">
        <v/>
      </c>
      <c r="CR25" s="31" t="str">
        <v/>
      </c>
      <c r="CS25" s="31" t="str">
        <v/>
      </c>
      <c r="CT25" s="31" t="str">
        <v/>
      </c>
      <c r="CU25" s="31" t="str">
        <v/>
      </c>
      <c r="CV25" s="31" t="str">
        <v/>
      </c>
      <c r="CW25" s="31" t="str">
        <v/>
      </c>
      <c r="CX25" s="31" t="str">
        <v/>
      </c>
      <c r="CY25" s="31" t="str">
        <v/>
      </c>
      <c r="CZ25" s="31" t="str">
        <v/>
      </c>
      <c r="DA25" s="31" t="str">
        <v/>
      </c>
      <c r="DB25" s="31" t="str">
        <v/>
      </c>
      <c r="DC25" s="31" t="str">
        <v/>
      </c>
      <c r="DD25" s="31" t="str">
        <v/>
      </c>
      <c r="DE25" s="31" t="str">
        <v/>
      </c>
      <c r="DF25" s="31" t="str">
        <v/>
      </c>
      <c r="DG25" s="31" t="str">
        <v/>
      </c>
      <c r="DH25" s="31" t="str">
        <v/>
      </c>
      <c r="DI25" s="31" t="str">
        <v/>
      </c>
      <c r="DJ25" s="31" t="str">
        <v/>
      </c>
      <c r="DK25" s="31" t="str">
        <v/>
      </c>
      <c r="DL25" s="31" t="str">
        <v/>
      </c>
      <c r="DM25" s="31" t="str">
        <v/>
      </c>
      <c r="DN25" s="31" t="str">
        <v/>
      </c>
      <c r="DO25" s="31" t="str">
        <v/>
      </c>
      <c r="DP25" s="31" t="str">
        <v/>
      </c>
      <c r="DQ25" s="31" t="str">
        <v/>
      </c>
      <c r="DR25" s="31" t="str">
        <v/>
      </c>
      <c r="DS25" s="31" t="str">
        <v/>
      </c>
      <c r="DT25" s="31" t="str">
        <v/>
      </c>
      <c r="DU25" s="31" t="str">
        <v/>
      </c>
      <c r="DV25" s="31" t="str">
        <v/>
      </c>
      <c r="DW25" s="31" t="str">
        <v/>
      </c>
      <c r="DX25" s="31" t="str">
        <v/>
      </c>
      <c r="DY25" s="31" t="str">
        <v/>
      </c>
      <c r="DZ25" s="31" t="str">
        <v/>
      </c>
      <c r="EA25" s="31" t="str">
        <v/>
      </c>
      <c r="EB25" s="31" t="str">
        <v/>
      </c>
      <c r="EC25" s="31" t="str">
        <v/>
      </c>
      <c r="ED25" s="31" t="str">
        <v/>
      </c>
      <c r="EE25" s="31" t="str">
        <v/>
      </c>
      <c r="EF25" s="31" t="str">
        <v/>
      </c>
      <c r="EG25" s="31" t="str">
        <v/>
      </c>
      <c r="EH25" s="31" t="str">
        <v/>
      </c>
      <c r="EI25" s="31" t="str">
        <v/>
      </c>
      <c r="EJ25" s="31" t="str">
        <v/>
      </c>
      <c r="EK25" s="31" t="str">
        <v/>
      </c>
      <c r="EL25" s="31" t="str">
        <v/>
      </c>
      <c r="EM25" s="31" t="str">
        <v/>
      </c>
      <c r="EN25" s="31" t="str">
        <v/>
      </c>
      <c r="EO25" s="31" t="str">
        <v/>
      </c>
      <c r="EP25" s="31" t="str">
        <v/>
      </c>
      <c r="EQ25" s="31" t="str">
        <v/>
      </c>
      <c r="ER25" s="31" t="str">
        <v/>
      </c>
      <c r="ES25" s="31" t="str">
        <v/>
      </c>
      <c r="ET25" s="31" t="str">
        <v/>
      </c>
      <c r="EU25" s="31" t="str">
        <v/>
      </c>
      <c r="EV25" s="31" t="str">
        <v/>
      </c>
      <c r="EW25" s="31" t="str">
        <v/>
      </c>
      <c r="EX25" s="31" t="str">
        <v/>
      </c>
      <c r="EY25" s="31" t="str">
        <v/>
      </c>
      <c r="EZ25" s="31" t="str">
        <v/>
      </c>
      <c r="FA25" s="31" t="str">
        <v/>
      </c>
      <c r="FB25" s="31" t="str">
        <v/>
      </c>
      <c r="FC25" s="31" t="str">
        <v/>
      </c>
      <c r="FD25" s="31" t="str">
        <v/>
      </c>
      <c r="FE25" s="31" t="str">
        <v/>
      </c>
      <c r="FF25" s="31" t="str">
        <v/>
      </c>
      <c r="FG25" s="31" t="str">
        <v/>
      </c>
      <c r="FH25" s="31" t="str">
        <v/>
      </c>
      <c r="FI25" s="31" t="str">
        <v/>
      </c>
      <c r="FJ25" s="31" t="str">
        <v/>
      </c>
      <c r="FK25" s="31" t="str">
        <v/>
      </c>
      <c r="FL25" s="31" t="str">
        <v/>
      </c>
      <c r="FM25" s="31" t="str">
        <v/>
      </c>
      <c r="FN25" s="31" t="str">
        <v/>
      </c>
      <c r="FO25" s="31" t="str">
        <v/>
      </c>
      <c r="FP25" s="31" t="str">
        <v/>
      </c>
      <c r="FQ25" s="31" t="str">
        <v/>
      </c>
      <c r="FR25" s="31" t="str">
        <v/>
      </c>
      <c r="FS25" s="31" t="str">
        <v/>
      </c>
      <c r="FT25" s="31" t="str">
        <v/>
      </c>
      <c r="FU25" s="31" t="str">
        <v/>
      </c>
      <c r="FV25" s="31" t="str">
        <v/>
      </c>
      <c r="FW25" s="31" t="str">
        <v/>
      </c>
      <c r="FX25" s="31" t="str">
        <v/>
      </c>
      <c r="FY25" s="31" t="str">
        <v/>
      </c>
      <c r="FZ25" s="31" t="str">
        <v/>
      </c>
      <c r="GA25" s="31" t="str">
        <v/>
      </c>
      <c r="GB25" s="31" t="str">
        <v/>
      </c>
      <c r="GC25" s="31" t="str">
        <v/>
      </c>
      <c r="GD25" s="31" t="str">
        <v/>
      </c>
      <c r="GE25" s="31" t="str">
        <v/>
      </c>
      <c r="GF25" s="31" t="str">
        <v/>
      </c>
      <c r="GG25" s="31" t="str">
        <v/>
      </c>
      <c r="GH25" s="31" t="str">
        <v/>
      </c>
      <c r="GI25" s="31" t="str">
        <v/>
      </c>
      <c r="GJ25" s="31" t="str">
        <v/>
      </c>
      <c r="GK25" s="31" t="str">
        <v/>
      </c>
      <c r="GL25" s="31" t="str">
        <v/>
      </c>
      <c r="GM25" s="31" t="str">
        <v/>
      </c>
      <c r="GN25" s="31" t="str">
        <v/>
      </c>
      <c r="GO25" s="31" t="str">
        <v/>
      </c>
      <c r="GP25" s="31" t="str">
        <v/>
      </c>
      <c r="GQ25" s="31" t="str">
        <v/>
      </c>
      <c r="GR25" s="31" t="str">
        <v/>
      </c>
      <c r="GS25" s="31" t="str">
        <v/>
      </c>
      <c r="GT25" s="31" t="str">
        <v/>
      </c>
      <c r="GU25" s="31" t="str">
        <v/>
      </c>
    </row>
    <row r="26" spans="1:203" s="28" customFormat="1" ht="20.100000000000001" customHeight="1" x14ac:dyDescent="0.25">
      <c r="A26" s="28" t="str">
        <v>COLREB</v>
      </c>
      <c r="B26" s="28">
        <v>45538.7</v>
      </c>
      <c r="C26" s="29">
        <v>529519.76744178205</v>
      </c>
      <c r="D26" s="30" t="str">
        <v>COLD</v>
      </c>
      <c r="E26" s="31" t="str">
        <v/>
      </c>
      <c r="F26" s="31" t="str">
        <v/>
      </c>
      <c r="G26" s="31" t="str">
        <v/>
      </c>
      <c r="H26" s="31" t="str">
        <v/>
      </c>
      <c r="I26" s="31" t="str">
        <v/>
      </c>
      <c r="J26" s="31" t="str">
        <v/>
      </c>
      <c r="K26" s="31" t="str">
        <v/>
      </c>
      <c r="L26" s="31" t="str">
        <v/>
      </c>
      <c r="M26" s="31" t="str">
        <v/>
      </c>
      <c r="N26" s="31" t="str">
        <v/>
      </c>
      <c r="O26" s="31" t="str">
        <v/>
      </c>
      <c r="P26" s="31" t="str">
        <v/>
      </c>
      <c r="Q26" s="31" t="str">
        <v/>
      </c>
      <c r="R26" s="31" t="str">
        <v/>
      </c>
      <c r="S26" s="31" t="str">
        <v/>
      </c>
      <c r="T26" s="31" t="str">
        <v/>
      </c>
      <c r="U26" s="31" t="str">
        <v/>
      </c>
      <c r="V26" s="31" t="str">
        <v/>
      </c>
      <c r="W26" s="31" t="str">
        <v/>
      </c>
      <c r="X26" s="31" t="str">
        <v/>
      </c>
      <c r="Y26" s="31" t="str">
        <v/>
      </c>
      <c r="Z26" s="31" t="str">
        <v/>
      </c>
      <c r="AA26" s="31" t="str">
        <v/>
      </c>
      <c r="AB26" s="31" t="str">
        <v/>
      </c>
      <c r="AC26" s="31" t="str">
        <v/>
      </c>
      <c r="AD26" s="31" t="str">
        <v/>
      </c>
      <c r="AE26" s="31" t="str">
        <v>▲</v>
      </c>
      <c r="AF26" s="31" t="str">
        <v>|</v>
      </c>
      <c r="AG26" s="31" t="str">
        <v>●</v>
      </c>
      <c r="AH26" s="31" t="str">
        <v/>
      </c>
      <c r="AI26" s="31" t="str">
        <v/>
      </c>
      <c r="AJ26" s="31" t="str">
        <v/>
      </c>
      <c r="AK26" s="31" t="str">
        <v/>
      </c>
      <c r="AL26" s="31" t="str">
        <v/>
      </c>
      <c r="AM26" s="31" t="str">
        <v/>
      </c>
      <c r="AN26" s="31" t="str">
        <v/>
      </c>
      <c r="AO26" s="31" t="str">
        <v/>
      </c>
      <c r="AP26" s="31" t="str">
        <v/>
      </c>
      <c r="AQ26" s="31" t="str">
        <v/>
      </c>
      <c r="AR26" s="31" t="str">
        <v/>
      </c>
      <c r="AS26" s="31" t="str">
        <v/>
      </c>
      <c r="AT26" s="31" t="str">
        <v/>
      </c>
      <c r="AU26" s="31" t="str">
        <v/>
      </c>
      <c r="AV26" s="31" t="str">
        <v/>
      </c>
      <c r="AW26" s="31" t="str">
        <v/>
      </c>
      <c r="AX26" s="31" t="str">
        <v/>
      </c>
      <c r="AY26" s="31" t="str">
        <v/>
      </c>
      <c r="AZ26" s="31" t="str">
        <v/>
      </c>
      <c r="BA26" s="31" t="str">
        <v/>
      </c>
      <c r="BB26" s="31" t="str">
        <v/>
      </c>
      <c r="BC26" s="31" t="str">
        <v/>
      </c>
      <c r="BD26" s="31" t="str">
        <v/>
      </c>
      <c r="BE26" s="31" t="str">
        <v/>
      </c>
      <c r="BF26" s="31" t="str">
        <v/>
      </c>
      <c r="BG26" s="31" t="str">
        <v/>
      </c>
      <c r="BH26" s="31" t="str">
        <v/>
      </c>
      <c r="BI26" s="31" t="str">
        <v/>
      </c>
      <c r="BJ26" s="31" t="str">
        <v/>
      </c>
      <c r="BK26" s="31" t="str">
        <v/>
      </c>
      <c r="BL26" s="31" t="str">
        <v/>
      </c>
      <c r="BM26" s="31" t="str">
        <v/>
      </c>
      <c r="BN26" s="31" t="str">
        <v/>
      </c>
      <c r="BO26" s="31" t="str">
        <v/>
      </c>
      <c r="BP26" s="31" t="str">
        <v/>
      </c>
      <c r="BQ26" s="31" t="str">
        <v/>
      </c>
      <c r="BR26" s="31" t="str">
        <v/>
      </c>
      <c r="BS26" s="31" t="str">
        <v/>
      </c>
      <c r="BT26" s="31" t="str">
        <v/>
      </c>
      <c r="BU26" s="31" t="str">
        <v/>
      </c>
      <c r="BV26" s="31" t="str">
        <v/>
      </c>
      <c r="BW26" s="31" t="str">
        <v/>
      </c>
      <c r="BX26" s="31" t="str">
        <v/>
      </c>
      <c r="BY26" s="31" t="str">
        <v/>
      </c>
      <c r="BZ26" s="31" t="str">
        <v/>
      </c>
      <c r="CA26" s="31" t="str">
        <v/>
      </c>
      <c r="CB26" s="31" t="str">
        <v/>
      </c>
      <c r="CC26" s="31" t="str">
        <v/>
      </c>
      <c r="CD26" s="31" t="str">
        <v/>
      </c>
      <c r="CE26" s="31" t="str">
        <v/>
      </c>
      <c r="CF26" s="31" t="str">
        <v/>
      </c>
      <c r="CG26" s="31" t="str">
        <v/>
      </c>
      <c r="CH26" s="31" t="str">
        <v/>
      </c>
      <c r="CI26" s="31" t="str">
        <v/>
      </c>
      <c r="CJ26" s="31" t="str">
        <v/>
      </c>
      <c r="CK26" s="31" t="str">
        <v/>
      </c>
      <c r="CL26" s="31" t="str">
        <v/>
      </c>
      <c r="CM26" s="31" t="str">
        <v/>
      </c>
      <c r="CN26" s="31" t="str">
        <v/>
      </c>
      <c r="CO26" s="31" t="str">
        <v/>
      </c>
      <c r="CP26" s="31" t="str">
        <v/>
      </c>
      <c r="CQ26" s="31" t="str">
        <v/>
      </c>
      <c r="CR26" s="31" t="str">
        <v/>
      </c>
      <c r="CS26" s="31" t="str">
        <v/>
      </c>
      <c r="CT26" s="31" t="str">
        <v/>
      </c>
      <c r="CU26" s="31" t="str">
        <v/>
      </c>
      <c r="CV26" s="31" t="str">
        <v/>
      </c>
      <c r="CW26" s="31" t="str">
        <v/>
      </c>
      <c r="CX26" s="31" t="str">
        <v/>
      </c>
      <c r="CY26" s="31" t="str">
        <v/>
      </c>
      <c r="CZ26" s="31" t="str">
        <v/>
      </c>
      <c r="DA26" s="31" t="str">
        <v/>
      </c>
      <c r="DB26" s="31" t="str">
        <v/>
      </c>
      <c r="DC26" s="31" t="str">
        <v/>
      </c>
      <c r="DD26" s="31" t="str">
        <v/>
      </c>
      <c r="DE26" s="31" t="str">
        <v/>
      </c>
      <c r="DF26" s="31" t="str">
        <v/>
      </c>
      <c r="DG26" s="31" t="str">
        <v/>
      </c>
      <c r="DH26" s="31" t="str">
        <v/>
      </c>
      <c r="DI26" s="31" t="str">
        <v/>
      </c>
      <c r="DJ26" s="31" t="str">
        <v/>
      </c>
      <c r="DK26" s="31" t="str">
        <v/>
      </c>
      <c r="DL26" s="31" t="str">
        <v/>
      </c>
      <c r="DM26" s="31" t="str">
        <v/>
      </c>
      <c r="DN26" s="31" t="str">
        <v/>
      </c>
      <c r="DO26" s="31" t="str">
        <v/>
      </c>
      <c r="DP26" s="31" t="str">
        <v/>
      </c>
      <c r="DQ26" s="31" t="str">
        <v/>
      </c>
      <c r="DR26" s="31" t="str">
        <v/>
      </c>
      <c r="DS26" s="31" t="str">
        <v/>
      </c>
      <c r="DT26" s="31" t="str">
        <v/>
      </c>
      <c r="DU26" s="31" t="str">
        <v/>
      </c>
      <c r="DV26" s="31" t="str">
        <v/>
      </c>
      <c r="DW26" s="31" t="str">
        <v/>
      </c>
      <c r="DX26" s="31" t="str">
        <v/>
      </c>
      <c r="DY26" s="31" t="str">
        <v/>
      </c>
      <c r="DZ26" s="31" t="str">
        <v/>
      </c>
      <c r="EA26" s="31" t="str">
        <v/>
      </c>
      <c r="EB26" s="31" t="str">
        <v/>
      </c>
      <c r="EC26" s="31" t="str">
        <v/>
      </c>
      <c r="ED26" s="31" t="str">
        <v/>
      </c>
      <c r="EE26" s="31" t="str">
        <v/>
      </c>
      <c r="EF26" s="31" t="str">
        <v/>
      </c>
      <c r="EG26" s="31" t="str">
        <v/>
      </c>
      <c r="EH26" s="31" t="str">
        <v/>
      </c>
      <c r="EI26" s="31" t="str">
        <v/>
      </c>
      <c r="EJ26" s="31" t="str">
        <v/>
      </c>
      <c r="EK26" s="31" t="str">
        <v/>
      </c>
      <c r="EL26" s="31" t="str">
        <v/>
      </c>
      <c r="EM26" s="31" t="str">
        <v/>
      </c>
      <c r="EN26" s="31" t="str">
        <v/>
      </c>
      <c r="EO26" s="31" t="str">
        <v/>
      </c>
      <c r="EP26" s="31" t="str">
        <v/>
      </c>
      <c r="EQ26" s="31" t="str">
        <v/>
      </c>
      <c r="ER26" s="31" t="str">
        <v/>
      </c>
      <c r="ES26" s="31" t="str">
        <v/>
      </c>
      <c r="ET26" s="31" t="str">
        <v/>
      </c>
      <c r="EU26" s="31" t="str">
        <v/>
      </c>
      <c r="EV26" s="31" t="str">
        <v/>
      </c>
      <c r="EW26" s="31" t="str">
        <v/>
      </c>
      <c r="EX26" s="31" t="str">
        <v/>
      </c>
      <c r="EY26" s="31" t="str">
        <v/>
      </c>
      <c r="EZ26" s="31" t="str">
        <v/>
      </c>
      <c r="FA26" s="31" t="str">
        <v/>
      </c>
      <c r="FB26" s="31" t="str">
        <v/>
      </c>
      <c r="FC26" s="31" t="str">
        <v/>
      </c>
      <c r="FD26" s="31" t="str">
        <v/>
      </c>
      <c r="FE26" s="31" t="str">
        <v/>
      </c>
      <c r="FF26" s="31" t="str">
        <v/>
      </c>
      <c r="FG26" s="31" t="str">
        <v/>
      </c>
      <c r="FH26" s="31" t="str">
        <v/>
      </c>
      <c r="FI26" s="31" t="str">
        <v/>
      </c>
      <c r="FJ26" s="31" t="str">
        <v/>
      </c>
      <c r="FK26" s="31" t="str">
        <v/>
      </c>
      <c r="FL26" s="31" t="str">
        <v/>
      </c>
      <c r="FM26" s="31" t="str">
        <v/>
      </c>
      <c r="FN26" s="31" t="str">
        <v/>
      </c>
      <c r="FO26" s="31" t="str">
        <v/>
      </c>
      <c r="FP26" s="31" t="str">
        <v/>
      </c>
      <c r="FQ26" s="31" t="str">
        <v/>
      </c>
      <c r="FR26" s="31" t="str">
        <v/>
      </c>
      <c r="FS26" s="31" t="str">
        <v/>
      </c>
      <c r="FT26" s="31" t="str">
        <v/>
      </c>
      <c r="FU26" s="31" t="str">
        <v/>
      </c>
      <c r="FV26" s="31" t="str">
        <v/>
      </c>
      <c r="FW26" s="31" t="str">
        <v/>
      </c>
      <c r="FX26" s="31" t="str">
        <v/>
      </c>
      <c r="FY26" s="31" t="str">
        <v/>
      </c>
      <c r="FZ26" s="31" t="str">
        <v/>
      </c>
      <c r="GA26" s="31" t="str">
        <v/>
      </c>
      <c r="GB26" s="31" t="str">
        <v/>
      </c>
      <c r="GC26" s="31" t="str">
        <v/>
      </c>
      <c r="GD26" s="31" t="str">
        <v/>
      </c>
      <c r="GE26" s="31" t="str">
        <v/>
      </c>
      <c r="GF26" s="31" t="str">
        <v/>
      </c>
      <c r="GG26" s="31" t="str">
        <v/>
      </c>
      <c r="GH26" s="31" t="str">
        <v/>
      </c>
      <c r="GI26" s="31" t="str">
        <v/>
      </c>
      <c r="GJ26" s="31" t="str">
        <v/>
      </c>
      <c r="GK26" s="31" t="str">
        <v/>
      </c>
      <c r="GL26" s="31" t="str">
        <v/>
      </c>
      <c r="GM26" s="31" t="str">
        <v/>
      </c>
      <c r="GN26" s="31" t="str">
        <v/>
      </c>
      <c r="GO26" s="31" t="str">
        <v/>
      </c>
      <c r="GP26" s="31" t="str">
        <v/>
      </c>
      <c r="GQ26" s="31" t="str">
        <v/>
      </c>
      <c r="GR26" s="31" t="str">
        <v/>
      </c>
      <c r="GS26" s="31" t="str">
        <v/>
      </c>
      <c r="GT26" s="31" t="str">
        <v/>
      </c>
      <c r="GU26" s="31" t="str">
        <v/>
      </c>
    </row>
    <row r="27" spans="1:203" s="28" customFormat="1" ht="20.100000000000001" customHeight="1" x14ac:dyDescent="0.25">
      <c r="A27" s="28" t="str">
        <v>COLCOND</v>
      </c>
      <c r="B27" s="28">
        <v>35962.1</v>
      </c>
      <c r="C27" s="29">
        <v>7874.3376395884361</v>
      </c>
      <c r="D27" s="30" t="str">
        <v>HOT</v>
      </c>
      <c r="E27" s="31" t="str">
        <v/>
      </c>
      <c r="F27" s="31" t="str">
        <v/>
      </c>
      <c r="G27" s="31" t="str">
        <v/>
      </c>
      <c r="H27" s="31" t="str">
        <v/>
      </c>
      <c r="I27" s="31" t="str">
        <v/>
      </c>
      <c r="J27" s="31" t="str">
        <v/>
      </c>
      <c r="K27" s="31" t="str">
        <v/>
      </c>
      <c r="L27" s="31" t="str">
        <v/>
      </c>
      <c r="M27" s="31" t="str">
        <v/>
      </c>
      <c r="N27" s="31" t="str">
        <v/>
      </c>
      <c r="O27" s="31" t="str">
        <v/>
      </c>
      <c r="P27" s="31" t="str">
        <v/>
      </c>
      <c r="Q27" s="31" t="str">
        <v/>
      </c>
      <c r="R27" s="31" t="str">
        <v/>
      </c>
      <c r="S27" s="31" t="str">
        <v/>
      </c>
      <c r="T27" s="31" t="str">
        <v/>
      </c>
      <c r="U27" s="31" t="str">
        <v/>
      </c>
      <c r="V27" s="31" t="str">
        <v/>
      </c>
      <c r="W27" s="31" t="str">
        <v/>
      </c>
      <c r="X27" s="31" t="str">
        <v/>
      </c>
      <c r="Y27" s="31" t="str">
        <v/>
      </c>
      <c r="Z27" s="31" t="str">
        <v/>
      </c>
      <c r="AA27" s="31" t="str">
        <v/>
      </c>
      <c r="AB27" s="31" t="str">
        <v/>
      </c>
      <c r="AC27" s="31" t="str">
        <v/>
      </c>
      <c r="AD27" s="31" t="str">
        <v/>
      </c>
      <c r="AE27" s="31" t="str">
        <v/>
      </c>
      <c r="AF27" s="31" t="str">
        <v/>
      </c>
      <c r="AG27" s="31" t="str">
        <v/>
      </c>
      <c r="AH27" s="31" t="str">
        <v/>
      </c>
      <c r="AI27" s="31" t="str">
        <v/>
      </c>
      <c r="AJ27" s="31" t="str">
        <v/>
      </c>
      <c r="AK27" s="31" t="str">
        <v/>
      </c>
      <c r="AL27" s="31" t="str">
        <v/>
      </c>
      <c r="AM27" s="31" t="str">
        <v/>
      </c>
      <c r="AN27" s="31" t="str">
        <v/>
      </c>
      <c r="AO27" s="31" t="str">
        <v/>
      </c>
      <c r="AP27" s="31" t="str">
        <v/>
      </c>
      <c r="AQ27" s="31" t="str">
        <v/>
      </c>
      <c r="AR27" s="31" t="str">
        <v/>
      </c>
      <c r="AS27" s="31" t="str">
        <v/>
      </c>
      <c r="AT27" s="31" t="str">
        <v/>
      </c>
      <c r="AU27" s="31" t="str">
        <v/>
      </c>
      <c r="AV27" s="31" t="str">
        <v/>
      </c>
      <c r="AW27" s="31" t="str">
        <v>●</v>
      </c>
      <c r="AX27" s="31" t="str">
        <v>|</v>
      </c>
      <c r="AY27" s="31" t="str">
        <v>|</v>
      </c>
      <c r="AZ27" s="31" t="str">
        <v>|</v>
      </c>
      <c r="BA27" s="31" t="str">
        <v>|</v>
      </c>
      <c r="BB27" s="31" t="str">
        <v>|</v>
      </c>
      <c r="BC27" s="31" t="str">
        <v>▼</v>
      </c>
      <c r="BD27" s="31" t="str">
        <v/>
      </c>
      <c r="BE27" s="31" t="str">
        <v/>
      </c>
      <c r="BF27" s="31" t="str">
        <v/>
      </c>
      <c r="BG27" s="31" t="str">
        <v/>
      </c>
      <c r="BH27" s="31" t="str">
        <v/>
      </c>
      <c r="BI27" s="31" t="str">
        <v/>
      </c>
      <c r="BJ27" s="31" t="str">
        <v/>
      </c>
      <c r="BK27" s="31" t="str">
        <v/>
      </c>
      <c r="BL27" s="31" t="str">
        <v/>
      </c>
      <c r="BM27" s="31" t="str">
        <v/>
      </c>
      <c r="BN27" s="31" t="str">
        <v/>
      </c>
      <c r="BO27" s="31" t="str">
        <v/>
      </c>
      <c r="BP27" s="31" t="str">
        <v/>
      </c>
      <c r="BQ27" s="31" t="str">
        <v/>
      </c>
      <c r="BR27" s="31" t="str">
        <v/>
      </c>
      <c r="BS27" s="31" t="str">
        <v/>
      </c>
      <c r="BT27" s="31" t="str">
        <v/>
      </c>
      <c r="BU27" s="31" t="str">
        <v/>
      </c>
      <c r="BV27" s="31" t="str">
        <v/>
      </c>
      <c r="BW27" s="31" t="str">
        <v/>
      </c>
      <c r="BX27" s="31" t="str">
        <v/>
      </c>
      <c r="BY27" s="31" t="str">
        <v/>
      </c>
      <c r="BZ27" s="31" t="str">
        <v/>
      </c>
      <c r="CA27" s="31" t="str">
        <v/>
      </c>
      <c r="CB27" s="31" t="str">
        <v/>
      </c>
      <c r="CC27" s="31" t="str">
        <v/>
      </c>
      <c r="CD27" s="31" t="str">
        <v/>
      </c>
      <c r="CE27" s="31" t="str">
        <v/>
      </c>
      <c r="CF27" s="31" t="str">
        <v/>
      </c>
      <c r="CG27" s="31" t="str">
        <v/>
      </c>
      <c r="CH27" s="31" t="str">
        <v/>
      </c>
      <c r="CI27" s="31" t="str">
        <v/>
      </c>
      <c r="CJ27" s="31" t="str">
        <v/>
      </c>
      <c r="CK27" s="31" t="str">
        <v/>
      </c>
      <c r="CL27" s="31" t="str">
        <v/>
      </c>
      <c r="CM27" s="31" t="str">
        <v/>
      </c>
      <c r="CN27" s="31" t="str">
        <v/>
      </c>
      <c r="CO27" s="31" t="str">
        <v/>
      </c>
      <c r="CP27" s="31" t="str">
        <v/>
      </c>
      <c r="CQ27" s="31" t="str">
        <v/>
      </c>
      <c r="CR27" s="31" t="str">
        <v/>
      </c>
      <c r="CS27" s="31" t="str">
        <v/>
      </c>
      <c r="CT27" s="31" t="str">
        <v/>
      </c>
      <c r="CU27" s="31" t="str">
        <v/>
      </c>
      <c r="CV27" s="31" t="str">
        <v/>
      </c>
      <c r="CW27" s="31" t="str">
        <v/>
      </c>
      <c r="CX27" s="31" t="str">
        <v/>
      </c>
      <c r="CY27" s="31" t="str">
        <v/>
      </c>
      <c r="CZ27" s="31" t="str">
        <v/>
      </c>
      <c r="DA27" s="31" t="str">
        <v/>
      </c>
      <c r="DB27" s="31" t="str">
        <v/>
      </c>
      <c r="DC27" s="31" t="str">
        <v/>
      </c>
      <c r="DD27" s="31" t="str">
        <v/>
      </c>
      <c r="DE27" s="31" t="str">
        <v/>
      </c>
      <c r="DF27" s="31" t="str">
        <v/>
      </c>
      <c r="DG27" s="31" t="str">
        <v/>
      </c>
      <c r="DH27" s="31" t="str">
        <v/>
      </c>
      <c r="DI27" s="31" t="str">
        <v/>
      </c>
      <c r="DJ27" s="31" t="str">
        <v/>
      </c>
      <c r="DK27" s="31" t="str">
        <v/>
      </c>
      <c r="DL27" s="31" t="str">
        <v/>
      </c>
      <c r="DM27" s="31" t="str">
        <v/>
      </c>
      <c r="DN27" s="31" t="str">
        <v/>
      </c>
      <c r="DO27" s="31" t="str">
        <v/>
      </c>
      <c r="DP27" s="31" t="str">
        <v/>
      </c>
      <c r="DQ27" s="31" t="str">
        <v/>
      </c>
      <c r="DR27" s="31" t="str">
        <v/>
      </c>
      <c r="DS27" s="31" t="str">
        <v/>
      </c>
      <c r="DT27" s="31" t="str">
        <v/>
      </c>
      <c r="DU27" s="31" t="str">
        <v/>
      </c>
      <c r="DV27" s="31" t="str">
        <v/>
      </c>
      <c r="DW27" s="31" t="str">
        <v/>
      </c>
      <c r="DX27" s="31" t="str">
        <v/>
      </c>
      <c r="DY27" s="31" t="str">
        <v/>
      </c>
      <c r="DZ27" s="31" t="str">
        <v/>
      </c>
      <c r="EA27" s="31" t="str">
        <v/>
      </c>
      <c r="EB27" s="31" t="str">
        <v/>
      </c>
      <c r="EC27" s="31" t="str">
        <v/>
      </c>
      <c r="ED27" s="31" t="str">
        <v/>
      </c>
      <c r="EE27" s="31" t="str">
        <v/>
      </c>
      <c r="EF27" s="31" t="str">
        <v/>
      </c>
      <c r="EG27" s="31" t="str">
        <v/>
      </c>
      <c r="EH27" s="31" t="str">
        <v/>
      </c>
      <c r="EI27" s="31" t="str">
        <v/>
      </c>
      <c r="EJ27" s="31" t="str">
        <v/>
      </c>
      <c r="EK27" s="31" t="str">
        <v/>
      </c>
      <c r="EL27" s="31" t="str">
        <v/>
      </c>
      <c r="EM27" s="31" t="str">
        <v/>
      </c>
      <c r="EN27" s="31" t="str">
        <v/>
      </c>
      <c r="EO27" s="31" t="str">
        <v/>
      </c>
      <c r="EP27" s="31" t="str">
        <v/>
      </c>
      <c r="EQ27" s="31" t="str">
        <v/>
      </c>
      <c r="ER27" s="31" t="str">
        <v/>
      </c>
      <c r="ES27" s="31" t="str">
        <v/>
      </c>
      <c r="ET27" s="31" t="str">
        <v/>
      </c>
      <c r="EU27" s="31" t="str">
        <v/>
      </c>
      <c r="EV27" s="31" t="str">
        <v/>
      </c>
      <c r="EW27" s="31" t="str">
        <v/>
      </c>
      <c r="EX27" s="31" t="str">
        <v/>
      </c>
      <c r="EY27" s="31" t="str">
        <v/>
      </c>
      <c r="EZ27" s="31" t="str">
        <v/>
      </c>
      <c r="FA27" s="31" t="str">
        <v/>
      </c>
      <c r="FB27" s="31" t="str">
        <v/>
      </c>
      <c r="FC27" s="31" t="str">
        <v/>
      </c>
      <c r="FD27" s="31" t="str">
        <v/>
      </c>
      <c r="FE27" s="31" t="str">
        <v/>
      </c>
      <c r="FF27" s="31" t="str">
        <v/>
      </c>
      <c r="FG27" s="31" t="str">
        <v/>
      </c>
      <c r="FH27" s="31" t="str">
        <v/>
      </c>
      <c r="FI27" s="31" t="str">
        <v/>
      </c>
      <c r="FJ27" s="31" t="str">
        <v/>
      </c>
      <c r="FK27" s="31" t="str">
        <v/>
      </c>
      <c r="FL27" s="31" t="str">
        <v/>
      </c>
      <c r="FM27" s="31" t="str">
        <v/>
      </c>
      <c r="FN27" s="31" t="str">
        <v/>
      </c>
      <c r="FO27" s="31" t="str">
        <v/>
      </c>
      <c r="FP27" s="31" t="str">
        <v/>
      </c>
      <c r="FQ27" s="31" t="str">
        <v/>
      </c>
      <c r="FR27" s="31" t="str">
        <v/>
      </c>
      <c r="FS27" s="31" t="str">
        <v/>
      </c>
      <c r="FT27" s="31" t="str">
        <v/>
      </c>
      <c r="FU27" s="31" t="str">
        <v/>
      </c>
      <c r="FV27" s="31" t="str">
        <v/>
      </c>
      <c r="FW27" s="31" t="str">
        <v/>
      </c>
      <c r="FX27" s="31" t="str">
        <v/>
      </c>
      <c r="FY27" s="31" t="str">
        <v/>
      </c>
      <c r="FZ27" s="31" t="str">
        <v/>
      </c>
      <c r="GA27" s="31" t="str">
        <v/>
      </c>
      <c r="GB27" s="31" t="str">
        <v/>
      </c>
      <c r="GC27" s="31" t="str">
        <v/>
      </c>
      <c r="GD27" s="31" t="str">
        <v/>
      </c>
      <c r="GE27" s="31" t="str">
        <v/>
      </c>
      <c r="GF27" s="31" t="str">
        <v/>
      </c>
      <c r="GG27" s="31" t="str">
        <v/>
      </c>
      <c r="GH27" s="31" t="str">
        <v/>
      </c>
      <c r="GI27" s="31" t="str">
        <v/>
      </c>
      <c r="GJ27" s="31" t="str">
        <v/>
      </c>
      <c r="GK27" s="31" t="str">
        <v/>
      </c>
      <c r="GL27" s="31" t="str">
        <v/>
      </c>
      <c r="GM27" s="31" t="str">
        <v/>
      </c>
      <c r="GN27" s="31" t="str">
        <v/>
      </c>
      <c r="GO27" s="31" t="str">
        <v/>
      </c>
      <c r="GP27" s="31" t="str">
        <v/>
      </c>
      <c r="GQ27" s="31" t="str">
        <v/>
      </c>
      <c r="GR27" s="31" t="str">
        <v/>
      </c>
      <c r="GS27" s="31" t="str">
        <v/>
      </c>
      <c r="GT27" s="31" t="str">
        <v/>
      </c>
      <c r="GU27" s="31" t="str">
        <v/>
      </c>
    </row>
    <row r="28" spans="1:203" s="28" customFormat="1" ht="20.100000000000001" customHeight="1" x14ac:dyDescent="0.25">
      <c r="A28" s="28" t="str">
        <v/>
      </c>
      <c r="B28" s="28" t="str">
        <v/>
      </c>
      <c r="C28" s="29" t="str">
        <v/>
      </c>
      <c r="D28" s="30" t="str">
        <v/>
      </c>
      <c r="E28" s="31" t="str">
        <v/>
      </c>
      <c r="F28" s="31" t="str">
        <v/>
      </c>
      <c r="G28" s="31" t="str">
        <v/>
      </c>
      <c r="H28" s="31" t="str">
        <v/>
      </c>
      <c r="I28" s="31" t="str">
        <v/>
      </c>
      <c r="J28" s="31" t="str">
        <v/>
      </c>
      <c r="K28" s="31" t="str">
        <v/>
      </c>
      <c r="L28" s="31" t="str">
        <v/>
      </c>
      <c r="M28" s="31" t="str">
        <v/>
      </c>
      <c r="N28" s="31" t="str">
        <v/>
      </c>
      <c r="O28" s="31" t="str">
        <v/>
      </c>
      <c r="P28" s="31" t="str">
        <v/>
      </c>
      <c r="Q28" s="31" t="str">
        <v/>
      </c>
      <c r="R28" s="31" t="str">
        <v/>
      </c>
      <c r="S28" s="31" t="str">
        <v/>
      </c>
      <c r="T28" s="31" t="str">
        <v/>
      </c>
      <c r="U28" s="31" t="str">
        <v/>
      </c>
      <c r="V28" s="31" t="str">
        <v/>
      </c>
      <c r="W28" s="31" t="str">
        <v/>
      </c>
      <c r="X28" s="31" t="str">
        <v/>
      </c>
      <c r="Y28" s="31" t="str">
        <v/>
      </c>
      <c r="Z28" s="31" t="str">
        <v/>
      </c>
      <c r="AA28" s="31" t="str">
        <v/>
      </c>
      <c r="AB28" s="31" t="str">
        <v/>
      </c>
      <c r="AC28" s="31" t="str">
        <v/>
      </c>
      <c r="AD28" s="31" t="str">
        <v/>
      </c>
      <c r="AE28" s="31" t="str">
        <v/>
      </c>
      <c r="AF28" s="31" t="str">
        <v/>
      </c>
      <c r="AG28" s="31" t="str">
        <v/>
      </c>
      <c r="AH28" s="31" t="str">
        <v/>
      </c>
      <c r="AI28" s="31" t="str">
        <v/>
      </c>
      <c r="AJ28" s="31" t="str">
        <v/>
      </c>
      <c r="AK28" s="31" t="str">
        <v/>
      </c>
      <c r="AL28" s="31" t="str">
        <v/>
      </c>
      <c r="AM28" s="31" t="str">
        <v/>
      </c>
      <c r="AN28" s="31" t="str">
        <v/>
      </c>
      <c r="AO28" s="31" t="str">
        <v/>
      </c>
      <c r="AP28" s="31" t="str">
        <v/>
      </c>
      <c r="AQ28" s="31" t="str">
        <v/>
      </c>
      <c r="AR28" s="31" t="str">
        <v/>
      </c>
      <c r="AS28" s="31" t="str">
        <v/>
      </c>
      <c r="AT28" s="31" t="str">
        <v/>
      </c>
      <c r="AU28" s="31" t="str">
        <v/>
      </c>
      <c r="AV28" s="31" t="str">
        <v/>
      </c>
      <c r="AW28" s="31" t="str">
        <v/>
      </c>
      <c r="AX28" s="31" t="str">
        <v/>
      </c>
      <c r="AY28" s="31" t="str">
        <v/>
      </c>
      <c r="AZ28" s="31" t="str">
        <v/>
      </c>
      <c r="BA28" s="31" t="str">
        <v/>
      </c>
      <c r="BB28" s="31" t="str">
        <v/>
      </c>
      <c r="BC28" s="31" t="str">
        <v/>
      </c>
      <c r="BD28" s="31" t="str">
        <v/>
      </c>
      <c r="BE28" s="31" t="str">
        <v/>
      </c>
      <c r="BF28" s="31" t="str">
        <v/>
      </c>
      <c r="BG28" s="31" t="str">
        <v/>
      </c>
      <c r="BH28" s="31" t="str">
        <v/>
      </c>
      <c r="BI28" s="31" t="str">
        <v/>
      </c>
      <c r="BJ28" s="31" t="str">
        <v/>
      </c>
      <c r="BK28" s="31" t="str">
        <v/>
      </c>
      <c r="BL28" s="31" t="str">
        <v/>
      </c>
      <c r="BM28" s="31" t="str">
        <v/>
      </c>
      <c r="BN28" s="31" t="str">
        <v/>
      </c>
      <c r="BO28" s="31" t="str">
        <v/>
      </c>
      <c r="BP28" s="31" t="str">
        <v/>
      </c>
      <c r="BQ28" s="31" t="str">
        <v/>
      </c>
      <c r="BR28" s="31" t="str">
        <v/>
      </c>
      <c r="BS28" s="31" t="str">
        <v/>
      </c>
      <c r="BT28" s="31" t="str">
        <v/>
      </c>
      <c r="BU28" s="31" t="str">
        <v/>
      </c>
      <c r="BV28" s="31" t="str">
        <v/>
      </c>
      <c r="BW28" s="31" t="str">
        <v/>
      </c>
      <c r="BX28" s="31" t="str">
        <v/>
      </c>
      <c r="BY28" s="31" t="str">
        <v/>
      </c>
      <c r="BZ28" s="31" t="str">
        <v/>
      </c>
      <c r="CA28" s="31" t="str">
        <v/>
      </c>
      <c r="CB28" s="31" t="str">
        <v/>
      </c>
      <c r="CC28" s="31" t="str">
        <v/>
      </c>
      <c r="CD28" s="31" t="str">
        <v/>
      </c>
      <c r="CE28" s="31" t="str">
        <v/>
      </c>
      <c r="CF28" s="31" t="str">
        <v/>
      </c>
      <c r="CG28" s="31" t="str">
        <v/>
      </c>
      <c r="CH28" s="31" t="str">
        <v/>
      </c>
      <c r="CI28" s="31" t="str">
        <v/>
      </c>
      <c r="CJ28" s="31" t="str">
        <v/>
      </c>
      <c r="CK28" s="31" t="str">
        <v/>
      </c>
      <c r="CL28" s="31" t="str">
        <v/>
      </c>
      <c r="CM28" s="31" t="str">
        <v/>
      </c>
      <c r="CN28" s="31" t="str">
        <v/>
      </c>
      <c r="CO28" s="31" t="str">
        <v/>
      </c>
      <c r="CP28" s="31" t="str">
        <v/>
      </c>
      <c r="CQ28" s="31" t="str">
        <v/>
      </c>
      <c r="CR28" s="31" t="str">
        <v/>
      </c>
      <c r="CS28" s="31" t="str">
        <v/>
      </c>
      <c r="CT28" s="31" t="str">
        <v/>
      </c>
      <c r="CU28" s="31" t="str">
        <v/>
      </c>
      <c r="CV28" s="31" t="str">
        <v/>
      </c>
      <c r="CW28" s="31" t="str">
        <v/>
      </c>
      <c r="CX28" s="31" t="str">
        <v/>
      </c>
      <c r="CY28" s="31" t="str">
        <v/>
      </c>
      <c r="CZ28" s="31" t="str">
        <v/>
      </c>
      <c r="DA28" s="31" t="str">
        <v/>
      </c>
      <c r="DB28" s="31" t="str">
        <v/>
      </c>
      <c r="DC28" s="31" t="str">
        <v/>
      </c>
      <c r="DD28" s="31" t="str">
        <v/>
      </c>
      <c r="DE28" s="31" t="str">
        <v/>
      </c>
      <c r="DF28" s="31" t="str">
        <v/>
      </c>
      <c r="DG28" s="31" t="str">
        <v/>
      </c>
      <c r="DH28" s="31" t="str">
        <v/>
      </c>
      <c r="DI28" s="31" t="str">
        <v/>
      </c>
      <c r="DJ28" s="31" t="str">
        <v/>
      </c>
      <c r="DK28" s="31" t="str">
        <v/>
      </c>
      <c r="DL28" s="31" t="str">
        <v/>
      </c>
      <c r="DM28" s="31" t="str">
        <v/>
      </c>
      <c r="DN28" s="31" t="str">
        <v/>
      </c>
      <c r="DO28" s="31" t="str">
        <v/>
      </c>
      <c r="DP28" s="31" t="str">
        <v/>
      </c>
      <c r="DQ28" s="31" t="str">
        <v/>
      </c>
      <c r="DR28" s="31" t="str">
        <v/>
      </c>
      <c r="DS28" s="31" t="str">
        <v/>
      </c>
      <c r="DT28" s="31" t="str">
        <v/>
      </c>
      <c r="DU28" s="31" t="str">
        <v/>
      </c>
      <c r="DV28" s="31" t="str">
        <v/>
      </c>
      <c r="DW28" s="31" t="str">
        <v/>
      </c>
      <c r="DX28" s="31" t="str">
        <v/>
      </c>
      <c r="DY28" s="31" t="str">
        <v/>
      </c>
      <c r="DZ28" s="31" t="str">
        <v/>
      </c>
      <c r="EA28" s="31" t="str">
        <v/>
      </c>
      <c r="EB28" s="31" t="str">
        <v/>
      </c>
      <c r="EC28" s="31" t="str">
        <v/>
      </c>
      <c r="ED28" s="31" t="str">
        <v/>
      </c>
      <c r="EE28" s="31" t="str">
        <v/>
      </c>
      <c r="EF28" s="31" t="str">
        <v/>
      </c>
      <c r="EG28" s="31" t="str">
        <v/>
      </c>
      <c r="EH28" s="31" t="str">
        <v/>
      </c>
      <c r="EI28" s="31" t="str">
        <v/>
      </c>
      <c r="EJ28" s="31" t="str">
        <v/>
      </c>
      <c r="EK28" s="31" t="str">
        <v/>
      </c>
      <c r="EL28" s="31" t="str">
        <v/>
      </c>
      <c r="EM28" s="31" t="str">
        <v/>
      </c>
      <c r="EN28" s="31" t="str">
        <v/>
      </c>
      <c r="EO28" s="31" t="str">
        <v/>
      </c>
      <c r="EP28" s="31" t="str">
        <v/>
      </c>
      <c r="EQ28" s="31" t="str">
        <v/>
      </c>
      <c r="ER28" s="31" t="str">
        <v/>
      </c>
      <c r="ES28" s="31" t="str">
        <v/>
      </c>
      <c r="ET28" s="31" t="str">
        <v/>
      </c>
      <c r="EU28" s="31" t="str">
        <v/>
      </c>
      <c r="EV28" s="31" t="str">
        <v/>
      </c>
      <c r="EW28" s="31" t="str">
        <v/>
      </c>
      <c r="EX28" s="31" t="str">
        <v/>
      </c>
      <c r="EY28" s="31" t="str">
        <v/>
      </c>
      <c r="EZ28" s="31" t="str">
        <v/>
      </c>
      <c r="FA28" s="31" t="str">
        <v/>
      </c>
      <c r="FB28" s="31" t="str">
        <v/>
      </c>
      <c r="FC28" s="31" t="str">
        <v/>
      </c>
      <c r="FD28" s="31" t="str">
        <v/>
      </c>
      <c r="FE28" s="31" t="str">
        <v/>
      </c>
      <c r="FF28" s="31" t="str">
        <v/>
      </c>
      <c r="FG28" s="31" t="str">
        <v/>
      </c>
      <c r="FH28" s="31" t="str">
        <v/>
      </c>
      <c r="FI28" s="31" t="str">
        <v/>
      </c>
      <c r="FJ28" s="31" t="str">
        <v/>
      </c>
      <c r="FK28" s="31" t="str">
        <v/>
      </c>
      <c r="FL28" s="31" t="str">
        <v/>
      </c>
      <c r="FM28" s="31" t="str">
        <v/>
      </c>
      <c r="FN28" s="31" t="str">
        <v/>
      </c>
      <c r="FO28" s="31" t="str">
        <v/>
      </c>
      <c r="FP28" s="31" t="str">
        <v/>
      </c>
      <c r="FQ28" s="31" t="str">
        <v/>
      </c>
      <c r="FR28" s="31" t="str">
        <v/>
      </c>
      <c r="FS28" s="31" t="str">
        <v/>
      </c>
      <c r="FT28" s="31" t="str">
        <v/>
      </c>
      <c r="FU28" s="31" t="str">
        <v/>
      </c>
      <c r="FV28" s="31" t="str">
        <v/>
      </c>
      <c r="FW28" s="31" t="str">
        <v/>
      </c>
      <c r="FX28" s="31" t="str">
        <v/>
      </c>
      <c r="FY28" s="31" t="str">
        <v/>
      </c>
      <c r="FZ28" s="31" t="str">
        <v/>
      </c>
      <c r="GA28" s="31" t="str">
        <v/>
      </c>
      <c r="GB28" s="31" t="str">
        <v/>
      </c>
      <c r="GC28" s="31" t="str">
        <v/>
      </c>
      <c r="GD28" s="31" t="str">
        <v/>
      </c>
      <c r="GE28" s="31" t="str">
        <v/>
      </c>
      <c r="GF28" s="31" t="str">
        <v/>
      </c>
      <c r="GG28" s="31" t="str">
        <v/>
      </c>
      <c r="GH28" s="31" t="str">
        <v/>
      </c>
      <c r="GI28" s="31" t="str">
        <v/>
      </c>
      <c r="GJ28" s="31" t="str">
        <v/>
      </c>
      <c r="GK28" s="31" t="str">
        <v/>
      </c>
      <c r="GL28" s="31" t="str">
        <v/>
      </c>
      <c r="GM28" s="31" t="str">
        <v/>
      </c>
      <c r="GN28" s="31" t="str">
        <v/>
      </c>
      <c r="GO28" s="31" t="str">
        <v/>
      </c>
      <c r="GP28" s="31" t="str">
        <v/>
      </c>
      <c r="GQ28" s="31" t="str">
        <v/>
      </c>
      <c r="GR28" s="31" t="str">
        <v/>
      </c>
      <c r="GS28" s="31" t="str">
        <v/>
      </c>
      <c r="GT28" s="31" t="str">
        <v/>
      </c>
      <c r="GU28" s="31" t="str">
        <v/>
      </c>
    </row>
    <row r="29" spans="1:203" s="28" customFormat="1" ht="20.100000000000001" customHeight="1" x14ac:dyDescent="0.25">
      <c r="A29" s="28" t="str">
        <v/>
      </c>
      <c r="B29" s="28" t="str">
        <v/>
      </c>
      <c r="C29" s="29" t="str">
        <v/>
      </c>
      <c r="D29" s="30" t="str">
        <v/>
      </c>
      <c r="E29" s="31" t="str">
        <v/>
      </c>
      <c r="F29" s="31" t="str">
        <v/>
      </c>
      <c r="G29" s="31" t="str">
        <v/>
      </c>
      <c r="H29" s="31" t="str">
        <v/>
      </c>
      <c r="I29" s="31" t="str">
        <v/>
      </c>
      <c r="J29" s="31" t="str">
        <v/>
      </c>
      <c r="K29" s="31" t="str">
        <v/>
      </c>
      <c r="L29" s="31" t="str">
        <v/>
      </c>
      <c r="M29" s="31" t="str">
        <v/>
      </c>
      <c r="N29" s="31" t="str">
        <v/>
      </c>
      <c r="O29" s="31" t="str">
        <v/>
      </c>
      <c r="P29" s="31" t="str">
        <v/>
      </c>
      <c r="Q29" s="31" t="str">
        <v/>
      </c>
      <c r="R29" s="31" t="str">
        <v/>
      </c>
      <c r="S29" s="31" t="str">
        <v/>
      </c>
      <c r="T29" s="31" t="str">
        <v/>
      </c>
      <c r="U29" s="31" t="str">
        <v/>
      </c>
      <c r="V29" s="31" t="str">
        <v/>
      </c>
      <c r="W29" s="31" t="str">
        <v/>
      </c>
      <c r="X29" s="31" t="str">
        <v/>
      </c>
      <c r="Y29" s="31" t="str">
        <v/>
      </c>
      <c r="Z29" s="31" t="str">
        <v/>
      </c>
      <c r="AA29" s="31" t="str">
        <v/>
      </c>
      <c r="AB29" s="31" t="str">
        <v/>
      </c>
      <c r="AC29" s="31" t="str">
        <v/>
      </c>
      <c r="AD29" s="31" t="str">
        <v/>
      </c>
      <c r="AE29" s="31" t="str">
        <v/>
      </c>
      <c r="AF29" s="31" t="str">
        <v/>
      </c>
      <c r="AG29" s="31" t="str">
        <v/>
      </c>
      <c r="AH29" s="31" t="str">
        <v/>
      </c>
      <c r="AI29" s="31" t="str">
        <v/>
      </c>
      <c r="AJ29" s="31" t="str">
        <v/>
      </c>
      <c r="AK29" s="31" t="str">
        <v/>
      </c>
      <c r="AL29" s="31" t="str">
        <v/>
      </c>
      <c r="AM29" s="31" t="str">
        <v/>
      </c>
      <c r="AN29" s="31" t="str">
        <v/>
      </c>
      <c r="AO29" s="31" t="str">
        <v/>
      </c>
      <c r="AP29" s="31" t="str">
        <v/>
      </c>
      <c r="AQ29" s="31" t="str">
        <v/>
      </c>
      <c r="AR29" s="31" t="str">
        <v/>
      </c>
      <c r="AS29" s="31" t="str">
        <v/>
      </c>
      <c r="AT29" s="31" t="str">
        <v/>
      </c>
      <c r="AU29" s="31" t="str">
        <v/>
      </c>
      <c r="AV29" s="31" t="str">
        <v/>
      </c>
      <c r="AW29" s="31" t="str">
        <v/>
      </c>
      <c r="AX29" s="31" t="str">
        <v/>
      </c>
      <c r="AY29" s="31" t="str">
        <v/>
      </c>
      <c r="AZ29" s="31" t="str">
        <v/>
      </c>
      <c r="BA29" s="31" t="str">
        <v/>
      </c>
      <c r="BB29" s="31" t="str">
        <v/>
      </c>
      <c r="BC29" s="31" t="str">
        <v/>
      </c>
      <c r="BD29" s="31" t="str">
        <v/>
      </c>
      <c r="BE29" s="31" t="str">
        <v/>
      </c>
      <c r="BF29" s="31" t="str">
        <v/>
      </c>
      <c r="BG29" s="31" t="str">
        <v/>
      </c>
      <c r="BH29" s="31" t="str">
        <v/>
      </c>
      <c r="BI29" s="31" t="str">
        <v/>
      </c>
      <c r="BJ29" s="31" t="str">
        <v/>
      </c>
      <c r="BK29" s="31" t="str">
        <v/>
      </c>
      <c r="BL29" s="31" t="str">
        <v/>
      </c>
      <c r="BM29" s="31" t="str">
        <v/>
      </c>
      <c r="BN29" s="31" t="str">
        <v/>
      </c>
      <c r="BO29" s="31" t="str">
        <v/>
      </c>
      <c r="BP29" s="31" t="str">
        <v/>
      </c>
      <c r="BQ29" s="31" t="str">
        <v/>
      </c>
      <c r="BR29" s="31" t="str">
        <v/>
      </c>
      <c r="BS29" s="31" t="str">
        <v/>
      </c>
      <c r="BT29" s="31" t="str">
        <v/>
      </c>
      <c r="BU29" s="31" t="str">
        <v/>
      </c>
      <c r="BV29" s="31" t="str">
        <v/>
      </c>
      <c r="BW29" s="31" t="str">
        <v/>
      </c>
      <c r="BX29" s="31" t="str">
        <v/>
      </c>
      <c r="BY29" s="31" t="str">
        <v/>
      </c>
      <c r="BZ29" s="31" t="str">
        <v/>
      </c>
      <c r="CA29" s="31" t="str">
        <v/>
      </c>
      <c r="CB29" s="31" t="str">
        <v/>
      </c>
      <c r="CC29" s="31" t="str">
        <v/>
      </c>
      <c r="CD29" s="31" t="str">
        <v/>
      </c>
      <c r="CE29" s="31" t="str">
        <v/>
      </c>
      <c r="CF29" s="31" t="str">
        <v/>
      </c>
      <c r="CG29" s="31" t="str">
        <v/>
      </c>
      <c r="CH29" s="31" t="str">
        <v/>
      </c>
      <c r="CI29" s="31" t="str">
        <v/>
      </c>
      <c r="CJ29" s="31" t="str">
        <v/>
      </c>
      <c r="CK29" s="31" t="str">
        <v/>
      </c>
      <c r="CL29" s="31" t="str">
        <v/>
      </c>
      <c r="CM29" s="31" t="str">
        <v/>
      </c>
      <c r="CN29" s="31" t="str">
        <v/>
      </c>
      <c r="CO29" s="31" t="str">
        <v/>
      </c>
      <c r="CP29" s="31" t="str">
        <v/>
      </c>
      <c r="CQ29" s="31" t="str">
        <v/>
      </c>
      <c r="CR29" s="31" t="str">
        <v/>
      </c>
      <c r="CS29" s="31" t="str">
        <v/>
      </c>
      <c r="CT29" s="31" t="str">
        <v/>
      </c>
      <c r="CU29" s="31" t="str">
        <v/>
      </c>
      <c r="CV29" s="31" t="str">
        <v/>
      </c>
      <c r="CW29" s="31" t="str">
        <v/>
      </c>
      <c r="CX29" s="31" t="str">
        <v/>
      </c>
      <c r="CY29" s="31" t="str">
        <v/>
      </c>
      <c r="CZ29" s="31" t="str">
        <v/>
      </c>
      <c r="DA29" s="31" t="str">
        <v/>
      </c>
      <c r="DB29" s="31" t="str">
        <v/>
      </c>
      <c r="DC29" s="31" t="str">
        <v/>
      </c>
      <c r="DD29" s="31" t="str">
        <v/>
      </c>
      <c r="DE29" s="31" t="str">
        <v/>
      </c>
      <c r="DF29" s="31" t="str">
        <v/>
      </c>
      <c r="DG29" s="31" t="str">
        <v/>
      </c>
      <c r="DH29" s="31" t="str">
        <v/>
      </c>
      <c r="DI29" s="31" t="str">
        <v/>
      </c>
      <c r="DJ29" s="31" t="str">
        <v/>
      </c>
      <c r="DK29" s="31" t="str">
        <v/>
      </c>
      <c r="DL29" s="31" t="str">
        <v/>
      </c>
      <c r="DM29" s="31" t="str">
        <v/>
      </c>
      <c r="DN29" s="31" t="str">
        <v/>
      </c>
      <c r="DO29" s="31" t="str">
        <v/>
      </c>
      <c r="DP29" s="31" t="str">
        <v/>
      </c>
      <c r="DQ29" s="31" t="str">
        <v/>
      </c>
      <c r="DR29" s="31" t="str">
        <v/>
      </c>
      <c r="DS29" s="31" t="str">
        <v/>
      </c>
      <c r="DT29" s="31" t="str">
        <v/>
      </c>
      <c r="DU29" s="31" t="str">
        <v/>
      </c>
      <c r="DV29" s="31" t="str">
        <v/>
      </c>
      <c r="DW29" s="31" t="str">
        <v/>
      </c>
      <c r="DX29" s="31" t="str">
        <v/>
      </c>
      <c r="DY29" s="31" t="str">
        <v/>
      </c>
      <c r="DZ29" s="31" t="str">
        <v/>
      </c>
      <c r="EA29" s="31" t="str">
        <v/>
      </c>
      <c r="EB29" s="31" t="str">
        <v/>
      </c>
      <c r="EC29" s="31" t="str">
        <v/>
      </c>
      <c r="ED29" s="31" t="str">
        <v/>
      </c>
      <c r="EE29" s="31" t="str">
        <v/>
      </c>
      <c r="EF29" s="31" t="str">
        <v/>
      </c>
      <c r="EG29" s="31" t="str">
        <v/>
      </c>
      <c r="EH29" s="31" t="str">
        <v/>
      </c>
      <c r="EI29" s="31" t="str">
        <v/>
      </c>
      <c r="EJ29" s="31" t="str">
        <v/>
      </c>
      <c r="EK29" s="31" t="str">
        <v/>
      </c>
      <c r="EL29" s="31" t="str">
        <v/>
      </c>
      <c r="EM29" s="31" t="str">
        <v/>
      </c>
      <c r="EN29" s="31" t="str">
        <v/>
      </c>
      <c r="EO29" s="31" t="str">
        <v/>
      </c>
      <c r="EP29" s="31" t="str">
        <v/>
      </c>
      <c r="EQ29" s="31" t="str">
        <v/>
      </c>
      <c r="ER29" s="31" t="str">
        <v/>
      </c>
      <c r="ES29" s="31" t="str">
        <v/>
      </c>
      <c r="ET29" s="31" t="str">
        <v/>
      </c>
      <c r="EU29" s="31" t="str">
        <v/>
      </c>
      <c r="EV29" s="31" t="str">
        <v/>
      </c>
      <c r="EW29" s="31" t="str">
        <v/>
      </c>
      <c r="EX29" s="31" t="str">
        <v/>
      </c>
      <c r="EY29" s="31" t="str">
        <v/>
      </c>
      <c r="EZ29" s="31" t="str">
        <v/>
      </c>
      <c r="FA29" s="31" t="str">
        <v/>
      </c>
      <c r="FB29" s="31" t="str">
        <v/>
      </c>
      <c r="FC29" s="31" t="str">
        <v/>
      </c>
      <c r="FD29" s="31" t="str">
        <v/>
      </c>
      <c r="FE29" s="31" t="str">
        <v/>
      </c>
      <c r="FF29" s="31" t="str">
        <v/>
      </c>
      <c r="FG29" s="31" t="str">
        <v/>
      </c>
      <c r="FH29" s="31" t="str">
        <v/>
      </c>
      <c r="FI29" s="31" t="str">
        <v/>
      </c>
      <c r="FJ29" s="31" t="str">
        <v/>
      </c>
      <c r="FK29" s="31" t="str">
        <v/>
      </c>
      <c r="FL29" s="31" t="str">
        <v/>
      </c>
      <c r="FM29" s="31" t="str">
        <v/>
      </c>
      <c r="FN29" s="31" t="str">
        <v/>
      </c>
      <c r="FO29" s="31" t="str">
        <v/>
      </c>
      <c r="FP29" s="31" t="str">
        <v/>
      </c>
      <c r="FQ29" s="31" t="str">
        <v/>
      </c>
      <c r="FR29" s="31" t="str">
        <v/>
      </c>
      <c r="FS29" s="31" t="str">
        <v/>
      </c>
      <c r="FT29" s="31" t="str">
        <v/>
      </c>
      <c r="FU29" s="31" t="str">
        <v/>
      </c>
      <c r="FV29" s="31" t="str">
        <v/>
      </c>
      <c r="FW29" s="31" t="str">
        <v/>
      </c>
      <c r="FX29" s="31" t="str">
        <v/>
      </c>
      <c r="FY29" s="31" t="str">
        <v/>
      </c>
      <c r="FZ29" s="31" t="str">
        <v/>
      </c>
      <c r="GA29" s="31" t="str">
        <v/>
      </c>
      <c r="GB29" s="31" t="str">
        <v/>
      </c>
      <c r="GC29" s="31" t="str">
        <v/>
      </c>
      <c r="GD29" s="31" t="str">
        <v/>
      </c>
      <c r="GE29" s="31" t="str">
        <v/>
      </c>
      <c r="GF29" s="31" t="str">
        <v/>
      </c>
      <c r="GG29" s="31" t="str">
        <v/>
      </c>
      <c r="GH29" s="31" t="str">
        <v/>
      </c>
      <c r="GI29" s="31" t="str">
        <v/>
      </c>
      <c r="GJ29" s="31" t="str">
        <v/>
      </c>
      <c r="GK29" s="31" t="str">
        <v/>
      </c>
      <c r="GL29" s="31" t="str">
        <v/>
      </c>
      <c r="GM29" s="31" t="str">
        <v/>
      </c>
      <c r="GN29" s="31" t="str">
        <v/>
      </c>
      <c r="GO29" s="31" t="str">
        <v/>
      </c>
      <c r="GP29" s="31" t="str">
        <v/>
      </c>
      <c r="GQ29" s="31" t="str">
        <v/>
      </c>
      <c r="GR29" s="31" t="str">
        <v/>
      </c>
      <c r="GS29" s="31" t="str">
        <v/>
      </c>
      <c r="GT29" s="31" t="str">
        <v/>
      </c>
      <c r="GU29" s="31" t="str">
        <v/>
      </c>
    </row>
    <row r="30" spans="1:203" s="28" customFormat="1" ht="20.100000000000001" customHeight="1" x14ac:dyDescent="0.25">
      <c r="A30" s="28" t="str">
        <v/>
      </c>
      <c r="B30" s="28" t="str">
        <v/>
      </c>
      <c r="C30" s="29" t="str">
        <v/>
      </c>
      <c r="D30" s="30" t="str">
        <v/>
      </c>
      <c r="E30" s="31" t="str">
        <v/>
      </c>
      <c r="F30" s="31" t="str">
        <v/>
      </c>
      <c r="G30" s="31" t="str">
        <v/>
      </c>
      <c r="H30" s="31" t="str">
        <v/>
      </c>
      <c r="I30" s="31" t="str">
        <v/>
      </c>
      <c r="J30" s="31" t="str">
        <v/>
      </c>
      <c r="K30" s="31" t="str">
        <v/>
      </c>
      <c r="L30" s="31" t="str">
        <v/>
      </c>
      <c r="M30" s="31" t="str">
        <v/>
      </c>
      <c r="N30" s="31" t="str">
        <v/>
      </c>
      <c r="O30" s="31" t="str">
        <v/>
      </c>
      <c r="P30" s="31" t="str">
        <v/>
      </c>
      <c r="Q30" s="31" t="str">
        <v/>
      </c>
      <c r="R30" s="31" t="str">
        <v/>
      </c>
      <c r="S30" s="31" t="str">
        <v/>
      </c>
      <c r="T30" s="31" t="str">
        <v/>
      </c>
      <c r="U30" s="31" t="str">
        <v/>
      </c>
      <c r="V30" s="31" t="str">
        <v/>
      </c>
      <c r="W30" s="31" t="str">
        <v/>
      </c>
      <c r="X30" s="31" t="str">
        <v/>
      </c>
      <c r="Y30" s="31" t="str">
        <v/>
      </c>
      <c r="Z30" s="31" t="str">
        <v/>
      </c>
      <c r="AA30" s="31" t="str">
        <v/>
      </c>
      <c r="AB30" s="31" t="str">
        <v/>
      </c>
      <c r="AC30" s="31" t="str">
        <v/>
      </c>
      <c r="AD30" s="31" t="str">
        <v/>
      </c>
      <c r="AE30" s="31" t="str">
        <v/>
      </c>
      <c r="AF30" s="31" t="str">
        <v/>
      </c>
      <c r="AG30" s="31" t="str">
        <v/>
      </c>
      <c r="AH30" s="31" t="str">
        <v/>
      </c>
      <c r="AI30" s="31" t="str">
        <v/>
      </c>
      <c r="AJ30" s="31" t="str">
        <v/>
      </c>
      <c r="AK30" s="31" t="str">
        <v/>
      </c>
      <c r="AL30" s="31" t="str">
        <v/>
      </c>
      <c r="AM30" s="31" t="str">
        <v/>
      </c>
      <c r="AN30" s="31" t="str">
        <v/>
      </c>
      <c r="AO30" s="31" t="str">
        <v/>
      </c>
      <c r="AP30" s="31" t="str">
        <v/>
      </c>
      <c r="AQ30" s="31" t="str">
        <v/>
      </c>
      <c r="AR30" s="31" t="str">
        <v/>
      </c>
      <c r="AS30" s="31" t="str">
        <v/>
      </c>
      <c r="AT30" s="31" t="str">
        <v/>
      </c>
      <c r="AU30" s="31" t="str">
        <v/>
      </c>
      <c r="AV30" s="31" t="str">
        <v/>
      </c>
      <c r="AW30" s="31" t="str">
        <v/>
      </c>
      <c r="AX30" s="31" t="str">
        <v/>
      </c>
      <c r="AY30" s="31" t="str">
        <v/>
      </c>
      <c r="AZ30" s="31" t="str">
        <v/>
      </c>
      <c r="BA30" s="31" t="str">
        <v/>
      </c>
      <c r="BB30" s="31" t="str">
        <v/>
      </c>
      <c r="BC30" s="31" t="str">
        <v/>
      </c>
      <c r="BD30" s="31" t="str">
        <v/>
      </c>
      <c r="BE30" s="31" t="str">
        <v/>
      </c>
      <c r="BF30" s="31" t="str">
        <v/>
      </c>
      <c r="BG30" s="31" t="str">
        <v/>
      </c>
      <c r="BH30" s="31" t="str">
        <v/>
      </c>
      <c r="BI30" s="31" t="str">
        <v/>
      </c>
      <c r="BJ30" s="31" t="str">
        <v/>
      </c>
      <c r="BK30" s="31" t="str">
        <v/>
      </c>
      <c r="BL30" s="31" t="str">
        <v/>
      </c>
      <c r="BM30" s="31" t="str">
        <v/>
      </c>
      <c r="BN30" s="31" t="str">
        <v/>
      </c>
      <c r="BO30" s="31" t="str">
        <v/>
      </c>
      <c r="BP30" s="31" t="str">
        <v/>
      </c>
      <c r="BQ30" s="31" t="str">
        <v/>
      </c>
      <c r="BR30" s="31" t="str">
        <v/>
      </c>
      <c r="BS30" s="31" t="str">
        <v/>
      </c>
      <c r="BT30" s="31" t="str">
        <v/>
      </c>
      <c r="BU30" s="31" t="str">
        <v/>
      </c>
      <c r="BV30" s="31" t="str">
        <v/>
      </c>
      <c r="BW30" s="31" t="str">
        <v/>
      </c>
      <c r="BX30" s="31" t="str">
        <v/>
      </c>
      <c r="BY30" s="31" t="str">
        <v/>
      </c>
      <c r="BZ30" s="31" t="str">
        <v/>
      </c>
      <c r="CA30" s="31" t="str">
        <v/>
      </c>
      <c r="CB30" s="31" t="str">
        <v/>
      </c>
      <c r="CC30" s="31" t="str">
        <v/>
      </c>
      <c r="CD30" s="31" t="str">
        <v/>
      </c>
      <c r="CE30" s="31" t="str">
        <v/>
      </c>
      <c r="CF30" s="31" t="str">
        <v/>
      </c>
      <c r="CG30" s="31" t="str">
        <v/>
      </c>
      <c r="CH30" s="31" t="str">
        <v/>
      </c>
      <c r="CI30" s="31" t="str">
        <v/>
      </c>
      <c r="CJ30" s="31" t="str">
        <v/>
      </c>
      <c r="CK30" s="31" t="str">
        <v/>
      </c>
      <c r="CL30" s="31" t="str">
        <v/>
      </c>
      <c r="CM30" s="31" t="str">
        <v/>
      </c>
      <c r="CN30" s="31" t="str">
        <v/>
      </c>
      <c r="CO30" s="31" t="str">
        <v/>
      </c>
      <c r="CP30" s="31" t="str">
        <v/>
      </c>
      <c r="CQ30" s="31" t="str">
        <v/>
      </c>
      <c r="CR30" s="31" t="str">
        <v/>
      </c>
      <c r="CS30" s="31" t="str">
        <v/>
      </c>
      <c r="CT30" s="31" t="str">
        <v/>
      </c>
      <c r="CU30" s="31" t="str">
        <v/>
      </c>
      <c r="CV30" s="31" t="str">
        <v/>
      </c>
      <c r="CW30" s="31" t="str">
        <v/>
      </c>
      <c r="CX30" s="31" t="str">
        <v/>
      </c>
      <c r="CY30" s="31" t="str">
        <v/>
      </c>
      <c r="CZ30" s="31" t="str">
        <v/>
      </c>
      <c r="DA30" s="31" t="str">
        <v/>
      </c>
      <c r="DB30" s="31" t="str">
        <v/>
      </c>
      <c r="DC30" s="31" t="str">
        <v/>
      </c>
      <c r="DD30" s="31" t="str">
        <v/>
      </c>
      <c r="DE30" s="31" t="str">
        <v/>
      </c>
      <c r="DF30" s="31" t="str">
        <v/>
      </c>
      <c r="DG30" s="31" t="str">
        <v/>
      </c>
      <c r="DH30" s="31" t="str">
        <v/>
      </c>
      <c r="DI30" s="31" t="str">
        <v/>
      </c>
      <c r="DJ30" s="31" t="str">
        <v/>
      </c>
      <c r="DK30" s="31" t="str">
        <v/>
      </c>
      <c r="DL30" s="31" t="str">
        <v/>
      </c>
      <c r="DM30" s="31" t="str">
        <v/>
      </c>
      <c r="DN30" s="31" t="str">
        <v/>
      </c>
      <c r="DO30" s="31" t="str">
        <v/>
      </c>
      <c r="DP30" s="31" t="str">
        <v/>
      </c>
      <c r="DQ30" s="31" t="str">
        <v/>
      </c>
      <c r="DR30" s="31" t="str">
        <v/>
      </c>
      <c r="DS30" s="31" t="str">
        <v/>
      </c>
      <c r="DT30" s="31" t="str">
        <v/>
      </c>
      <c r="DU30" s="31" t="str">
        <v/>
      </c>
      <c r="DV30" s="31" t="str">
        <v/>
      </c>
      <c r="DW30" s="31" t="str">
        <v/>
      </c>
      <c r="DX30" s="31" t="str">
        <v/>
      </c>
      <c r="DY30" s="31" t="str">
        <v/>
      </c>
      <c r="DZ30" s="31" t="str">
        <v/>
      </c>
      <c r="EA30" s="31" t="str">
        <v/>
      </c>
      <c r="EB30" s="31" t="str">
        <v/>
      </c>
      <c r="EC30" s="31" t="str">
        <v/>
      </c>
      <c r="ED30" s="31" t="str">
        <v/>
      </c>
      <c r="EE30" s="31" t="str">
        <v/>
      </c>
      <c r="EF30" s="31" t="str">
        <v/>
      </c>
      <c r="EG30" s="31" t="str">
        <v/>
      </c>
      <c r="EH30" s="31" t="str">
        <v/>
      </c>
      <c r="EI30" s="31" t="str">
        <v/>
      </c>
      <c r="EJ30" s="31" t="str">
        <v/>
      </c>
      <c r="EK30" s="31" t="str">
        <v/>
      </c>
      <c r="EL30" s="31" t="str">
        <v/>
      </c>
      <c r="EM30" s="31" t="str">
        <v/>
      </c>
      <c r="EN30" s="31" t="str">
        <v/>
      </c>
      <c r="EO30" s="31" t="str">
        <v/>
      </c>
      <c r="EP30" s="31" t="str">
        <v/>
      </c>
      <c r="EQ30" s="31" t="str">
        <v/>
      </c>
      <c r="ER30" s="31" t="str">
        <v/>
      </c>
      <c r="ES30" s="31" t="str">
        <v/>
      </c>
      <c r="ET30" s="31" t="str">
        <v/>
      </c>
      <c r="EU30" s="31" t="str">
        <v/>
      </c>
      <c r="EV30" s="31" t="str">
        <v/>
      </c>
      <c r="EW30" s="31" t="str">
        <v/>
      </c>
      <c r="EX30" s="31" t="str">
        <v/>
      </c>
      <c r="EY30" s="31" t="str">
        <v/>
      </c>
      <c r="EZ30" s="31" t="str">
        <v/>
      </c>
      <c r="FA30" s="31" t="str">
        <v/>
      </c>
      <c r="FB30" s="31" t="str">
        <v/>
      </c>
      <c r="FC30" s="31" t="str">
        <v/>
      </c>
      <c r="FD30" s="31" t="str">
        <v/>
      </c>
      <c r="FE30" s="31" t="str">
        <v/>
      </c>
      <c r="FF30" s="31" t="str">
        <v/>
      </c>
      <c r="FG30" s="31" t="str">
        <v/>
      </c>
      <c r="FH30" s="31" t="str">
        <v/>
      </c>
      <c r="FI30" s="31" t="str">
        <v/>
      </c>
      <c r="FJ30" s="31" t="str">
        <v/>
      </c>
      <c r="FK30" s="31" t="str">
        <v/>
      </c>
      <c r="FL30" s="31" t="str">
        <v/>
      </c>
      <c r="FM30" s="31" t="str">
        <v/>
      </c>
      <c r="FN30" s="31" t="str">
        <v/>
      </c>
      <c r="FO30" s="31" t="str">
        <v/>
      </c>
      <c r="FP30" s="31" t="str">
        <v/>
      </c>
      <c r="FQ30" s="31" t="str">
        <v/>
      </c>
      <c r="FR30" s="31" t="str">
        <v/>
      </c>
      <c r="FS30" s="31" t="str">
        <v/>
      </c>
      <c r="FT30" s="31" t="str">
        <v/>
      </c>
      <c r="FU30" s="31" t="str">
        <v/>
      </c>
      <c r="FV30" s="31" t="str">
        <v/>
      </c>
      <c r="FW30" s="31" t="str">
        <v/>
      </c>
      <c r="FX30" s="31" t="str">
        <v/>
      </c>
      <c r="FY30" s="31" t="str">
        <v/>
      </c>
      <c r="FZ30" s="31" t="str">
        <v/>
      </c>
      <c r="GA30" s="31" t="str">
        <v/>
      </c>
      <c r="GB30" s="31" t="str">
        <v/>
      </c>
      <c r="GC30" s="31" t="str">
        <v/>
      </c>
      <c r="GD30" s="31" t="str">
        <v/>
      </c>
      <c r="GE30" s="31" t="str">
        <v/>
      </c>
      <c r="GF30" s="31" t="str">
        <v/>
      </c>
      <c r="GG30" s="31" t="str">
        <v/>
      </c>
      <c r="GH30" s="31" t="str">
        <v/>
      </c>
      <c r="GI30" s="31" t="str">
        <v/>
      </c>
      <c r="GJ30" s="31" t="str">
        <v/>
      </c>
      <c r="GK30" s="31" t="str">
        <v/>
      </c>
      <c r="GL30" s="31" t="str">
        <v/>
      </c>
      <c r="GM30" s="31" t="str">
        <v/>
      </c>
      <c r="GN30" s="31" t="str">
        <v/>
      </c>
      <c r="GO30" s="31" t="str">
        <v/>
      </c>
      <c r="GP30" s="31" t="str">
        <v/>
      </c>
      <c r="GQ30" s="31" t="str">
        <v/>
      </c>
      <c r="GR30" s="31" t="str">
        <v/>
      </c>
      <c r="GS30" s="31" t="str">
        <v/>
      </c>
      <c r="GT30" s="31" t="str">
        <v/>
      </c>
      <c r="GU30" s="31" t="str">
        <v/>
      </c>
    </row>
    <row r="31" spans="1:203" s="28" customFormat="1" ht="20.100000000000001" customHeight="1" x14ac:dyDescent="0.25">
      <c r="A31" s="28" t="str">
        <v/>
      </c>
      <c r="B31" s="28" t="str">
        <v/>
      </c>
      <c r="C31" s="29" t="str">
        <v/>
      </c>
      <c r="D31" s="30" t="str">
        <v/>
      </c>
      <c r="E31" s="31" t="str">
        <v/>
      </c>
      <c r="F31" s="31" t="str">
        <v/>
      </c>
      <c r="G31" s="31" t="str">
        <v/>
      </c>
      <c r="H31" s="31" t="str">
        <v/>
      </c>
      <c r="I31" s="31" t="str">
        <v/>
      </c>
      <c r="J31" s="31" t="str">
        <v/>
      </c>
      <c r="K31" s="31" t="str">
        <v/>
      </c>
      <c r="L31" s="31" t="str">
        <v/>
      </c>
      <c r="M31" s="31" t="str">
        <v/>
      </c>
      <c r="N31" s="31" t="str">
        <v/>
      </c>
      <c r="O31" s="31" t="str">
        <v/>
      </c>
      <c r="P31" s="31" t="str">
        <v/>
      </c>
      <c r="Q31" s="31" t="str">
        <v/>
      </c>
      <c r="R31" s="31" t="str">
        <v/>
      </c>
      <c r="S31" s="31" t="str">
        <v/>
      </c>
      <c r="T31" s="31" t="str">
        <v/>
      </c>
      <c r="U31" s="31" t="str">
        <v/>
      </c>
      <c r="V31" s="31" t="str">
        <v/>
      </c>
      <c r="W31" s="31" t="str">
        <v/>
      </c>
      <c r="X31" s="31" t="str">
        <v/>
      </c>
      <c r="Y31" s="31" t="str">
        <v/>
      </c>
      <c r="Z31" s="31" t="str">
        <v/>
      </c>
      <c r="AA31" s="31" t="str">
        <v/>
      </c>
      <c r="AB31" s="31" t="str">
        <v/>
      </c>
      <c r="AC31" s="31" t="str">
        <v/>
      </c>
      <c r="AD31" s="31" t="str">
        <v/>
      </c>
      <c r="AE31" s="31" t="str">
        <v/>
      </c>
      <c r="AF31" s="31" t="str">
        <v/>
      </c>
      <c r="AG31" s="31" t="str">
        <v/>
      </c>
      <c r="AH31" s="31" t="str">
        <v/>
      </c>
      <c r="AI31" s="31" t="str">
        <v/>
      </c>
      <c r="AJ31" s="31" t="str">
        <v/>
      </c>
      <c r="AK31" s="31" t="str">
        <v/>
      </c>
      <c r="AL31" s="31" t="str">
        <v/>
      </c>
      <c r="AM31" s="31" t="str">
        <v/>
      </c>
      <c r="AN31" s="31" t="str">
        <v/>
      </c>
      <c r="AO31" s="31" t="str">
        <v/>
      </c>
      <c r="AP31" s="31" t="str">
        <v/>
      </c>
      <c r="AQ31" s="31" t="str">
        <v/>
      </c>
      <c r="AR31" s="31" t="str">
        <v/>
      </c>
      <c r="AS31" s="31" t="str">
        <v/>
      </c>
      <c r="AT31" s="31" t="str">
        <v/>
      </c>
      <c r="AU31" s="31" t="str">
        <v/>
      </c>
      <c r="AV31" s="31" t="str">
        <v/>
      </c>
      <c r="AW31" s="31" t="str">
        <v/>
      </c>
      <c r="AX31" s="31" t="str">
        <v/>
      </c>
      <c r="AY31" s="31" t="str">
        <v/>
      </c>
      <c r="AZ31" s="31" t="str">
        <v/>
      </c>
      <c r="BA31" s="31" t="str">
        <v/>
      </c>
      <c r="BB31" s="31" t="str">
        <v/>
      </c>
      <c r="BC31" s="31" t="str">
        <v/>
      </c>
      <c r="BD31" s="31" t="str">
        <v/>
      </c>
      <c r="BE31" s="31" t="str">
        <v/>
      </c>
      <c r="BF31" s="31" t="str">
        <v/>
      </c>
      <c r="BG31" s="31" t="str">
        <v/>
      </c>
      <c r="BH31" s="31" t="str">
        <v/>
      </c>
      <c r="BI31" s="31" t="str">
        <v/>
      </c>
      <c r="BJ31" s="31" t="str">
        <v/>
      </c>
      <c r="BK31" s="31" t="str">
        <v/>
      </c>
      <c r="BL31" s="31" t="str">
        <v/>
      </c>
      <c r="BM31" s="31" t="str">
        <v/>
      </c>
      <c r="BN31" s="31" t="str">
        <v/>
      </c>
      <c r="BO31" s="31" t="str">
        <v/>
      </c>
      <c r="BP31" s="31" t="str">
        <v/>
      </c>
      <c r="BQ31" s="31" t="str">
        <v/>
      </c>
      <c r="BR31" s="31" t="str">
        <v/>
      </c>
      <c r="BS31" s="31" t="str">
        <v/>
      </c>
      <c r="BT31" s="31" t="str">
        <v/>
      </c>
      <c r="BU31" s="31" t="str">
        <v/>
      </c>
      <c r="BV31" s="31" t="str">
        <v/>
      </c>
      <c r="BW31" s="31" t="str">
        <v/>
      </c>
      <c r="BX31" s="31" t="str">
        <v/>
      </c>
      <c r="BY31" s="31" t="str">
        <v/>
      </c>
      <c r="BZ31" s="31" t="str">
        <v/>
      </c>
      <c r="CA31" s="31" t="str">
        <v/>
      </c>
      <c r="CB31" s="31" t="str">
        <v/>
      </c>
      <c r="CC31" s="31" t="str">
        <v/>
      </c>
      <c r="CD31" s="31" t="str">
        <v/>
      </c>
      <c r="CE31" s="31" t="str">
        <v/>
      </c>
      <c r="CF31" s="31" t="str">
        <v/>
      </c>
      <c r="CG31" s="31" t="str">
        <v/>
      </c>
      <c r="CH31" s="31" t="str">
        <v/>
      </c>
      <c r="CI31" s="31" t="str">
        <v/>
      </c>
      <c r="CJ31" s="31" t="str">
        <v/>
      </c>
      <c r="CK31" s="31" t="str">
        <v/>
      </c>
      <c r="CL31" s="31" t="str">
        <v/>
      </c>
      <c r="CM31" s="31" t="str">
        <v/>
      </c>
      <c r="CN31" s="31" t="str">
        <v/>
      </c>
      <c r="CO31" s="31" t="str">
        <v/>
      </c>
      <c r="CP31" s="31" t="str">
        <v/>
      </c>
      <c r="CQ31" s="31" t="str">
        <v/>
      </c>
      <c r="CR31" s="31" t="str">
        <v/>
      </c>
      <c r="CS31" s="31" t="str">
        <v/>
      </c>
      <c r="CT31" s="31" t="str">
        <v/>
      </c>
      <c r="CU31" s="31" t="str">
        <v/>
      </c>
      <c r="CV31" s="31" t="str">
        <v/>
      </c>
      <c r="CW31" s="31" t="str">
        <v/>
      </c>
      <c r="CX31" s="31" t="str">
        <v/>
      </c>
      <c r="CY31" s="31" t="str">
        <v/>
      </c>
      <c r="CZ31" s="31" t="str">
        <v/>
      </c>
      <c r="DA31" s="31" t="str">
        <v/>
      </c>
      <c r="DB31" s="31" t="str">
        <v/>
      </c>
      <c r="DC31" s="31" t="str">
        <v/>
      </c>
      <c r="DD31" s="31" t="str">
        <v/>
      </c>
      <c r="DE31" s="31" t="str">
        <v/>
      </c>
      <c r="DF31" s="31" t="str">
        <v/>
      </c>
      <c r="DG31" s="31" t="str">
        <v/>
      </c>
      <c r="DH31" s="31" t="str">
        <v/>
      </c>
      <c r="DI31" s="31" t="str">
        <v/>
      </c>
      <c r="DJ31" s="31" t="str">
        <v/>
      </c>
      <c r="DK31" s="31" t="str">
        <v/>
      </c>
      <c r="DL31" s="31" t="str">
        <v/>
      </c>
      <c r="DM31" s="31" t="str">
        <v/>
      </c>
      <c r="DN31" s="31" t="str">
        <v/>
      </c>
      <c r="DO31" s="31" t="str">
        <v/>
      </c>
      <c r="DP31" s="31" t="str">
        <v/>
      </c>
      <c r="DQ31" s="31" t="str">
        <v/>
      </c>
      <c r="DR31" s="31" t="str">
        <v/>
      </c>
      <c r="DS31" s="31" t="str">
        <v/>
      </c>
      <c r="DT31" s="31" t="str">
        <v/>
      </c>
      <c r="DU31" s="31" t="str">
        <v/>
      </c>
      <c r="DV31" s="31" t="str">
        <v/>
      </c>
      <c r="DW31" s="31" t="str">
        <v/>
      </c>
      <c r="DX31" s="31" t="str">
        <v/>
      </c>
      <c r="DY31" s="31" t="str">
        <v/>
      </c>
      <c r="DZ31" s="31" t="str">
        <v/>
      </c>
      <c r="EA31" s="31" t="str">
        <v/>
      </c>
      <c r="EB31" s="31" t="str">
        <v/>
      </c>
      <c r="EC31" s="31" t="str">
        <v/>
      </c>
      <c r="ED31" s="31" t="str">
        <v/>
      </c>
      <c r="EE31" s="31" t="str">
        <v/>
      </c>
      <c r="EF31" s="31" t="str">
        <v/>
      </c>
      <c r="EG31" s="31" t="str">
        <v/>
      </c>
      <c r="EH31" s="31" t="str">
        <v/>
      </c>
      <c r="EI31" s="31" t="str">
        <v/>
      </c>
      <c r="EJ31" s="31" t="str">
        <v/>
      </c>
      <c r="EK31" s="31" t="str">
        <v/>
      </c>
      <c r="EL31" s="31" t="str">
        <v/>
      </c>
      <c r="EM31" s="31" t="str">
        <v/>
      </c>
      <c r="EN31" s="31" t="str">
        <v/>
      </c>
      <c r="EO31" s="31" t="str">
        <v/>
      </c>
      <c r="EP31" s="31" t="str">
        <v/>
      </c>
      <c r="EQ31" s="31" t="str">
        <v/>
      </c>
      <c r="ER31" s="31" t="str">
        <v/>
      </c>
      <c r="ES31" s="31" t="str">
        <v/>
      </c>
      <c r="ET31" s="31" t="str">
        <v/>
      </c>
      <c r="EU31" s="31" t="str">
        <v/>
      </c>
      <c r="EV31" s="31" t="str">
        <v/>
      </c>
      <c r="EW31" s="31" t="str">
        <v/>
      </c>
      <c r="EX31" s="31" t="str">
        <v/>
      </c>
      <c r="EY31" s="31" t="str">
        <v/>
      </c>
      <c r="EZ31" s="31" t="str">
        <v/>
      </c>
      <c r="FA31" s="31" t="str">
        <v/>
      </c>
      <c r="FB31" s="31" t="str">
        <v/>
      </c>
      <c r="FC31" s="31" t="str">
        <v/>
      </c>
      <c r="FD31" s="31" t="str">
        <v/>
      </c>
      <c r="FE31" s="31" t="str">
        <v/>
      </c>
      <c r="FF31" s="31" t="str">
        <v/>
      </c>
      <c r="FG31" s="31" t="str">
        <v/>
      </c>
      <c r="FH31" s="31" t="str">
        <v/>
      </c>
      <c r="FI31" s="31" t="str">
        <v/>
      </c>
      <c r="FJ31" s="31" t="str">
        <v/>
      </c>
      <c r="FK31" s="31" t="str">
        <v/>
      </c>
      <c r="FL31" s="31" t="str">
        <v/>
      </c>
      <c r="FM31" s="31" t="str">
        <v/>
      </c>
      <c r="FN31" s="31" t="str">
        <v/>
      </c>
      <c r="FO31" s="31" t="str">
        <v/>
      </c>
      <c r="FP31" s="31" t="str">
        <v/>
      </c>
      <c r="FQ31" s="31" t="str">
        <v/>
      </c>
      <c r="FR31" s="31" t="str">
        <v/>
      </c>
      <c r="FS31" s="31" t="str">
        <v/>
      </c>
      <c r="FT31" s="31" t="str">
        <v/>
      </c>
      <c r="FU31" s="31" t="str">
        <v/>
      </c>
      <c r="FV31" s="31" t="str">
        <v/>
      </c>
      <c r="FW31" s="31" t="str">
        <v/>
      </c>
      <c r="FX31" s="31" t="str">
        <v/>
      </c>
      <c r="FY31" s="31" t="str">
        <v/>
      </c>
      <c r="FZ31" s="31" t="str">
        <v/>
      </c>
      <c r="GA31" s="31" t="str">
        <v/>
      </c>
      <c r="GB31" s="31" t="str">
        <v/>
      </c>
      <c r="GC31" s="31" t="str">
        <v/>
      </c>
      <c r="GD31" s="31" t="str">
        <v/>
      </c>
      <c r="GE31" s="31" t="str">
        <v/>
      </c>
      <c r="GF31" s="31" t="str">
        <v/>
      </c>
      <c r="GG31" s="31" t="str">
        <v/>
      </c>
      <c r="GH31" s="31" t="str">
        <v/>
      </c>
      <c r="GI31" s="31" t="str">
        <v/>
      </c>
      <c r="GJ31" s="31" t="str">
        <v/>
      </c>
      <c r="GK31" s="31" t="str">
        <v/>
      </c>
      <c r="GL31" s="31" t="str">
        <v/>
      </c>
      <c r="GM31" s="31" t="str">
        <v/>
      </c>
      <c r="GN31" s="31" t="str">
        <v/>
      </c>
      <c r="GO31" s="31" t="str">
        <v/>
      </c>
      <c r="GP31" s="31" t="str">
        <v/>
      </c>
      <c r="GQ31" s="31" t="str">
        <v/>
      </c>
      <c r="GR31" s="31" t="str">
        <v/>
      </c>
      <c r="GS31" s="31" t="str">
        <v/>
      </c>
      <c r="GT31" s="31" t="str">
        <v/>
      </c>
      <c r="GU31" s="31" t="str">
        <v/>
      </c>
    </row>
    <row r="32" spans="1:203" s="28" customFormat="1" ht="20.100000000000001" customHeight="1" x14ac:dyDescent="0.25">
      <c r="A32" s="28" t="str">
        <v/>
      </c>
      <c r="B32" s="28" t="str">
        <v/>
      </c>
      <c r="C32" s="29" t="str">
        <v/>
      </c>
      <c r="D32" s="30" t="str">
        <v/>
      </c>
      <c r="E32" s="31" t="str">
        <v/>
      </c>
      <c r="F32" s="31" t="str">
        <v/>
      </c>
      <c r="G32" s="31" t="str">
        <v/>
      </c>
      <c r="H32" s="31" t="str">
        <v/>
      </c>
      <c r="I32" s="31" t="str">
        <v/>
      </c>
      <c r="J32" s="31" t="str">
        <v/>
      </c>
      <c r="K32" s="31" t="str">
        <v/>
      </c>
      <c r="L32" s="31" t="str">
        <v/>
      </c>
      <c r="M32" s="31" t="str">
        <v/>
      </c>
      <c r="N32" s="31" t="str">
        <v/>
      </c>
      <c r="O32" s="31" t="str">
        <v/>
      </c>
      <c r="P32" s="31" t="str">
        <v/>
      </c>
      <c r="Q32" s="31" t="str">
        <v/>
      </c>
      <c r="R32" s="31" t="str">
        <v/>
      </c>
      <c r="S32" s="31" t="str">
        <v/>
      </c>
      <c r="T32" s="31" t="str">
        <v/>
      </c>
      <c r="U32" s="31" t="str">
        <v/>
      </c>
      <c r="V32" s="31" t="str">
        <v/>
      </c>
      <c r="W32" s="31" t="str">
        <v/>
      </c>
      <c r="X32" s="31" t="str">
        <v/>
      </c>
      <c r="Y32" s="31" t="str">
        <v/>
      </c>
      <c r="Z32" s="31" t="str">
        <v/>
      </c>
      <c r="AA32" s="31" t="str">
        <v/>
      </c>
      <c r="AB32" s="31" t="str">
        <v/>
      </c>
      <c r="AC32" s="31" t="str">
        <v/>
      </c>
      <c r="AD32" s="31" t="str">
        <v/>
      </c>
      <c r="AE32" s="31" t="str">
        <v/>
      </c>
      <c r="AF32" s="31" t="str">
        <v/>
      </c>
      <c r="AG32" s="31" t="str">
        <v/>
      </c>
      <c r="AH32" s="31" t="str">
        <v/>
      </c>
      <c r="AI32" s="31" t="str">
        <v/>
      </c>
      <c r="AJ32" s="31" t="str">
        <v/>
      </c>
      <c r="AK32" s="31" t="str">
        <v/>
      </c>
      <c r="AL32" s="31" t="str">
        <v/>
      </c>
      <c r="AM32" s="31" t="str">
        <v/>
      </c>
      <c r="AN32" s="31" t="str">
        <v/>
      </c>
      <c r="AO32" s="31" t="str">
        <v/>
      </c>
      <c r="AP32" s="31" t="str">
        <v/>
      </c>
      <c r="AQ32" s="31" t="str">
        <v/>
      </c>
      <c r="AR32" s="31" t="str">
        <v/>
      </c>
      <c r="AS32" s="31" t="str">
        <v/>
      </c>
      <c r="AT32" s="31" t="str">
        <v/>
      </c>
      <c r="AU32" s="31" t="str">
        <v/>
      </c>
      <c r="AV32" s="31" t="str">
        <v/>
      </c>
      <c r="AW32" s="31" t="str">
        <v/>
      </c>
      <c r="AX32" s="31" t="str">
        <v/>
      </c>
      <c r="AY32" s="31" t="str">
        <v/>
      </c>
      <c r="AZ32" s="31" t="str">
        <v/>
      </c>
      <c r="BA32" s="31" t="str">
        <v/>
      </c>
      <c r="BB32" s="31" t="str">
        <v/>
      </c>
      <c r="BC32" s="31" t="str">
        <v/>
      </c>
      <c r="BD32" s="31" t="str">
        <v/>
      </c>
      <c r="BE32" s="31" t="str">
        <v/>
      </c>
      <c r="BF32" s="31" t="str">
        <v/>
      </c>
      <c r="BG32" s="31" t="str">
        <v/>
      </c>
      <c r="BH32" s="31" t="str">
        <v/>
      </c>
      <c r="BI32" s="31" t="str">
        <v/>
      </c>
      <c r="BJ32" s="31" t="str">
        <v/>
      </c>
      <c r="BK32" s="31" t="str">
        <v/>
      </c>
      <c r="BL32" s="31" t="str">
        <v/>
      </c>
      <c r="BM32" s="31" t="str">
        <v/>
      </c>
      <c r="BN32" s="31" t="str">
        <v/>
      </c>
      <c r="BO32" s="31" t="str">
        <v/>
      </c>
      <c r="BP32" s="31" t="str">
        <v/>
      </c>
      <c r="BQ32" s="31" t="str">
        <v/>
      </c>
      <c r="BR32" s="31" t="str">
        <v/>
      </c>
      <c r="BS32" s="31" t="str">
        <v/>
      </c>
      <c r="BT32" s="31" t="str">
        <v/>
      </c>
      <c r="BU32" s="31" t="str">
        <v/>
      </c>
      <c r="BV32" s="31" t="str">
        <v/>
      </c>
      <c r="BW32" s="31" t="str">
        <v/>
      </c>
      <c r="BX32" s="31" t="str">
        <v/>
      </c>
      <c r="BY32" s="31" t="str">
        <v/>
      </c>
      <c r="BZ32" s="31" t="str">
        <v/>
      </c>
      <c r="CA32" s="31" t="str">
        <v/>
      </c>
      <c r="CB32" s="31" t="str">
        <v/>
      </c>
      <c r="CC32" s="31" t="str">
        <v/>
      </c>
      <c r="CD32" s="31" t="str">
        <v/>
      </c>
      <c r="CE32" s="31" t="str">
        <v/>
      </c>
      <c r="CF32" s="31" t="str">
        <v/>
      </c>
      <c r="CG32" s="31" t="str">
        <v/>
      </c>
      <c r="CH32" s="31" t="str">
        <v/>
      </c>
      <c r="CI32" s="31" t="str">
        <v/>
      </c>
      <c r="CJ32" s="31" t="str">
        <v/>
      </c>
      <c r="CK32" s="31" t="str">
        <v/>
      </c>
      <c r="CL32" s="31" t="str">
        <v/>
      </c>
      <c r="CM32" s="31" t="str">
        <v/>
      </c>
      <c r="CN32" s="31" t="str">
        <v/>
      </c>
      <c r="CO32" s="31" t="str">
        <v/>
      </c>
      <c r="CP32" s="31" t="str">
        <v/>
      </c>
      <c r="CQ32" s="31" t="str">
        <v/>
      </c>
      <c r="CR32" s="31" t="str">
        <v/>
      </c>
      <c r="CS32" s="31" t="str">
        <v/>
      </c>
      <c r="CT32" s="31" t="str">
        <v/>
      </c>
      <c r="CU32" s="31" t="str">
        <v/>
      </c>
      <c r="CV32" s="31" t="str">
        <v/>
      </c>
      <c r="CW32" s="31" t="str">
        <v/>
      </c>
      <c r="CX32" s="31" t="str">
        <v/>
      </c>
      <c r="CY32" s="31" t="str">
        <v/>
      </c>
      <c r="CZ32" s="31" t="str">
        <v/>
      </c>
      <c r="DA32" s="31" t="str">
        <v/>
      </c>
      <c r="DB32" s="31" t="str">
        <v/>
      </c>
      <c r="DC32" s="31" t="str">
        <v/>
      </c>
      <c r="DD32" s="31" t="str">
        <v/>
      </c>
      <c r="DE32" s="31" t="str">
        <v/>
      </c>
      <c r="DF32" s="31" t="str">
        <v/>
      </c>
      <c r="DG32" s="31" t="str">
        <v/>
      </c>
      <c r="DH32" s="31" t="str">
        <v/>
      </c>
      <c r="DI32" s="31" t="str">
        <v/>
      </c>
      <c r="DJ32" s="31" t="str">
        <v/>
      </c>
      <c r="DK32" s="31" t="str">
        <v/>
      </c>
      <c r="DL32" s="31" t="str">
        <v/>
      </c>
      <c r="DM32" s="31" t="str">
        <v/>
      </c>
      <c r="DN32" s="31" t="str">
        <v/>
      </c>
      <c r="DO32" s="31" t="str">
        <v/>
      </c>
      <c r="DP32" s="31" t="str">
        <v/>
      </c>
      <c r="DQ32" s="31" t="str">
        <v/>
      </c>
      <c r="DR32" s="31" t="str">
        <v/>
      </c>
      <c r="DS32" s="31" t="str">
        <v/>
      </c>
      <c r="DT32" s="31" t="str">
        <v/>
      </c>
      <c r="DU32" s="31" t="str">
        <v/>
      </c>
      <c r="DV32" s="31" t="str">
        <v/>
      </c>
      <c r="DW32" s="31" t="str">
        <v/>
      </c>
      <c r="DX32" s="31" t="str">
        <v/>
      </c>
      <c r="DY32" s="31" t="str">
        <v/>
      </c>
      <c r="DZ32" s="31" t="str">
        <v/>
      </c>
      <c r="EA32" s="31" t="str">
        <v/>
      </c>
      <c r="EB32" s="31" t="str">
        <v/>
      </c>
      <c r="EC32" s="31" t="str">
        <v/>
      </c>
      <c r="ED32" s="31" t="str">
        <v/>
      </c>
      <c r="EE32" s="31" t="str">
        <v/>
      </c>
      <c r="EF32" s="31" t="str">
        <v/>
      </c>
      <c r="EG32" s="31" t="str">
        <v/>
      </c>
      <c r="EH32" s="31" t="str">
        <v/>
      </c>
      <c r="EI32" s="31" t="str">
        <v/>
      </c>
      <c r="EJ32" s="31" t="str">
        <v/>
      </c>
      <c r="EK32" s="31" t="str">
        <v/>
      </c>
      <c r="EL32" s="31" t="str">
        <v/>
      </c>
      <c r="EM32" s="31" t="str">
        <v/>
      </c>
      <c r="EN32" s="31" t="str">
        <v/>
      </c>
      <c r="EO32" s="31" t="str">
        <v/>
      </c>
      <c r="EP32" s="31" t="str">
        <v/>
      </c>
      <c r="EQ32" s="31" t="str">
        <v/>
      </c>
      <c r="ER32" s="31" t="str">
        <v/>
      </c>
      <c r="ES32" s="31" t="str">
        <v/>
      </c>
      <c r="ET32" s="31" t="str">
        <v/>
      </c>
      <c r="EU32" s="31" t="str">
        <v/>
      </c>
      <c r="EV32" s="31" t="str">
        <v/>
      </c>
      <c r="EW32" s="31" t="str">
        <v/>
      </c>
      <c r="EX32" s="31" t="str">
        <v/>
      </c>
      <c r="EY32" s="31" t="str">
        <v/>
      </c>
      <c r="EZ32" s="31" t="str">
        <v/>
      </c>
      <c r="FA32" s="31" t="str">
        <v/>
      </c>
      <c r="FB32" s="31" t="str">
        <v/>
      </c>
      <c r="FC32" s="31" t="str">
        <v/>
      </c>
      <c r="FD32" s="31" t="str">
        <v/>
      </c>
      <c r="FE32" s="31" t="str">
        <v/>
      </c>
      <c r="FF32" s="31" t="str">
        <v/>
      </c>
      <c r="FG32" s="31" t="str">
        <v/>
      </c>
      <c r="FH32" s="31" t="str">
        <v/>
      </c>
      <c r="FI32" s="31" t="str">
        <v/>
      </c>
      <c r="FJ32" s="31" t="str">
        <v/>
      </c>
      <c r="FK32" s="31" t="str">
        <v/>
      </c>
      <c r="FL32" s="31" t="str">
        <v/>
      </c>
      <c r="FM32" s="31" t="str">
        <v/>
      </c>
      <c r="FN32" s="31" t="str">
        <v/>
      </c>
      <c r="FO32" s="31" t="str">
        <v/>
      </c>
      <c r="FP32" s="31" t="str">
        <v/>
      </c>
      <c r="FQ32" s="31" t="str">
        <v/>
      </c>
      <c r="FR32" s="31" t="str">
        <v/>
      </c>
      <c r="FS32" s="31" t="str">
        <v/>
      </c>
      <c r="FT32" s="31" t="str">
        <v/>
      </c>
      <c r="FU32" s="31" t="str">
        <v/>
      </c>
      <c r="FV32" s="31" t="str">
        <v/>
      </c>
      <c r="FW32" s="31" t="str">
        <v/>
      </c>
      <c r="FX32" s="31" t="str">
        <v/>
      </c>
      <c r="FY32" s="31" t="str">
        <v/>
      </c>
      <c r="FZ32" s="31" t="str">
        <v/>
      </c>
      <c r="GA32" s="31" t="str">
        <v/>
      </c>
      <c r="GB32" s="31" t="str">
        <v/>
      </c>
      <c r="GC32" s="31" t="str">
        <v/>
      </c>
      <c r="GD32" s="31" t="str">
        <v/>
      </c>
      <c r="GE32" s="31" t="str">
        <v/>
      </c>
      <c r="GF32" s="31" t="str">
        <v/>
      </c>
      <c r="GG32" s="31" t="str">
        <v/>
      </c>
      <c r="GH32" s="31" t="str">
        <v/>
      </c>
      <c r="GI32" s="31" t="str">
        <v/>
      </c>
      <c r="GJ32" s="31" t="str">
        <v/>
      </c>
      <c r="GK32" s="31" t="str">
        <v/>
      </c>
      <c r="GL32" s="31" t="str">
        <v/>
      </c>
      <c r="GM32" s="31" t="str">
        <v/>
      </c>
      <c r="GN32" s="31" t="str">
        <v/>
      </c>
      <c r="GO32" s="31" t="str">
        <v/>
      </c>
      <c r="GP32" s="31" t="str">
        <v/>
      </c>
      <c r="GQ32" s="31" t="str">
        <v/>
      </c>
      <c r="GR32" s="31" t="str">
        <v/>
      </c>
      <c r="GS32" s="31" t="str">
        <v/>
      </c>
      <c r="GT32" s="31" t="str">
        <v/>
      </c>
      <c r="GU32" s="31" t="str">
        <v/>
      </c>
    </row>
    <row r="33" spans="1:203" s="28" customFormat="1" ht="20.100000000000001" customHeight="1" x14ac:dyDescent="0.25">
      <c r="A33" s="28" t="str">
        <v/>
      </c>
      <c r="B33" s="28" t="str">
        <v/>
      </c>
      <c r="C33" s="29" t="str">
        <v/>
      </c>
      <c r="D33" s="30" t="str">
        <v/>
      </c>
      <c r="E33" s="31" t="str">
        <v/>
      </c>
      <c r="F33" s="31" t="str">
        <v/>
      </c>
      <c r="G33" s="31" t="str">
        <v/>
      </c>
      <c r="H33" s="31" t="str">
        <v/>
      </c>
      <c r="I33" s="31" t="str">
        <v/>
      </c>
      <c r="J33" s="31" t="str">
        <v/>
      </c>
      <c r="K33" s="31" t="str">
        <v/>
      </c>
      <c r="L33" s="31" t="str">
        <v/>
      </c>
      <c r="M33" s="31" t="str">
        <v/>
      </c>
      <c r="N33" s="31" t="str">
        <v/>
      </c>
      <c r="O33" s="31" t="str">
        <v/>
      </c>
      <c r="P33" s="31" t="str">
        <v/>
      </c>
      <c r="Q33" s="31" t="str">
        <v/>
      </c>
      <c r="R33" s="31" t="str">
        <v/>
      </c>
      <c r="S33" s="31" t="str">
        <v/>
      </c>
      <c r="T33" s="31" t="str">
        <v/>
      </c>
      <c r="U33" s="31" t="str">
        <v/>
      </c>
      <c r="V33" s="31" t="str">
        <v/>
      </c>
      <c r="W33" s="31" t="str">
        <v/>
      </c>
      <c r="X33" s="31" t="str">
        <v/>
      </c>
      <c r="Y33" s="31" t="str">
        <v/>
      </c>
      <c r="Z33" s="31" t="str">
        <v/>
      </c>
      <c r="AA33" s="31" t="str">
        <v/>
      </c>
      <c r="AB33" s="31" t="str">
        <v/>
      </c>
      <c r="AC33" s="31" t="str">
        <v/>
      </c>
      <c r="AD33" s="31" t="str">
        <v/>
      </c>
      <c r="AE33" s="31" t="str">
        <v/>
      </c>
      <c r="AF33" s="31" t="str">
        <v/>
      </c>
      <c r="AG33" s="31" t="str">
        <v/>
      </c>
      <c r="AH33" s="31" t="str">
        <v/>
      </c>
      <c r="AI33" s="31" t="str">
        <v/>
      </c>
      <c r="AJ33" s="31" t="str">
        <v/>
      </c>
      <c r="AK33" s="31" t="str">
        <v/>
      </c>
      <c r="AL33" s="31" t="str">
        <v/>
      </c>
      <c r="AM33" s="31" t="str">
        <v/>
      </c>
      <c r="AN33" s="31" t="str">
        <v/>
      </c>
      <c r="AO33" s="31" t="str">
        <v/>
      </c>
      <c r="AP33" s="31" t="str">
        <v/>
      </c>
      <c r="AQ33" s="31" t="str">
        <v/>
      </c>
      <c r="AR33" s="31" t="str">
        <v/>
      </c>
      <c r="AS33" s="31" t="str">
        <v/>
      </c>
      <c r="AT33" s="31" t="str">
        <v/>
      </c>
      <c r="AU33" s="31" t="str">
        <v/>
      </c>
      <c r="AV33" s="31" t="str">
        <v/>
      </c>
      <c r="AW33" s="31" t="str">
        <v/>
      </c>
      <c r="AX33" s="31" t="str">
        <v/>
      </c>
      <c r="AY33" s="31" t="str">
        <v/>
      </c>
      <c r="AZ33" s="31" t="str">
        <v/>
      </c>
      <c r="BA33" s="31" t="str">
        <v/>
      </c>
      <c r="BB33" s="31" t="str">
        <v/>
      </c>
      <c r="BC33" s="31" t="str">
        <v/>
      </c>
      <c r="BD33" s="31" t="str">
        <v/>
      </c>
      <c r="BE33" s="31" t="str">
        <v/>
      </c>
      <c r="BF33" s="31" t="str">
        <v/>
      </c>
      <c r="BG33" s="31" t="str">
        <v/>
      </c>
      <c r="BH33" s="31" t="str">
        <v/>
      </c>
      <c r="BI33" s="31" t="str">
        <v/>
      </c>
      <c r="BJ33" s="31" t="str">
        <v/>
      </c>
      <c r="BK33" s="31" t="str">
        <v/>
      </c>
      <c r="BL33" s="31" t="str">
        <v/>
      </c>
      <c r="BM33" s="31" t="str">
        <v/>
      </c>
      <c r="BN33" s="31" t="str">
        <v/>
      </c>
      <c r="BO33" s="31" t="str">
        <v/>
      </c>
      <c r="BP33" s="31" t="str">
        <v/>
      </c>
      <c r="BQ33" s="31" t="str">
        <v/>
      </c>
      <c r="BR33" s="31" t="str">
        <v/>
      </c>
      <c r="BS33" s="31" t="str">
        <v/>
      </c>
      <c r="BT33" s="31" t="str">
        <v/>
      </c>
      <c r="BU33" s="31" t="str">
        <v/>
      </c>
      <c r="BV33" s="31" t="str">
        <v/>
      </c>
      <c r="BW33" s="31" t="str">
        <v/>
      </c>
      <c r="BX33" s="31" t="str">
        <v/>
      </c>
      <c r="BY33" s="31" t="str">
        <v/>
      </c>
      <c r="BZ33" s="31" t="str">
        <v/>
      </c>
      <c r="CA33" s="31" t="str">
        <v/>
      </c>
      <c r="CB33" s="31" t="str">
        <v/>
      </c>
      <c r="CC33" s="31" t="str">
        <v/>
      </c>
      <c r="CD33" s="31" t="str">
        <v/>
      </c>
      <c r="CE33" s="31" t="str">
        <v/>
      </c>
      <c r="CF33" s="31" t="str">
        <v/>
      </c>
      <c r="CG33" s="31" t="str">
        <v/>
      </c>
      <c r="CH33" s="31" t="str">
        <v/>
      </c>
      <c r="CI33" s="31" t="str">
        <v/>
      </c>
      <c r="CJ33" s="31" t="str">
        <v/>
      </c>
      <c r="CK33" s="31" t="str">
        <v/>
      </c>
      <c r="CL33" s="31" t="str">
        <v/>
      </c>
      <c r="CM33" s="31" t="str">
        <v/>
      </c>
      <c r="CN33" s="31" t="str">
        <v/>
      </c>
      <c r="CO33" s="31" t="str">
        <v/>
      </c>
      <c r="CP33" s="31" t="str">
        <v/>
      </c>
      <c r="CQ33" s="31" t="str">
        <v/>
      </c>
      <c r="CR33" s="31" t="str">
        <v/>
      </c>
      <c r="CS33" s="31" t="str">
        <v/>
      </c>
      <c r="CT33" s="31" t="str">
        <v/>
      </c>
      <c r="CU33" s="31" t="str">
        <v/>
      </c>
      <c r="CV33" s="31" t="str">
        <v/>
      </c>
      <c r="CW33" s="31" t="str">
        <v/>
      </c>
      <c r="CX33" s="31" t="str">
        <v/>
      </c>
      <c r="CY33" s="31" t="str">
        <v/>
      </c>
      <c r="CZ33" s="31" t="str">
        <v/>
      </c>
      <c r="DA33" s="31" t="str">
        <v/>
      </c>
      <c r="DB33" s="31" t="str">
        <v/>
      </c>
      <c r="DC33" s="31" t="str">
        <v/>
      </c>
      <c r="DD33" s="31" t="str">
        <v/>
      </c>
      <c r="DE33" s="31" t="str">
        <v/>
      </c>
      <c r="DF33" s="31" t="str">
        <v/>
      </c>
      <c r="DG33" s="31" t="str">
        <v/>
      </c>
      <c r="DH33" s="31" t="str">
        <v/>
      </c>
      <c r="DI33" s="31" t="str">
        <v/>
      </c>
      <c r="DJ33" s="31" t="str">
        <v/>
      </c>
      <c r="DK33" s="31" t="str">
        <v/>
      </c>
      <c r="DL33" s="31" t="str">
        <v/>
      </c>
      <c r="DM33" s="31" t="str">
        <v/>
      </c>
      <c r="DN33" s="31" t="str">
        <v/>
      </c>
      <c r="DO33" s="31" t="str">
        <v/>
      </c>
      <c r="DP33" s="31" t="str">
        <v/>
      </c>
      <c r="DQ33" s="31" t="str">
        <v/>
      </c>
      <c r="DR33" s="31" t="str">
        <v/>
      </c>
      <c r="DS33" s="31" t="str">
        <v/>
      </c>
      <c r="DT33" s="31" t="str">
        <v/>
      </c>
      <c r="DU33" s="31" t="str">
        <v/>
      </c>
      <c r="DV33" s="31" t="str">
        <v/>
      </c>
      <c r="DW33" s="31" t="str">
        <v/>
      </c>
      <c r="DX33" s="31" t="str">
        <v/>
      </c>
      <c r="DY33" s="31" t="str">
        <v/>
      </c>
      <c r="DZ33" s="31" t="str">
        <v/>
      </c>
      <c r="EA33" s="31" t="str">
        <v/>
      </c>
      <c r="EB33" s="31" t="str">
        <v/>
      </c>
      <c r="EC33" s="31" t="str">
        <v/>
      </c>
      <c r="ED33" s="31" t="str">
        <v/>
      </c>
      <c r="EE33" s="31" t="str">
        <v/>
      </c>
      <c r="EF33" s="31" t="str">
        <v/>
      </c>
      <c r="EG33" s="31" t="str">
        <v/>
      </c>
      <c r="EH33" s="31" t="str">
        <v/>
      </c>
      <c r="EI33" s="31" t="str">
        <v/>
      </c>
      <c r="EJ33" s="31" t="str">
        <v/>
      </c>
      <c r="EK33" s="31" t="str">
        <v/>
      </c>
      <c r="EL33" s="31" t="str">
        <v/>
      </c>
      <c r="EM33" s="31" t="str">
        <v/>
      </c>
      <c r="EN33" s="31" t="str">
        <v/>
      </c>
      <c r="EO33" s="31" t="str">
        <v/>
      </c>
      <c r="EP33" s="31" t="str">
        <v/>
      </c>
      <c r="EQ33" s="31" t="str">
        <v/>
      </c>
      <c r="ER33" s="31" t="str">
        <v/>
      </c>
      <c r="ES33" s="31" t="str">
        <v/>
      </c>
      <c r="ET33" s="31" t="str">
        <v/>
      </c>
      <c r="EU33" s="31" t="str">
        <v/>
      </c>
      <c r="EV33" s="31" t="str">
        <v/>
      </c>
      <c r="EW33" s="31" t="str">
        <v/>
      </c>
      <c r="EX33" s="31" t="str">
        <v/>
      </c>
      <c r="EY33" s="31" t="str">
        <v/>
      </c>
      <c r="EZ33" s="31" t="str">
        <v/>
      </c>
      <c r="FA33" s="31" t="str">
        <v/>
      </c>
      <c r="FB33" s="31" t="str">
        <v/>
      </c>
      <c r="FC33" s="31" t="str">
        <v/>
      </c>
      <c r="FD33" s="31" t="str">
        <v/>
      </c>
      <c r="FE33" s="31" t="str">
        <v/>
      </c>
      <c r="FF33" s="31" t="str">
        <v/>
      </c>
      <c r="FG33" s="31" t="str">
        <v/>
      </c>
      <c r="FH33" s="31" t="str">
        <v/>
      </c>
      <c r="FI33" s="31" t="str">
        <v/>
      </c>
      <c r="FJ33" s="31" t="str">
        <v/>
      </c>
      <c r="FK33" s="31" t="str">
        <v/>
      </c>
      <c r="FL33" s="31" t="str">
        <v/>
      </c>
      <c r="FM33" s="31" t="str">
        <v/>
      </c>
      <c r="FN33" s="31" t="str">
        <v/>
      </c>
      <c r="FO33" s="31" t="str">
        <v/>
      </c>
      <c r="FP33" s="31" t="str">
        <v/>
      </c>
      <c r="FQ33" s="31" t="str">
        <v/>
      </c>
      <c r="FR33" s="31" t="str">
        <v/>
      </c>
      <c r="FS33" s="31" t="str">
        <v/>
      </c>
      <c r="FT33" s="31" t="str">
        <v/>
      </c>
      <c r="FU33" s="31" t="str">
        <v/>
      </c>
      <c r="FV33" s="31" t="str">
        <v/>
      </c>
      <c r="FW33" s="31" t="str">
        <v/>
      </c>
      <c r="FX33" s="31" t="str">
        <v/>
      </c>
      <c r="FY33" s="31" t="str">
        <v/>
      </c>
      <c r="FZ33" s="31" t="str">
        <v/>
      </c>
      <c r="GA33" s="31" t="str">
        <v/>
      </c>
      <c r="GB33" s="31" t="str">
        <v/>
      </c>
      <c r="GC33" s="31" t="str">
        <v/>
      </c>
      <c r="GD33" s="31" t="str">
        <v/>
      </c>
      <c r="GE33" s="31" t="str">
        <v/>
      </c>
      <c r="GF33" s="31" t="str">
        <v/>
      </c>
      <c r="GG33" s="31" t="str">
        <v/>
      </c>
      <c r="GH33" s="31" t="str">
        <v/>
      </c>
      <c r="GI33" s="31" t="str">
        <v/>
      </c>
      <c r="GJ33" s="31" t="str">
        <v/>
      </c>
      <c r="GK33" s="31" t="str">
        <v/>
      </c>
      <c r="GL33" s="31" t="str">
        <v/>
      </c>
      <c r="GM33" s="31" t="str">
        <v/>
      </c>
      <c r="GN33" s="31" t="str">
        <v/>
      </c>
      <c r="GO33" s="31" t="str">
        <v/>
      </c>
      <c r="GP33" s="31" t="str">
        <v/>
      </c>
      <c r="GQ33" s="31" t="str">
        <v/>
      </c>
      <c r="GR33" s="31" t="str">
        <v/>
      </c>
      <c r="GS33" s="31" t="str">
        <v/>
      </c>
      <c r="GT33" s="31" t="str">
        <v/>
      </c>
      <c r="GU33" s="31" t="str">
        <v/>
      </c>
    </row>
    <row r="34" spans="1:203" s="28" customFormat="1" ht="20.100000000000001" customHeight="1" x14ac:dyDescent="0.25">
      <c r="A34" s="28" t="str">
        <v/>
      </c>
      <c r="B34" s="28" t="str">
        <v/>
      </c>
      <c r="C34" s="29" t="str">
        <v/>
      </c>
      <c r="D34" s="30" t="str">
        <v/>
      </c>
      <c r="E34" s="31" t="str">
        <v/>
      </c>
      <c r="F34" s="31" t="str">
        <v/>
      </c>
      <c r="G34" s="31" t="str">
        <v/>
      </c>
      <c r="H34" s="31" t="str">
        <v/>
      </c>
      <c r="I34" s="31" t="str">
        <v/>
      </c>
      <c r="J34" s="31" t="str">
        <v/>
      </c>
      <c r="K34" s="31" t="str">
        <v/>
      </c>
      <c r="L34" s="31" t="str">
        <v/>
      </c>
      <c r="M34" s="31" t="str">
        <v/>
      </c>
      <c r="N34" s="31" t="str">
        <v/>
      </c>
      <c r="O34" s="31" t="str">
        <v/>
      </c>
      <c r="P34" s="31" t="str">
        <v/>
      </c>
      <c r="Q34" s="31" t="str">
        <v/>
      </c>
      <c r="R34" s="31" t="str">
        <v/>
      </c>
      <c r="S34" s="31" t="str">
        <v/>
      </c>
      <c r="T34" s="31" t="str">
        <v/>
      </c>
      <c r="U34" s="31" t="str">
        <v/>
      </c>
      <c r="V34" s="31" t="str">
        <v/>
      </c>
      <c r="W34" s="31" t="str">
        <v/>
      </c>
      <c r="X34" s="31" t="str">
        <v/>
      </c>
      <c r="Y34" s="31" t="str">
        <v/>
      </c>
      <c r="Z34" s="31" t="str">
        <v/>
      </c>
      <c r="AA34" s="31" t="str">
        <v/>
      </c>
      <c r="AB34" s="31" t="str">
        <v/>
      </c>
      <c r="AC34" s="31" t="str">
        <v/>
      </c>
      <c r="AD34" s="31" t="str">
        <v/>
      </c>
      <c r="AE34" s="31" t="str">
        <v/>
      </c>
      <c r="AF34" s="31" t="str">
        <v/>
      </c>
      <c r="AG34" s="31" t="str">
        <v/>
      </c>
      <c r="AH34" s="31" t="str">
        <v/>
      </c>
      <c r="AI34" s="31" t="str">
        <v/>
      </c>
      <c r="AJ34" s="31" t="str">
        <v/>
      </c>
      <c r="AK34" s="31" t="str">
        <v/>
      </c>
      <c r="AL34" s="31" t="str">
        <v/>
      </c>
      <c r="AM34" s="31" t="str">
        <v/>
      </c>
      <c r="AN34" s="31" t="str">
        <v/>
      </c>
      <c r="AO34" s="31" t="str">
        <v/>
      </c>
      <c r="AP34" s="31" t="str">
        <v/>
      </c>
      <c r="AQ34" s="31" t="str">
        <v/>
      </c>
      <c r="AR34" s="31" t="str">
        <v/>
      </c>
      <c r="AS34" s="31" t="str">
        <v/>
      </c>
      <c r="AT34" s="31" t="str">
        <v/>
      </c>
      <c r="AU34" s="31" t="str">
        <v/>
      </c>
      <c r="AV34" s="31" t="str">
        <v/>
      </c>
      <c r="AW34" s="31" t="str">
        <v/>
      </c>
      <c r="AX34" s="31" t="str">
        <v/>
      </c>
      <c r="AY34" s="31" t="str">
        <v/>
      </c>
      <c r="AZ34" s="31" t="str">
        <v/>
      </c>
      <c r="BA34" s="31" t="str">
        <v/>
      </c>
      <c r="BB34" s="31" t="str">
        <v/>
      </c>
      <c r="BC34" s="31" t="str">
        <v/>
      </c>
      <c r="BD34" s="31" t="str">
        <v/>
      </c>
      <c r="BE34" s="31" t="str">
        <v/>
      </c>
      <c r="BF34" s="31" t="str">
        <v/>
      </c>
      <c r="BG34" s="31" t="str">
        <v/>
      </c>
      <c r="BH34" s="31" t="str">
        <v/>
      </c>
      <c r="BI34" s="31" t="str">
        <v/>
      </c>
      <c r="BJ34" s="31" t="str">
        <v/>
      </c>
      <c r="BK34" s="31" t="str">
        <v/>
      </c>
      <c r="BL34" s="31" t="str">
        <v/>
      </c>
      <c r="BM34" s="31" t="str">
        <v/>
      </c>
      <c r="BN34" s="31" t="str">
        <v/>
      </c>
      <c r="BO34" s="31" t="str">
        <v/>
      </c>
      <c r="BP34" s="31" t="str">
        <v/>
      </c>
      <c r="BQ34" s="31" t="str">
        <v/>
      </c>
      <c r="BR34" s="31" t="str">
        <v/>
      </c>
      <c r="BS34" s="31" t="str">
        <v/>
      </c>
      <c r="BT34" s="31" t="str">
        <v/>
      </c>
      <c r="BU34" s="31" t="str">
        <v/>
      </c>
      <c r="BV34" s="31" t="str">
        <v/>
      </c>
      <c r="BW34" s="31" t="str">
        <v/>
      </c>
      <c r="BX34" s="31" t="str">
        <v/>
      </c>
      <c r="BY34" s="31" t="str">
        <v/>
      </c>
      <c r="BZ34" s="31" t="str">
        <v/>
      </c>
      <c r="CA34" s="31" t="str">
        <v/>
      </c>
      <c r="CB34" s="31" t="str">
        <v/>
      </c>
      <c r="CC34" s="31" t="str">
        <v/>
      </c>
      <c r="CD34" s="31" t="str">
        <v/>
      </c>
      <c r="CE34" s="31" t="str">
        <v/>
      </c>
      <c r="CF34" s="31" t="str">
        <v/>
      </c>
      <c r="CG34" s="31" t="str">
        <v/>
      </c>
      <c r="CH34" s="31" t="str">
        <v/>
      </c>
      <c r="CI34" s="31" t="str">
        <v/>
      </c>
      <c r="CJ34" s="31" t="str">
        <v/>
      </c>
      <c r="CK34" s="31" t="str">
        <v/>
      </c>
      <c r="CL34" s="31" t="str">
        <v/>
      </c>
      <c r="CM34" s="31" t="str">
        <v/>
      </c>
      <c r="CN34" s="31" t="str">
        <v/>
      </c>
      <c r="CO34" s="31" t="str">
        <v/>
      </c>
      <c r="CP34" s="31" t="str">
        <v/>
      </c>
      <c r="CQ34" s="31" t="str">
        <v/>
      </c>
      <c r="CR34" s="31" t="str">
        <v/>
      </c>
      <c r="CS34" s="31" t="str">
        <v/>
      </c>
      <c r="CT34" s="31" t="str">
        <v/>
      </c>
      <c r="CU34" s="31" t="str">
        <v/>
      </c>
      <c r="CV34" s="31" t="str">
        <v/>
      </c>
      <c r="CW34" s="31" t="str">
        <v/>
      </c>
      <c r="CX34" s="31" t="str">
        <v/>
      </c>
      <c r="CY34" s="31" t="str">
        <v/>
      </c>
      <c r="CZ34" s="31" t="str">
        <v/>
      </c>
      <c r="DA34" s="31" t="str">
        <v/>
      </c>
      <c r="DB34" s="31" t="str">
        <v/>
      </c>
      <c r="DC34" s="31" t="str">
        <v/>
      </c>
      <c r="DD34" s="31" t="str">
        <v/>
      </c>
      <c r="DE34" s="31" t="str">
        <v/>
      </c>
      <c r="DF34" s="31" t="str">
        <v/>
      </c>
      <c r="DG34" s="31" t="str">
        <v/>
      </c>
      <c r="DH34" s="31" t="str">
        <v/>
      </c>
      <c r="DI34" s="31" t="str">
        <v/>
      </c>
      <c r="DJ34" s="31" t="str">
        <v/>
      </c>
      <c r="DK34" s="31" t="str">
        <v/>
      </c>
      <c r="DL34" s="31" t="str">
        <v/>
      </c>
      <c r="DM34" s="31" t="str">
        <v/>
      </c>
      <c r="DN34" s="31" t="str">
        <v/>
      </c>
      <c r="DO34" s="31" t="str">
        <v/>
      </c>
      <c r="DP34" s="31" t="str">
        <v/>
      </c>
      <c r="DQ34" s="31" t="str">
        <v/>
      </c>
      <c r="DR34" s="31" t="str">
        <v/>
      </c>
      <c r="DS34" s="31" t="str">
        <v/>
      </c>
      <c r="DT34" s="31" t="str">
        <v/>
      </c>
      <c r="DU34" s="31" t="str">
        <v/>
      </c>
      <c r="DV34" s="31" t="str">
        <v/>
      </c>
      <c r="DW34" s="31" t="str">
        <v/>
      </c>
      <c r="DX34" s="31" t="str">
        <v/>
      </c>
      <c r="DY34" s="31" t="str">
        <v/>
      </c>
      <c r="DZ34" s="31" t="str">
        <v/>
      </c>
      <c r="EA34" s="31" t="str">
        <v/>
      </c>
      <c r="EB34" s="31" t="str">
        <v/>
      </c>
      <c r="EC34" s="31" t="str">
        <v/>
      </c>
      <c r="ED34" s="31" t="str">
        <v/>
      </c>
      <c r="EE34" s="31" t="str">
        <v/>
      </c>
      <c r="EF34" s="31" t="str">
        <v/>
      </c>
      <c r="EG34" s="31" t="str">
        <v/>
      </c>
      <c r="EH34" s="31" t="str">
        <v/>
      </c>
      <c r="EI34" s="31" t="str">
        <v/>
      </c>
      <c r="EJ34" s="31" t="str">
        <v/>
      </c>
      <c r="EK34" s="31" t="str">
        <v/>
      </c>
      <c r="EL34" s="31" t="str">
        <v/>
      </c>
      <c r="EM34" s="31" t="str">
        <v/>
      </c>
      <c r="EN34" s="31" t="str">
        <v/>
      </c>
      <c r="EO34" s="31" t="str">
        <v/>
      </c>
      <c r="EP34" s="31" t="str">
        <v/>
      </c>
      <c r="EQ34" s="31" t="str">
        <v/>
      </c>
      <c r="ER34" s="31" t="str">
        <v/>
      </c>
      <c r="ES34" s="31" t="str">
        <v/>
      </c>
      <c r="ET34" s="31" t="str">
        <v/>
      </c>
      <c r="EU34" s="31" t="str">
        <v/>
      </c>
      <c r="EV34" s="31" t="str">
        <v/>
      </c>
      <c r="EW34" s="31" t="str">
        <v/>
      </c>
      <c r="EX34" s="31" t="str">
        <v/>
      </c>
      <c r="EY34" s="31" t="str">
        <v/>
      </c>
      <c r="EZ34" s="31" t="str">
        <v/>
      </c>
      <c r="FA34" s="31" t="str">
        <v/>
      </c>
      <c r="FB34" s="31" t="str">
        <v/>
      </c>
      <c r="FC34" s="31" t="str">
        <v/>
      </c>
      <c r="FD34" s="31" t="str">
        <v/>
      </c>
      <c r="FE34" s="31" t="str">
        <v/>
      </c>
      <c r="FF34" s="31" t="str">
        <v/>
      </c>
      <c r="FG34" s="31" t="str">
        <v/>
      </c>
      <c r="FH34" s="31" t="str">
        <v/>
      </c>
      <c r="FI34" s="31" t="str">
        <v/>
      </c>
      <c r="FJ34" s="31" t="str">
        <v/>
      </c>
      <c r="FK34" s="31" t="str">
        <v/>
      </c>
      <c r="FL34" s="31" t="str">
        <v/>
      </c>
      <c r="FM34" s="31" t="str">
        <v/>
      </c>
      <c r="FN34" s="31" t="str">
        <v/>
      </c>
      <c r="FO34" s="31" t="str">
        <v/>
      </c>
      <c r="FP34" s="31" t="str">
        <v/>
      </c>
      <c r="FQ34" s="31" t="str">
        <v/>
      </c>
      <c r="FR34" s="31" t="str">
        <v/>
      </c>
      <c r="FS34" s="31" t="str">
        <v/>
      </c>
      <c r="FT34" s="31" t="str">
        <v/>
      </c>
      <c r="FU34" s="31" t="str">
        <v/>
      </c>
      <c r="FV34" s="31" t="str">
        <v/>
      </c>
      <c r="FW34" s="31" t="str">
        <v/>
      </c>
      <c r="FX34" s="31" t="str">
        <v/>
      </c>
      <c r="FY34" s="31" t="str">
        <v/>
      </c>
      <c r="FZ34" s="31" t="str">
        <v/>
      </c>
      <c r="GA34" s="31" t="str">
        <v/>
      </c>
      <c r="GB34" s="31" t="str">
        <v/>
      </c>
      <c r="GC34" s="31" t="str">
        <v/>
      </c>
      <c r="GD34" s="31" t="str">
        <v/>
      </c>
      <c r="GE34" s="31" t="str">
        <v/>
      </c>
      <c r="GF34" s="31" t="str">
        <v/>
      </c>
      <c r="GG34" s="31" t="str">
        <v/>
      </c>
      <c r="GH34" s="31" t="str">
        <v/>
      </c>
      <c r="GI34" s="31" t="str">
        <v/>
      </c>
      <c r="GJ34" s="31" t="str">
        <v/>
      </c>
      <c r="GK34" s="31" t="str">
        <v/>
      </c>
      <c r="GL34" s="31" t="str">
        <v/>
      </c>
      <c r="GM34" s="31" t="str">
        <v/>
      </c>
      <c r="GN34" s="31" t="str">
        <v/>
      </c>
      <c r="GO34" s="31" t="str">
        <v/>
      </c>
      <c r="GP34" s="31" t="str">
        <v/>
      </c>
      <c r="GQ34" s="31" t="str">
        <v/>
      </c>
      <c r="GR34" s="31" t="str">
        <v/>
      </c>
      <c r="GS34" s="31" t="str">
        <v/>
      </c>
      <c r="GT34" s="31" t="str">
        <v/>
      </c>
      <c r="GU34" s="31" t="str">
        <v/>
      </c>
    </row>
    <row r="35" spans="1:203" s="28" customFormat="1" ht="20.100000000000001" customHeight="1" x14ac:dyDescent="0.25">
      <c r="A35" s="28" t="str">
        <v/>
      </c>
      <c r="B35" s="28" t="str">
        <v/>
      </c>
      <c r="C35" s="29" t="str">
        <v/>
      </c>
      <c r="D35" s="30" t="str">
        <v/>
      </c>
      <c r="E35" s="31" t="str">
        <v/>
      </c>
      <c r="F35" s="31" t="str">
        <v/>
      </c>
      <c r="G35" s="31" t="str">
        <v/>
      </c>
      <c r="H35" s="31" t="str">
        <v/>
      </c>
      <c r="I35" s="31" t="str">
        <v/>
      </c>
      <c r="J35" s="31" t="str">
        <v/>
      </c>
      <c r="K35" s="31" t="str">
        <v/>
      </c>
      <c r="L35" s="31" t="str">
        <v/>
      </c>
      <c r="M35" s="31" t="str">
        <v/>
      </c>
      <c r="N35" s="31" t="str">
        <v/>
      </c>
      <c r="O35" s="31" t="str">
        <v/>
      </c>
      <c r="P35" s="31" t="str">
        <v/>
      </c>
      <c r="Q35" s="31" t="str">
        <v/>
      </c>
      <c r="R35" s="31" t="str">
        <v/>
      </c>
      <c r="S35" s="31" t="str">
        <v/>
      </c>
      <c r="T35" s="31" t="str">
        <v/>
      </c>
      <c r="U35" s="31" t="str">
        <v/>
      </c>
      <c r="V35" s="31" t="str">
        <v/>
      </c>
      <c r="W35" s="31" t="str">
        <v/>
      </c>
      <c r="X35" s="31" t="str">
        <v/>
      </c>
      <c r="Y35" s="31" t="str">
        <v/>
      </c>
      <c r="Z35" s="31" t="str">
        <v/>
      </c>
      <c r="AA35" s="31" t="str">
        <v/>
      </c>
      <c r="AB35" s="31" t="str">
        <v/>
      </c>
      <c r="AC35" s="31" t="str">
        <v/>
      </c>
      <c r="AD35" s="31" t="str">
        <v/>
      </c>
      <c r="AE35" s="31" t="str">
        <v/>
      </c>
      <c r="AF35" s="31" t="str">
        <v/>
      </c>
      <c r="AG35" s="31" t="str">
        <v/>
      </c>
      <c r="AH35" s="31" t="str">
        <v/>
      </c>
      <c r="AI35" s="31" t="str">
        <v/>
      </c>
      <c r="AJ35" s="31" t="str">
        <v/>
      </c>
      <c r="AK35" s="31" t="str">
        <v/>
      </c>
      <c r="AL35" s="31" t="str">
        <v/>
      </c>
      <c r="AM35" s="31" t="str">
        <v/>
      </c>
      <c r="AN35" s="31" t="str">
        <v/>
      </c>
      <c r="AO35" s="31" t="str">
        <v/>
      </c>
      <c r="AP35" s="31" t="str">
        <v/>
      </c>
      <c r="AQ35" s="31" t="str">
        <v/>
      </c>
      <c r="AR35" s="31" t="str">
        <v/>
      </c>
      <c r="AS35" s="31" t="str">
        <v/>
      </c>
      <c r="AT35" s="31" t="str">
        <v/>
      </c>
      <c r="AU35" s="31" t="str">
        <v/>
      </c>
      <c r="AV35" s="31" t="str">
        <v/>
      </c>
      <c r="AW35" s="31" t="str">
        <v/>
      </c>
      <c r="AX35" s="31" t="str">
        <v/>
      </c>
      <c r="AY35" s="31" t="str">
        <v/>
      </c>
      <c r="AZ35" s="31" t="str">
        <v/>
      </c>
      <c r="BA35" s="31" t="str">
        <v/>
      </c>
      <c r="BB35" s="31" t="str">
        <v/>
      </c>
      <c r="BC35" s="31" t="str">
        <v/>
      </c>
      <c r="BD35" s="31" t="str">
        <v/>
      </c>
      <c r="BE35" s="31" t="str">
        <v/>
      </c>
      <c r="BF35" s="31" t="str">
        <v/>
      </c>
      <c r="BG35" s="31" t="str">
        <v/>
      </c>
      <c r="BH35" s="31" t="str">
        <v/>
      </c>
      <c r="BI35" s="31" t="str">
        <v/>
      </c>
      <c r="BJ35" s="31" t="str">
        <v/>
      </c>
      <c r="BK35" s="31" t="str">
        <v/>
      </c>
      <c r="BL35" s="31" t="str">
        <v/>
      </c>
      <c r="BM35" s="31" t="str">
        <v/>
      </c>
      <c r="BN35" s="31" t="str">
        <v/>
      </c>
      <c r="BO35" s="31" t="str">
        <v/>
      </c>
      <c r="BP35" s="31" t="str">
        <v/>
      </c>
      <c r="BQ35" s="31" t="str">
        <v/>
      </c>
      <c r="BR35" s="31" t="str">
        <v/>
      </c>
      <c r="BS35" s="31" t="str">
        <v/>
      </c>
      <c r="BT35" s="31" t="str">
        <v/>
      </c>
      <c r="BU35" s="31" t="str">
        <v/>
      </c>
      <c r="BV35" s="31" t="str">
        <v/>
      </c>
      <c r="BW35" s="31" t="str">
        <v/>
      </c>
      <c r="BX35" s="31" t="str">
        <v/>
      </c>
      <c r="BY35" s="31" t="str">
        <v/>
      </c>
      <c r="BZ35" s="31" t="str">
        <v/>
      </c>
      <c r="CA35" s="31" t="str">
        <v/>
      </c>
      <c r="CB35" s="31" t="str">
        <v/>
      </c>
      <c r="CC35" s="31" t="str">
        <v/>
      </c>
      <c r="CD35" s="31" t="str">
        <v/>
      </c>
      <c r="CE35" s="31" t="str">
        <v/>
      </c>
      <c r="CF35" s="31" t="str">
        <v/>
      </c>
      <c r="CG35" s="31" t="str">
        <v/>
      </c>
      <c r="CH35" s="31" t="str">
        <v/>
      </c>
      <c r="CI35" s="31" t="str">
        <v/>
      </c>
      <c r="CJ35" s="31" t="str">
        <v/>
      </c>
      <c r="CK35" s="31" t="str">
        <v/>
      </c>
      <c r="CL35" s="31" t="str">
        <v/>
      </c>
      <c r="CM35" s="31" t="str">
        <v/>
      </c>
      <c r="CN35" s="31" t="str">
        <v/>
      </c>
      <c r="CO35" s="31" t="str">
        <v/>
      </c>
      <c r="CP35" s="31" t="str">
        <v/>
      </c>
      <c r="CQ35" s="31" t="str">
        <v/>
      </c>
      <c r="CR35" s="31" t="str">
        <v/>
      </c>
      <c r="CS35" s="31" t="str">
        <v/>
      </c>
      <c r="CT35" s="31" t="str">
        <v/>
      </c>
      <c r="CU35" s="31" t="str">
        <v/>
      </c>
      <c r="CV35" s="31" t="str">
        <v/>
      </c>
      <c r="CW35" s="31" t="str">
        <v/>
      </c>
      <c r="CX35" s="31" t="str">
        <v/>
      </c>
      <c r="CY35" s="31" t="str">
        <v/>
      </c>
      <c r="CZ35" s="31" t="str">
        <v/>
      </c>
      <c r="DA35" s="31" t="str">
        <v/>
      </c>
      <c r="DB35" s="31" t="str">
        <v/>
      </c>
      <c r="DC35" s="31" t="str">
        <v/>
      </c>
      <c r="DD35" s="31" t="str">
        <v/>
      </c>
      <c r="DE35" s="31" t="str">
        <v/>
      </c>
      <c r="DF35" s="31" t="str">
        <v/>
      </c>
      <c r="DG35" s="31" t="str">
        <v/>
      </c>
      <c r="DH35" s="31" t="str">
        <v/>
      </c>
      <c r="DI35" s="31" t="str">
        <v/>
      </c>
      <c r="DJ35" s="31" t="str">
        <v/>
      </c>
      <c r="DK35" s="31" t="str">
        <v/>
      </c>
      <c r="DL35" s="31" t="str">
        <v/>
      </c>
      <c r="DM35" s="31" t="str">
        <v/>
      </c>
      <c r="DN35" s="31" t="str">
        <v/>
      </c>
      <c r="DO35" s="31" t="str">
        <v/>
      </c>
      <c r="DP35" s="31" t="str">
        <v/>
      </c>
      <c r="DQ35" s="31" t="str">
        <v/>
      </c>
      <c r="DR35" s="31" t="str">
        <v/>
      </c>
      <c r="DS35" s="31" t="str">
        <v/>
      </c>
      <c r="DT35" s="31" t="str">
        <v/>
      </c>
      <c r="DU35" s="31" t="str">
        <v/>
      </c>
      <c r="DV35" s="31" t="str">
        <v/>
      </c>
      <c r="DW35" s="31" t="str">
        <v/>
      </c>
      <c r="DX35" s="31" t="str">
        <v/>
      </c>
      <c r="DY35" s="31" t="str">
        <v/>
      </c>
      <c r="DZ35" s="31" t="str">
        <v/>
      </c>
      <c r="EA35" s="31" t="str">
        <v/>
      </c>
      <c r="EB35" s="31" t="str">
        <v/>
      </c>
      <c r="EC35" s="31" t="str">
        <v/>
      </c>
      <c r="ED35" s="31" t="str">
        <v/>
      </c>
      <c r="EE35" s="31" t="str">
        <v/>
      </c>
      <c r="EF35" s="31" t="str">
        <v/>
      </c>
      <c r="EG35" s="31" t="str">
        <v/>
      </c>
      <c r="EH35" s="31" t="str">
        <v/>
      </c>
      <c r="EI35" s="31" t="str">
        <v/>
      </c>
      <c r="EJ35" s="31" t="str">
        <v/>
      </c>
      <c r="EK35" s="31" t="str">
        <v/>
      </c>
      <c r="EL35" s="31" t="str">
        <v/>
      </c>
      <c r="EM35" s="31" t="str">
        <v/>
      </c>
      <c r="EN35" s="31" t="str">
        <v/>
      </c>
      <c r="EO35" s="31" t="str">
        <v/>
      </c>
      <c r="EP35" s="31" t="str">
        <v/>
      </c>
      <c r="EQ35" s="31" t="str">
        <v/>
      </c>
      <c r="ER35" s="31" t="str">
        <v/>
      </c>
      <c r="ES35" s="31" t="str">
        <v/>
      </c>
      <c r="ET35" s="31" t="str">
        <v/>
      </c>
      <c r="EU35" s="31" t="str">
        <v/>
      </c>
      <c r="EV35" s="31" t="str">
        <v/>
      </c>
      <c r="EW35" s="31" t="str">
        <v/>
      </c>
      <c r="EX35" s="31" t="str">
        <v/>
      </c>
      <c r="EY35" s="31" t="str">
        <v/>
      </c>
      <c r="EZ35" s="31" t="str">
        <v/>
      </c>
      <c r="FA35" s="31" t="str">
        <v/>
      </c>
      <c r="FB35" s="31" t="str">
        <v/>
      </c>
      <c r="FC35" s="31" t="str">
        <v/>
      </c>
      <c r="FD35" s="31" t="str">
        <v/>
      </c>
      <c r="FE35" s="31" t="str">
        <v/>
      </c>
      <c r="FF35" s="31" t="str">
        <v/>
      </c>
      <c r="FG35" s="31" t="str">
        <v/>
      </c>
      <c r="FH35" s="31" t="str">
        <v/>
      </c>
      <c r="FI35" s="31" t="str">
        <v/>
      </c>
      <c r="FJ35" s="31" t="str">
        <v/>
      </c>
      <c r="FK35" s="31" t="str">
        <v/>
      </c>
      <c r="FL35" s="31" t="str">
        <v/>
      </c>
      <c r="FM35" s="31" t="str">
        <v/>
      </c>
      <c r="FN35" s="31" t="str">
        <v/>
      </c>
      <c r="FO35" s="31" t="str">
        <v/>
      </c>
      <c r="FP35" s="31" t="str">
        <v/>
      </c>
      <c r="FQ35" s="31" t="str">
        <v/>
      </c>
      <c r="FR35" s="31" t="str">
        <v/>
      </c>
      <c r="FS35" s="31" t="str">
        <v/>
      </c>
      <c r="FT35" s="31" t="str">
        <v/>
      </c>
      <c r="FU35" s="31" t="str">
        <v/>
      </c>
      <c r="FV35" s="31" t="str">
        <v/>
      </c>
      <c r="FW35" s="31" t="str">
        <v/>
      </c>
      <c r="FX35" s="31" t="str">
        <v/>
      </c>
      <c r="FY35" s="31" t="str">
        <v/>
      </c>
      <c r="FZ35" s="31" t="str">
        <v/>
      </c>
      <c r="GA35" s="31" t="str">
        <v/>
      </c>
      <c r="GB35" s="31" t="str">
        <v/>
      </c>
      <c r="GC35" s="31" t="str">
        <v/>
      </c>
      <c r="GD35" s="31" t="str">
        <v/>
      </c>
      <c r="GE35" s="31" t="str">
        <v/>
      </c>
      <c r="GF35" s="31" t="str">
        <v/>
      </c>
      <c r="GG35" s="31" t="str">
        <v/>
      </c>
      <c r="GH35" s="31" t="str">
        <v/>
      </c>
      <c r="GI35" s="31" t="str">
        <v/>
      </c>
      <c r="GJ35" s="31" t="str">
        <v/>
      </c>
      <c r="GK35" s="31" t="str">
        <v/>
      </c>
      <c r="GL35" s="31" t="str">
        <v/>
      </c>
      <c r="GM35" s="31" t="str">
        <v/>
      </c>
      <c r="GN35" s="31" t="str">
        <v/>
      </c>
      <c r="GO35" s="31" t="str">
        <v/>
      </c>
      <c r="GP35" s="31" t="str">
        <v/>
      </c>
      <c r="GQ35" s="31" t="str">
        <v/>
      </c>
      <c r="GR35" s="31" t="str">
        <v/>
      </c>
      <c r="GS35" s="31" t="str">
        <v/>
      </c>
      <c r="GT35" s="31" t="str">
        <v/>
      </c>
      <c r="GU35" s="31" t="str">
        <v/>
      </c>
    </row>
    <row r="36" spans="1:203" s="28" customFormat="1" ht="20.100000000000001" customHeight="1" x14ac:dyDescent="0.25">
      <c r="A36" s="28" t="str">
        <v/>
      </c>
      <c r="B36" s="28" t="str">
        <v/>
      </c>
      <c r="C36" s="29" t="str">
        <v/>
      </c>
      <c r="D36" s="30" t="str">
        <v/>
      </c>
      <c r="E36" s="31" t="str">
        <v/>
      </c>
      <c r="F36" s="31" t="str">
        <v/>
      </c>
      <c r="G36" s="31" t="str">
        <v/>
      </c>
      <c r="H36" s="31" t="str">
        <v/>
      </c>
      <c r="I36" s="31" t="str">
        <v/>
      </c>
      <c r="J36" s="31" t="str">
        <v/>
      </c>
      <c r="K36" s="31" t="str">
        <v/>
      </c>
      <c r="L36" s="31" t="str">
        <v/>
      </c>
      <c r="M36" s="31" t="str">
        <v/>
      </c>
      <c r="N36" s="31" t="str">
        <v/>
      </c>
      <c r="O36" s="31" t="str">
        <v/>
      </c>
      <c r="P36" s="31" t="str">
        <v/>
      </c>
      <c r="Q36" s="31" t="str">
        <v/>
      </c>
      <c r="R36" s="31" t="str">
        <v/>
      </c>
      <c r="S36" s="31" t="str">
        <v/>
      </c>
      <c r="T36" s="31" t="str">
        <v/>
      </c>
      <c r="U36" s="31" t="str">
        <v/>
      </c>
      <c r="V36" s="31" t="str">
        <v/>
      </c>
      <c r="W36" s="31" t="str">
        <v/>
      </c>
      <c r="X36" s="31" t="str">
        <v/>
      </c>
      <c r="Y36" s="31" t="str">
        <v/>
      </c>
      <c r="Z36" s="31" t="str">
        <v/>
      </c>
      <c r="AA36" s="31" t="str">
        <v/>
      </c>
      <c r="AB36" s="31" t="str">
        <v/>
      </c>
      <c r="AC36" s="31" t="str">
        <v/>
      </c>
      <c r="AD36" s="31" t="str">
        <v/>
      </c>
      <c r="AE36" s="31" t="str">
        <v/>
      </c>
      <c r="AF36" s="31" t="str">
        <v/>
      </c>
      <c r="AG36" s="31" t="str">
        <v/>
      </c>
      <c r="AH36" s="31" t="str">
        <v/>
      </c>
      <c r="AI36" s="31" t="str">
        <v/>
      </c>
      <c r="AJ36" s="31" t="str">
        <v/>
      </c>
      <c r="AK36" s="31" t="str">
        <v/>
      </c>
      <c r="AL36" s="31" t="str">
        <v/>
      </c>
      <c r="AM36" s="31" t="str">
        <v/>
      </c>
      <c r="AN36" s="31" t="str">
        <v/>
      </c>
      <c r="AO36" s="31" t="str">
        <v/>
      </c>
      <c r="AP36" s="31" t="str">
        <v/>
      </c>
      <c r="AQ36" s="31" t="str">
        <v/>
      </c>
      <c r="AR36" s="31" t="str">
        <v/>
      </c>
      <c r="AS36" s="31" t="str">
        <v/>
      </c>
      <c r="AT36" s="31" t="str">
        <v/>
      </c>
      <c r="AU36" s="31" t="str">
        <v/>
      </c>
      <c r="AV36" s="31" t="str">
        <v/>
      </c>
      <c r="AW36" s="31" t="str">
        <v/>
      </c>
      <c r="AX36" s="31" t="str">
        <v/>
      </c>
      <c r="AY36" s="31" t="str">
        <v/>
      </c>
      <c r="AZ36" s="31" t="str">
        <v/>
      </c>
      <c r="BA36" s="31" t="str">
        <v/>
      </c>
      <c r="BB36" s="31" t="str">
        <v/>
      </c>
      <c r="BC36" s="31" t="str">
        <v/>
      </c>
      <c r="BD36" s="31" t="str">
        <v/>
      </c>
      <c r="BE36" s="31" t="str">
        <v/>
      </c>
      <c r="BF36" s="31" t="str">
        <v/>
      </c>
      <c r="BG36" s="31" t="str">
        <v/>
      </c>
      <c r="BH36" s="31" t="str">
        <v/>
      </c>
      <c r="BI36" s="31" t="str">
        <v/>
      </c>
      <c r="BJ36" s="31" t="str">
        <v/>
      </c>
      <c r="BK36" s="31" t="str">
        <v/>
      </c>
      <c r="BL36" s="31" t="str">
        <v/>
      </c>
      <c r="BM36" s="31" t="str">
        <v/>
      </c>
      <c r="BN36" s="31" t="str">
        <v/>
      </c>
      <c r="BO36" s="31" t="str">
        <v/>
      </c>
      <c r="BP36" s="31" t="str">
        <v/>
      </c>
      <c r="BQ36" s="31" t="str">
        <v/>
      </c>
      <c r="BR36" s="31" t="str">
        <v/>
      </c>
      <c r="BS36" s="31" t="str">
        <v/>
      </c>
      <c r="BT36" s="31" t="str">
        <v/>
      </c>
      <c r="BU36" s="31" t="str">
        <v/>
      </c>
      <c r="BV36" s="31" t="str">
        <v/>
      </c>
      <c r="BW36" s="31" t="str">
        <v/>
      </c>
      <c r="BX36" s="31" t="str">
        <v/>
      </c>
      <c r="BY36" s="31" t="str">
        <v/>
      </c>
      <c r="BZ36" s="31" t="str">
        <v/>
      </c>
      <c r="CA36" s="31" t="str">
        <v/>
      </c>
      <c r="CB36" s="31" t="str">
        <v/>
      </c>
      <c r="CC36" s="31" t="str">
        <v/>
      </c>
      <c r="CD36" s="31" t="str">
        <v/>
      </c>
      <c r="CE36" s="31" t="str">
        <v/>
      </c>
      <c r="CF36" s="31" t="str">
        <v/>
      </c>
      <c r="CG36" s="31" t="str">
        <v/>
      </c>
      <c r="CH36" s="31" t="str">
        <v/>
      </c>
      <c r="CI36" s="31" t="str">
        <v/>
      </c>
      <c r="CJ36" s="31" t="str">
        <v/>
      </c>
      <c r="CK36" s="31" t="str">
        <v/>
      </c>
      <c r="CL36" s="31" t="str">
        <v/>
      </c>
      <c r="CM36" s="31" t="str">
        <v/>
      </c>
      <c r="CN36" s="31" t="str">
        <v/>
      </c>
      <c r="CO36" s="31" t="str">
        <v/>
      </c>
      <c r="CP36" s="31" t="str">
        <v/>
      </c>
      <c r="CQ36" s="31" t="str">
        <v/>
      </c>
      <c r="CR36" s="31" t="str">
        <v/>
      </c>
      <c r="CS36" s="31" t="str">
        <v/>
      </c>
      <c r="CT36" s="31" t="str">
        <v/>
      </c>
      <c r="CU36" s="31" t="str">
        <v/>
      </c>
      <c r="CV36" s="31" t="str">
        <v/>
      </c>
      <c r="CW36" s="31" t="str">
        <v/>
      </c>
      <c r="CX36" s="31" t="str">
        <v/>
      </c>
      <c r="CY36" s="31" t="str">
        <v/>
      </c>
      <c r="CZ36" s="31" t="str">
        <v/>
      </c>
      <c r="DA36" s="31" t="str">
        <v/>
      </c>
      <c r="DB36" s="31" t="str">
        <v/>
      </c>
      <c r="DC36" s="31" t="str">
        <v/>
      </c>
      <c r="DD36" s="31" t="str">
        <v/>
      </c>
      <c r="DE36" s="31" t="str">
        <v/>
      </c>
      <c r="DF36" s="31" t="str">
        <v/>
      </c>
      <c r="DG36" s="31" t="str">
        <v/>
      </c>
      <c r="DH36" s="31" t="str">
        <v/>
      </c>
      <c r="DI36" s="31" t="str">
        <v/>
      </c>
      <c r="DJ36" s="31" t="str">
        <v/>
      </c>
      <c r="DK36" s="31" t="str">
        <v/>
      </c>
      <c r="DL36" s="31" t="str">
        <v/>
      </c>
      <c r="DM36" s="31" t="str">
        <v/>
      </c>
      <c r="DN36" s="31" t="str">
        <v/>
      </c>
      <c r="DO36" s="31" t="str">
        <v/>
      </c>
      <c r="DP36" s="31" t="str">
        <v/>
      </c>
      <c r="DQ36" s="31" t="str">
        <v/>
      </c>
      <c r="DR36" s="31" t="str">
        <v/>
      </c>
      <c r="DS36" s="31" t="str">
        <v/>
      </c>
      <c r="DT36" s="31" t="str">
        <v/>
      </c>
      <c r="DU36" s="31" t="str">
        <v/>
      </c>
      <c r="DV36" s="31" t="str">
        <v/>
      </c>
      <c r="DW36" s="31" t="str">
        <v/>
      </c>
      <c r="DX36" s="31" t="str">
        <v/>
      </c>
      <c r="DY36" s="31" t="str">
        <v/>
      </c>
      <c r="DZ36" s="31" t="str">
        <v/>
      </c>
      <c r="EA36" s="31" t="str">
        <v/>
      </c>
      <c r="EB36" s="31" t="str">
        <v/>
      </c>
      <c r="EC36" s="31" t="str">
        <v/>
      </c>
      <c r="ED36" s="31" t="str">
        <v/>
      </c>
      <c r="EE36" s="31" t="str">
        <v/>
      </c>
      <c r="EF36" s="31" t="str">
        <v/>
      </c>
      <c r="EG36" s="31" t="str">
        <v/>
      </c>
      <c r="EH36" s="31" t="str">
        <v/>
      </c>
      <c r="EI36" s="31" t="str">
        <v/>
      </c>
      <c r="EJ36" s="31" t="str">
        <v/>
      </c>
      <c r="EK36" s="31" t="str">
        <v/>
      </c>
      <c r="EL36" s="31" t="str">
        <v/>
      </c>
      <c r="EM36" s="31" t="str">
        <v/>
      </c>
      <c r="EN36" s="31" t="str">
        <v/>
      </c>
      <c r="EO36" s="31" t="str">
        <v/>
      </c>
      <c r="EP36" s="31" t="str">
        <v/>
      </c>
      <c r="EQ36" s="31" t="str">
        <v/>
      </c>
      <c r="ER36" s="31" t="str">
        <v/>
      </c>
      <c r="ES36" s="31" t="str">
        <v/>
      </c>
      <c r="ET36" s="31" t="str">
        <v/>
      </c>
      <c r="EU36" s="31" t="str">
        <v/>
      </c>
      <c r="EV36" s="31" t="str">
        <v/>
      </c>
      <c r="EW36" s="31" t="str">
        <v/>
      </c>
      <c r="EX36" s="31" t="str">
        <v/>
      </c>
      <c r="EY36" s="31" t="str">
        <v/>
      </c>
      <c r="EZ36" s="31" t="str">
        <v/>
      </c>
      <c r="FA36" s="31" t="str">
        <v/>
      </c>
      <c r="FB36" s="31" t="str">
        <v/>
      </c>
      <c r="FC36" s="31" t="str">
        <v/>
      </c>
      <c r="FD36" s="31" t="str">
        <v/>
      </c>
      <c r="FE36" s="31" t="str">
        <v/>
      </c>
      <c r="FF36" s="31" t="str">
        <v/>
      </c>
      <c r="FG36" s="31" t="str">
        <v/>
      </c>
      <c r="FH36" s="31" t="str">
        <v/>
      </c>
      <c r="FI36" s="31" t="str">
        <v/>
      </c>
      <c r="FJ36" s="31" t="str">
        <v/>
      </c>
      <c r="FK36" s="31" t="str">
        <v/>
      </c>
      <c r="FL36" s="31" t="str">
        <v/>
      </c>
      <c r="FM36" s="31" t="str">
        <v/>
      </c>
      <c r="FN36" s="31" t="str">
        <v/>
      </c>
      <c r="FO36" s="31" t="str">
        <v/>
      </c>
      <c r="FP36" s="31" t="str">
        <v/>
      </c>
      <c r="FQ36" s="31" t="str">
        <v/>
      </c>
      <c r="FR36" s="31" t="str">
        <v/>
      </c>
      <c r="FS36" s="31" t="str">
        <v/>
      </c>
      <c r="FT36" s="31" t="str">
        <v/>
      </c>
      <c r="FU36" s="31" t="str">
        <v/>
      </c>
      <c r="FV36" s="31" t="str">
        <v/>
      </c>
      <c r="FW36" s="31" t="str">
        <v/>
      </c>
      <c r="FX36" s="31" t="str">
        <v/>
      </c>
      <c r="FY36" s="31" t="str">
        <v/>
      </c>
      <c r="FZ36" s="31" t="str">
        <v/>
      </c>
      <c r="GA36" s="31" t="str">
        <v/>
      </c>
      <c r="GB36" s="31" t="str">
        <v/>
      </c>
      <c r="GC36" s="31" t="str">
        <v/>
      </c>
      <c r="GD36" s="31" t="str">
        <v/>
      </c>
      <c r="GE36" s="31" t="str">
        <v/>
      </c>
      <c r="GF36" s="31" t="str">
        <v/>
      </c>
      <c r="GG36" s="31" t="str">
        <v/>
      </c>
      <c r="GH36" s="31" t="str">
        <v/>
      </c>
      <c r="GI36" s="31" t="str">
        <v/>
      </c>
      <c r="GJ36" s="31" t="str">
        <v/>
      </c>
      <c r="GK36" s="31" t="str">
        <v/>
      </c>
      <c r="GL36" s="31" t="str">
        <v/>
      </c>
      <c r="GM36" s="31" t="str">
        <v/>
      </c>
      <c r="GN36" s="31" t="str">
        <v/>
      </c>
      <c r="GO36" s="31" t="str">
        <v/>
      </c>
      <c r="GP36" s="31" t="str">
        <v/>
      </c>
      <c r="GQ36" s="31" t="str">
        <v/>
      </c>
      <c r="GR36" s="31" t="str">
        <v/>
      </c>
      <c r="GS36" s="31" t="str">
        <v/>
      </c>
      <c r="GT36" s="31" t="str">
        <v/>
      </c>
      <c r="GU36" s="31" t="str">
        <v/>
      </c>
    </row>
    <row r="37" spans="1:203" s="28" customFormat="1" ht="20.100000000000001" customHeight="1" x14ac:dyDescent="0.25">
      <c r="A37" s="28" t="str">
        <v/>
      </c>
      <c r="B37" s="28" t="str">
        <v/>
      </c>
      <c r="C37" s="29" t="str">
        <v/>
      </c>
      <c r="D37" s="30" t="str">
        <v/>
      </c>
      <c r="E37" s="31" t="str">
        <v/>
      </c>
      <c r="F37" s="31" t="str">
        <v/>
      </c>
      <c r="G37" s="31" t="str">
        <v/>
      </c>
      <c r="H37" s="31" t="str">
        <v/>
      </c>
      <c r="I37" s="31" t="str">
        <v/>
      </c>
      <c r="J37" s="31" t="str">
        <v/>
      </c>
      <c r="K37" s="31" t="str">
        <v/>
      </c>
      <c r="L37" s="31" t="str">
        <v/>
      </c>
      <c r="M37" s="31" t="str">
        <v/>
      </c>
      <c r="N37" s="31" t="str">
        <v/>
      </c>
      <c r="O37" s="31" t="str">
        <v/>
      </c>
      <c r="P37" s="31" t="str">
        <v/>
      </c>
      <c r="Q37" s="31" t="str">
        <v/>
      </c>
      <c r="R37" s="31" t="str">
        <v/>
      </c>
      <c r="S37" s="31" t="str">
        <v/>
      </c>
      <c r="T37" s="31" t="str">
        <v/>
      </c>
      <c r="U37" s="31" t="str">
        <v/>
      </c>
      <c r="V37" s="31" t="str">
        <v/>
      </c>
      <c r="W37" s="31" t="str">
        <v/>
      </c>
      <c r="X37" s="31" t="str">
        <v/>
      </c>
      <c r="Y37" s="31" t="str">
        <v/>
      </c>
      <c r="Z37" s="31" t="str">
        <v/>
      </c>
      <c r="AA37" s="31" t="str">
        <v/>
      </c>
      <c r="AB37" s="31" t="str">
        <v/>
      </c>
      <c r="AC37" s="31" t="str">
        <v/>
      </c>
      <c r="AD37" s="31" t="str">
        <v/>
      </c>
      <c r="AE37" s="31" t="str">
        <v/>
      </c>
      <c r="AF37" s="31" t="str">
        <v/>
      </c>
      <c r="AG37" s="31" t="str">
        <v/>
      </c>
      <c r="AH37" s="31" t="str">
        <v/>
      </c>
      <c r="AI37" s="31" t="str">
        <v/>
      </c>
      <c r="AJ37" s="31" t="str">
        <v/>
      </c>
      <c r="AK37" s="31" t="str">
        <v/>
      </c>
      <c r="AL37" s="31" t="str">
        <v/>
      </c>
      <c r="AM37" s="31" t="str">
        <v/>
      </c>
      <c r="AN37" s="31" t="str">
        <v/>
      </c>
      <c r="AO37" s="31" t="str">
        <v/>
      </c>
      <c r="AP37" s="31" t="str">
        <v/>
      </c>
      <c r="AQ37" s="31" t="str">
        <v/>
      </c>
      <c r="AR37" s="31" t="str">
        <v/>
      </c>
      <c r="AS37" s="31" t="str">
        <v/>
      </c>
      <c r="AT37" s="31" t="str">
        <v/>
      </c>
      <c r="AU37" s="31" t="str">
        <v/>
      </c>
      <c r="AV37" s="31" t="str">
        <v/>
      </c>
      <c r="AW37" s="31" t="str">
        <v/>
      </c>
      <c r="AX37" s="31" t="str">
        <v/>
      </c>
      <c r="AY37" s="31" t="str">
        <v/>
      </c>
      <c r="AZ37" s="31" t="str">
        <v/>
      </c>
      <c r="BA37" s="31" t="str">
        <v/>
      </c>
      <c r="BB37" s="31" t="str">
        <v/>
      </c>
      <c r="BC37" s="31" t="str">
        <v/>
      </c>
      <c r="BD37" s="31" t="str">
        <v/>
      </c>
      <c r="BE37" s="31" t="str">
        <v/>
      </c>
      <c r="BF37" s="31" t="str">
        <v/>
      </c>
      <c r="BG37" s="31" t="str">
        <v/>
      </c>
      <c r="BH37" s="31" t="str">
        <v/>
      </c>
      <c r="BI37" s="31" t="str">
        <v/>
      </c>
      <c r="BJ37" s="31" t="str">
        <v/>
      </c>
      <c r="BK37" s="31" t="str">
        <v/>
      </c>
      <c r="BL37" s="31" t="str">
        <v/>
      </c>
      <c r="BM37" s="31" t="str">
        <v/>
      </c>
      <c r="BN37" s="31" t="str">
        <v/>
      </c>
      <c r="BO37" s="31" t="str">
        <v/>
      </c>
      <c r="BP37" s="31" t="str">
        <v/>
      </c>
      <c r="BQ37" s="31" t="str">
        <v/>
      </c>
      <c r="BR37" s="31" t="str">
        <v/>
      </c>
      <c r="BS37" s="31" t="str">
        <v/>
      </c>
      <c r="BT37" s="31" t="str">
        <v/>
      </c>
      <c r="BU37" s="31" t="str">
        <v/>
      </c>
      <c r="BV37" s="31" t="str">
        <v/>
      </c>
      <c r="BW37" s="31" t="str">
        <v/>
      </c>
      <c r="BX37" s="31" t="str">
        <v/>
      </c>
      <c r="BY37" s="31" t="str">
        <v/>
      </c>
      <c r="BZ37" s="31" t="str">
        <v/>
      </c>
      <c r="CA37" s="31" t="str">
        <v/>
      </c>
      <c r="CB37" s="31" t="str">
        <v/>
      </c>
      <c r="CC37" s="31" t="str">
        <v/>
      </c>
      <c r="CD37" s="31" t="str">
        <v/>
      </c>
      <c r="CE37" s="31" t="str">
        <v/>
      </c>
      <c r="CF37" s="31" t="str">
        <v/>
      </c>
      <c r="CG37" s="31" t="str">
        <v/>
      </c>
      <c r="CH37" s="31" t="str">
        <v/>
      </c>
      <c r="CI37" s="31" t="str">
        <v/>
      </c>
      <c r="CJ37" s="31" t="str">
        <v/>
      </c>
      <c r="CK37" s="31" t="str">
        <v/>
      </c>
      <c r="CL37" s="31" t="str">
        <v/>
      </c>
      <c r="CM37" s="31" t="str">
        <v/>
      </c>
      <c r="CN37" s="31" t="str">
        <v/>
      </c>
      <c r="CO37" s="31" t="str">
        <v/>
      </c>
      <c r="CP37" s="31" t="str">
        <v/>
      </c>
      <c r="CQ37" s="31" t="str">
        <v/>
      </c>
      <c r="CR37" s="31" t="str">
        <v/>
      </c>
      <c r="CS37" s="31" t="str">
        <v/>
      </c>
      <c r="CT37" s="31" t="str">
        <v/>
      </c>
      <c r="CU37" s="31" t="str">
        <v/>
      </c>
      <c r="CV37" s="31" t="str">
        <v/>
      </c>
      <c r="CW37" s="31" t="str">
        <v/>
      </c>
      <c r="CX37" s="31" t="str">
        <v/>
      </c>
      <c r="CY37" s="31" t="str">
        <v/>
      </c>
      <c r="CZ37" s="31" t="str">
        <v/>
      </c>
      <c r="DA37" s="31" t="str">
        <v/>
      </c>
      <c r="DB37" s="31" t="str">
        <v/>
      </c>
      <c r="DC37" s="31" t="str">
        <v/>
      </c>
      <c r="DD37" s="31" t="str">
        <v/>
      </c>
      <c r="DE37" s="31" t="str">
        <v/>
      </c>
      <c r="DF37" s="31" t="str">
        <v/>
      </c>
      <c r="DG37" s="31" t="str">
        <v/>
      </c>
      <c r="DH37" s="31" t="str">
        <v/>
      </c>
      <c r="DI37" s="31" t="str">
        <v/>
      </c>
      <c r="DJ37" s="31" t="str">
        <v/>
      </c>
      <c r="DK37" s="31" t="str">
        <v/>
      </c>
      <c r="DL37" s="31" t="str">
        <v/>
      </c>
      <c r="DM37" s="31" t="str">
        <v/>
      </c>
      <c r="DN37" s="31" t="str">
        <v/>
      </c>
      <c r="DO37" s="31" t="str">
        <v/>
      </c>
      <c r="DP37" s="31" t="str">
        <v/>
      </c>
      <c r="DQ37" s="31" t="str">
        <v/>
      </c>
      <c r="DR37" s="31" t="str">
        <v/>
      </c>
      <c r="DS37" s="31" t="str">
        <v/>
      </c>
      <c r="DT37" s="31" t="str">
        <v/>
      </c>
      <c r="DU37" s="31" t="str">
        <v/>
      </c>
      <c r="DV37" s="31" t="str">
        <v/>
      </c>
      <c r="DW37" s="31" t="str">
        <v/>
      </c>
      <c r="DX37" s="31" t="str">
        <v/>
      </c>
      <c r="DY37" s="31" t="str">
        <v/>
      </c>
      <c r="DZ37" s="31" t="str">
        <v/>
      </c>
      <c r="EA37" s="31" t="str">
        <v/>
      </c>
      <c r="EB37" s="31" t="str">
        <v/>
      </c>
      <c r="EC37" s="31" t="str">
        <v/>
      </c>
      <c r="ED37" s="31" t="str">
        <v/>
      </c>
      <c r="EE37" s="31" t="str">
        <v/>
      </c>
      <c r="EF37" s="31" t="str">
        <v/>
      </c>
      <c r="EG37" s="31" t="str">
        <v/>
      </c>
      <c r="EH37" s="31" t="str">
        <v/>
      </c>
      <c r="EI37" s="31" t="str">
        <v/>
      </c>
      <c r="EJ37" s="31" t="str">
        <v/>
      </c>
      <c r="EK37" s="31" t="str">
        <v/>
      </c>
      <c r="EL37" s="31" t="str">
        <v/>
      </c>
      <c r="EM37" s="31" t="str">
        <v/>
      </c>
      <c r="EN37" s="31" t="str">
        <v/>
      </c>
      <c r="EO37" s="31" t="str">
        <v/>
      </c>
      <c r="EP37" s="31" t="str">
        <v/>
      </c>
      <c r="EQ37" s="31" t="str">
        <v/>
      </c>
      <c r="ER37" s="31" t="str">
        <v/>
      </c>
      <c r="ES37" s="31" t="str">
        <v/>
      </c>
      <c r="ET37" s="31" t="str">
        <v/>
      </c>
      <c r="EU37" s="31" t="str">
        <v/>
      </c>
      <c r="EV37" s="31" t="str">
        <v/>
      </c>
      <c r="EW37" s="31" t="str">
        <v/>
      </c>
      <c r="EX37" s="31" t="str">
        <v/>
      </c>
      <c r="EY37" s="31" t="str">
        <v/>
      </c>
      <c r="EZ37" s="31" t="str">
        <v/>
      </c>
      <c r="FA37" s="31" t="str">
        <v/>
      </c>
      <c r="FB37" s="31" t="str">
        <v/>
      </c>
      <c r="FC37" s="31" t="str">
        <v/>
      </c>
      <c r="FD37" s="31" t="str">
        <v/>
      </c>
      <c r="FE37" s="31" t="str">
        <v/>
      </c>
      <c r="FF37" s="31" t="str">
        <v/>
      </c>
      <c r="FG37" s="31" t="str">
        <v/>
      </c>
      <c r="FH37" s="31" t="str">
        <v/>
      </c>
      <c r="FI37" s="31" t="str">
        <v/>
      </c>
      <c r="FJ37" s="31" t="str">
        <v/>
      </c>
      <c r="FK37" s="31" t="str">
        <v/>
      </c>
      <c r="FL37" s="31" t="str">
        <v/>
      </c>
      <c r="FM37" s="31" t="str">
        <v/>
      </c>
      <c r="FN37" s="31" t="str">
        <v/>
      </c>
      <c r="FO37" s="31" t="str">
        <v/>
      </c>
      <c r="FP37" s="31" t="str">
        <v/>
      </c>
      <c r="FQ37" s="31" t="str">
        <v/>
      </c>
      <c r="FR37" s="31" t="str">
        <v/>
      </c>
      <c r="FS37" s="31" t="str">
        <v/>
      </c>
      <c r="FT37" s="31" t="str">
        <v/>
      </c>
      <c r="FU37" s="31" t="str">
        <v/>
      </c>
      <c r="FV37" s="31" t="str">
        <v/>
      </c>
      <c r="FW37" s="31" t="str">
        <v/>
      </c>
      <c r="FX37" s="31" t="str">
        <v/>
      </c>
      <c r="FY37" s="31" t="str">
        <v/>
      </c>
      <c r="FZ37" s="31" t="str">
        <v/>
      </c>
      <c r="GA37" s="31" t="str">
        <v/>
      </c>
      <c r="GB37" s="31" t="str">
        <v/>
      </c>
      <c r="GC37" s="31" t="str">
        <v/>
      </c>
      <c r="GD37" s="31" t="str">
        <v/>
      </c>
      <c r="GE37" s="31" t="str">
        <v/>
      </c>
      <c r="GF37" s="31" t="str">
        <v/>
      </c>
      <c r="GG37" s="31" t="str">
        <v/>
      </c>
      <c r="GH37" s="31" t="str">
        <v/>
      </c>
      <c r="GI37" s="31" t="str">
        <v/>
      </c>
      <c r="GJ37" s="31" t="str">
        <v/>
      </c>
      <c r="GK37" s="31" t="str">
        <v/>
      </c>
      <c r="GL37" s="31" t="str">
        <v/>
      </c>
      <c r="GM37" s="31" t="str">
        <v/>
      </c>
      <c r="GN37" s="31" t="str">
        <v/>
      </c>
      <c r="GO37" s="31" t="str">
        <v/>
      </c>
      <c r="GP37" s="31" t="str">
        <v/>
      </c>
      <c r="GQ37" s="31" t="str">
        <v/>
      </c>
      <c r="GR37" s="31" t="str">
        <v/>
      </c>
      <c r="GS37" s="31" t="str">
        <v/>
      </c>
      <c r="GT37" s="31" t="str">
        <v/>
      </c>
      <c r="GU37" s="31" t="str">
        <v/>
      </c>
    </row>
    <row r="38" spans="1:203" s="28" customFormat="1" ht="20.100000000000001" customHeight="1" x14ac:dyDescent="0.25">
      <c r="A38" s="28" t="str">
        <v/>
      </c>
      <c r="B38" s="28" t="str">
        <v/>
      </c>
      <c r="C38" s="29" t="str">
        <v/>
      </c>
      <c r="D38" s="30" t="str">
        <v/>
      </c>
      <c r="E38" s="31" t="str">
        <v/>
      </c>
      <c r="F38" s="31" t="str">
        <v/>
      </c>
      <c r="G38" s="31" t="str">
        <v/>
      </c>
      <c r="H38" s="31" t="str">
        <v/>
      </c>
      <c r="I38" s="31" t="str">
        <v/>
      </c>
      <c r="J38" s="31" t="str">
        <v/>
      </c>
      <c r="K38" s="31" t="str">
        <v/>
      </c>
      <c r="L38" s="31" t="str">
        <v/>
      </c>
      <c r="M38" s="31" t="str">
        <v/>
      </c>
      <c r="N38" s="31" t="str">
        <v/>
      </c>
      <c r="O38" s="31" t="str">
        <v/>
      </c>
      <c r="P38" s="31" t="str">
        <v/>
      </c>
      <c r="Q38" s="31" t="str">
        <v/>
      </c>
      <c r="R38" s="31" t="str">
        <v/>
      </c>
      <c r="S38" s="31" t="str">
        <v/>
      </c>
      <c r="T38" s="31" t="str">
        <v/>
      </c>
      <c r="U38" s="31" t="str">
        <v/>
      </c>
      <c r="V38" s="31" t="str">
        <v/>
      </c>
      <c r="W38" s="31" t="str">
        <v/>
      </c>
      <c r="X38" s="31" t="str">
        <v/>
      </c>
      <c r="Y38" s="31" t="str">
        <v/>
      </c>
      <c r="Z38" s="31" t="str">
        <v/>
      </c>
      <c r="AA38" s="31" t="str">
        <v/>
      </c>
      <c r="AB38" s="31" t="str">
        <v/>
      </c>
      <c r="AC38" s="31" t="str">
        <v/>
      </c>
      <c r="AD38" s="31" t="str">
        <v/>
      </c>
      <c r="AE38" s="31" t="str">
        <v/>
      </c>
      <c r="AF38" s="31" t="str">
        <v/>
      </c>
      <c r="AG38" s="31" t="str">
        <v/>
      </c>
      <c r="AH38" s="31" t="str">
        <v/>
      </c>
      <c r="AI38" s="31" t="str">
        <v/>
      </c>
      <c r="AJ38" s="31" t="str">
        <v/>
      </c>
      <c r="AK38" s="31" t="str">
        <v/>
      </c>
      <c r="AL38" s="31" t="str">
        <v/>
      </c>
      <c r="AM38" s="31" t="str">
        <v/>
      </c>
      <c r="AN38" s="31" t="str">
        <v/>
      </c>
      <c r="AO38" s="31" t="str">
        <v/>
      </c>
      <c r="AP38" s="31" t="str">
        <v/>
      </c>
      <c r="AQ38" s="31" t="str">
        <v/>
      </c>
      <c r="AR38" s="31" t="str">
        <v/>
      </c>
      <c r="AS38" s="31" t="str">
        <v/>
      </c>
      <c r="AT38" s="31" t="str">
        <v/>
      </c>
      <c r="AU38" s="31" t="str">
        <v/>
      </c>
      <c r="AV38" s="31" t="str">
        <v/>
      </c>
      <c r="AW38" s="31" t="str">
        <v/>
      </c>
      <c r="AX38" s="31" t="str">
        <v/>
      </c>
      <c r="AY38" s="31" t="str">
        <v/>
      </c>
      <c r="AZ38" s="31" t="str">
        <v/>
      </c>
      <c r="BA38" s="31" t="str">
        <v/>
      </c>
      <c r="BB38" s="31" t="str">
        <v/>
      </c>
      <c r="BC38" s="31" t="str">
        <v/>
      </c>
      <c r="BD38" s="31" t="str">
        <v/>
      </c>
      <c r="BE38" s="31" t="str">
        <v/>
      </c>
      <c r="BF38" s="31" t="str">
        <v/>
      </c>
      <c r="BG38" s="31" t="str">
        <v/>
      </c>
      <c r="BH38" s="31" t="str">
        <v/>
      </c>
      <c r="BI38" s="31" t="str">
        <v/>
      </c>
      <c r="BJ38" s="31" t="str">
        <v/>
      </c>
      <c r="BK38" s="31" t="str">
        <v/>
      </c>
      <c r="BL38" s="31" t="str">
        <v/>
      </c>
      <c r="BM38" s="31" t="str">
        <v/>
      </c>
      <c r="BN38" s="31" t="str">
        <v/>
      </c>
      <c r="BO38" s="31" t="str">
        <v/>
      </c>
      <c r="BP38" s="31" t="str">
        <v/>
      </c>
      <c r="BQ38" s="31" t="str">
        <v/>
      </c>
      <c r="BR38" s="31" t="str">
        <v/>
      </c>
      <c r="BS38" s="31" t="str">
        <v/>
      </c>
      <c r="BT38" s="31" t="str">
        <v/>
      </c>
      <c r="BU38" s="31" t="str">
        <v/>
      </c>
      <c r="BV38" s="31" t="str">
        <v/>
      </c>
      <c r="BW38" s="31" t="str">
        <v/>
      </c>
      <c r="BX38" s="31" t="str">
        <v/>
      </c>
      <c r="BY38" s="31" t="str">
        <v/>
      </c>
      <c r="BZ38" s="31" t="str">
        <v/>
      </c>
      <c r="CA38" s="31" t="str">
        <v/>
      </c>
      <c r="CB38" s="31" t="str">
        <v/>
      </c>
      <c r="CC38" s="31" t="str">
        <v/>
      </c>
      <c r="CD38" s="31" t="str">
        <v/>
      </c>
      <c r="CE38" s="31" t="str">
        <v/>
      </c>
      <c r="CF38" s="31" t="str">
        <v/>
      </c>
      <c r="CG38" s="31" t="str">
        <v/>
      </c>
      <c r="CH38" s="31" t="str">
        <v/>
      </c>
      <c r="CI38" s="31" t="str">
        <v/>
      </c>
      <c r="CJ38" s="31" t="str">
        <v/>
      </c>
      <c r="CK38" s="31" t="str">
        <v/>
      </c>
      <c r="CL38" s="31" t="str">
        <v/>
      </c>
      <c r="CM38" s="31" t="str">
        <v/>
      </c>
      <c r="CN38" s="31" t="str">
        <v/>
      </c>
      <c r="CO38" s="31" t="str">
        <v/>
      </c>
      <c r="CP38" s="31" t="str">
        <v/>
      </c>
      <c r="CQ38" s="31" t="str">
        <v/>
      </c>
      <c r="CR38" s="31" t="str">
        <v/>
      </c>
      <c r="CS38" s="31" t="str">
        <v/>
      </c>
      <c r="CT38" s="31" t="str">
        <v/>
      </c>
      <c r="CU38" s="31" t="str">
        <v/>
      </c>
      <c r="CV38" s="31" t="str">
        <v/>
      </c>
      <c r="CW38" s="31" t="str">
        <v/>
      </c>
      <c r="CX38" s="31" t="str">
        <v/>
      </c>
      <c r="CY38" s="31" t="str">
        <v/>
      </c>
      <c r="CZ38" s="31" t="str">
        <v/>
      </c>
      <c r="DA38" s="31" t="str">
        <v/>
      </c>
      <c r="DB38" s="31" t="str">
        <v/>
      </c>
      <c r="DC38" s="31" t="str">
        <v/>
      </c>
      <c r="DD38" s="31" t="str">
        <v/>
      </c>
      <c r="DE38" s="31" t="str">
        <v/>
      </c>
      <c r="DF38" s="31" t="str">
        <v/>
      </c>
      <c r="DG38" s="31" t="str">
        <v/>
      </c>
      <c r="DH38" s="31" t="str">
        <v/>
      </c>
      <c r="DI38" s="31" t="str">
        <v/>
      </c>
      <c r="DJ38" s="31" t="str">
        <v/>
      </c>
      <c r="DK38" s="31" t="str">
        <v/>
      </c>
      <c r="DL38" s="31" t="str">
        <v/>
      </c>
      <c r="DM38" s="31" t="str">
        <v/>
      </c>
      <c r="DN38" s="31" t="str">
        <v/>
      </c>
      <c r="DO38" s="31" t="str">
        <v/>
      </c>
      <c r="DP38" s="31" t="str">
        <v/>
      </c>
      <c r="DQ38" s="31" t="str">
        <v/>
      </c>
      <c r="DR38" s="31" t="str">
        <v/>
      </c>
      <c r="DS38" s="31" t="str">
        <v/>
      </c>
      <c r="DT38" s="31" t="str">
        <v/>
      </c>
      <c r="DU38" s="31" t="str">
        <v/>
      </c>
      <c r="DV38" s="31" t="str">
        <v/>
      </c>
      <c r="DW38" s="31" t="str">
        <v/>
      </c>
      <c r="DX38" s="31" t="str">
        <v/>
      </c>
      <c r="DY38" s="31" t="str">
        <v/>
      </c>
      <c r="DZ38" s="31" t="str">
        <v/>
      </c>
      <c r="EA38" s="31" t="str">
        <v/>
      </c>
      <c r="EB38" s="31" t="str">
        <v/>
      </c>
      <c r="EC38" s="31" t="str">
        <v/>
      </c>
      <c r="ED38" s="31" t="str">
        <v/>
      </c>
      <c r="EE38" s="31" t="str">
        <v/>
      </c>
      <c r="EF38" s="31" t="str">
        <v/>
      </c>
      <c r="EG38" s="31" t="str">
        <v/>
      </c>
      <c r="EH38" s="31" t="str">
        <v/>
      </c>
      <c r="EI38" s="31" t="str">
        <v/>
      </c>
      <c r="EJ38" s="31" t="str">
        <v/>
      </c>
      <c r="EK38" s="31" t="str">
        <v/>
      </c>
      <c r="EL38" s="31" t="str">
        <v/>
      </c>
      <c r="EM38" s="31" t="str">
        <v/>
      </c>
      <c r="EN38" s="31" t="str">
        <v/>
      </c>
      <c r="EO38" s="31" t="str">
        <v/>
      </c>
      <c r="EP38" s="31" t="str">
        <v/>
      </c>
      <c r="EQ38" s="31" t="str">
        <v/>
      </c>
      <c r="ER38" s="31" t="str">
        <v/>
      </c>
      <c r="ES38" s="31" t="str">
        <v/>
      </c>
      <c r="ET38" s="31" t="str">
        <v/>
      </c>
      <c r="EU38" s="31" t="str">
        <v/>
      </c>
      <c r="EV38" s="31" t="str">
        <v/>
      </c>
      <c r="EW38" s="31" t="str">
        <v/>
      </c>
      <c r="EX38" s="31" t="str">
        <v/>
      </c>
      <c r="EY38" s="31" t="str">
        <v/>
      </c>
      <c r="EZ38" s="31" t="str">
        <v/>
      </c>
      <c r="FA38" s="31" t="str">
        <v/>
      </c>
      <c r="FB38" s="31" t="str">
        <v/>
      </c>
      <c r="FC38" s="31" t="str">
        <v/>
      </c>
      <c r="FD38" s="31" t="str">
        <v/>
      </c>
      <c r="FE38" s="31" t="str">
        <v/>
      </c>
      <c r="FF38" s="31" t="str">
        <v/>
      </c>
      <c r="FG38" s="31" t="str">
        <v/>
      </c>
      <c r="FH38" s="31" t="str">
        <v/>
      </c>
      <c r="FI38" s="31" t="str">
        <v/>
      </c>
      <c r="FJ38" s="31" t="str">
        <v/>
      </c>
      <c r="FK38" s="31" t="str">
        <v/>
      </c>
      <c r="FL38" s="31" t="str">
        <v/>
      </c>
      <c r="FM38" s="31" t="str">
        <v/>
      </c>
      <c r="FN38" s="31" t="str">
        <v/>
      </c>
      <c r="FO38" s="31" t="str">
        <v/>
      </c>
      <c r="FP38" s="31" t="str">
        <v/>
      </c>
      <c r="FQ38" s="31" t="str">
        <v/>
      </c>
      <c r="FR38" s="31" t="str">
        <v/>
      </c>
      <c r="FS38" s="31" t="str">
        <v/>
      </c>
      <c r="FT38" s="31" t="str">
        <v/>
      </c>
      <c r="FU38" s="31" t="str">
        <v/>
      </c>
      <c r="FV38" s="31" t="str">
        <v/>
      </c>
      <c r="FW38" s="31" t="str">
        <v/>
      </c>
      <c r="FX38" s="31" t="str">
        <v/>
      </c>
      <c r="FY38" s="31" t="str">
        <v/>
      </c>
      <c r="FZ38" s="31" t="str">
        <v/>
      </c>
      <c r="GA38" s="31" t="str">
        <v/>
      </c>
      <c r="GB38" s="31" t="str">
        <v/>
      </c>
      <c r="GC38" s="31" t="str">
        <v/>
      </c>
      <c r="GD38" s="31" t="str">
        <v/>
      </c>
      <c r="GE38" s="31" t="str">
        <v/>
      </c>
      <c r="GF38" s="31" t="str">
        <v/>
      </c>
      <c r="GG38" s="31" t="str">
        <v/>
      </c>
      <c r="GH38" s="31" t="str">
        <v/>
      </c>
      <c r="GI38" s="31" t="str">
        <v/>
      </c>
      <c r="GJ38" s="31" t="str">
        <v/>
      </c>
      <c r="GK38" s="31" t="str">
        <v/>
      </c>
      <c r="GL38" s="31" t="str">
        <v/>
      </c>
      <c r="GM38" s="31" t="str">
        <v/>
      </c>
      <c r="GN38" s="31" t="str">
        <v/>
      </c>
      <c r="GO38" s="31" t="str">
        <v/>
      </c>
      <c r="GP38" s="31" t="str">
        <v/>
      </c>
      <c r="GQ38" s="31" t="str">
        <v/>
      </c>
      <c r="GR38" s="31" t="str">
        <v/>
      </c>
      <c r="GS38" s="31" t="str">
        <v/>
      </c>
      <c r="GT38" s="31" t="str">
        <v/>
      </c>
      <c r="GU38" s="31" t="str">
        <v/>
      </c>
    </row>
    <row r="39" spans="1:203" s="28" customFormat="1" ht="20.100000000000001" customHeight="1" x14ac:dyDescent="0.25">
      <c r="A39" s="28" t="str">
        <v/>
      </c>
      <c r="B39" s="28" t="str">
        <v/>
      </c>
      <c r="C39" s="29" t="str">
        <v/>
      </c>
      <c r="D39" s="30" t="str">
        <v/>
      </c>
      <c r="E39" s="31" t="str">
        <v/>
      </c>
      <c r="F39" s="31" t="str">
        <v/>
      </c>
      <c r="G39" s="31" t="str">
        <v/>
      </c>
      <c r="H39" s="31" t="str">
        <v/>
      </c>
      <c r="I39" s="31" t="str">
        <v/>
      </c>
      <c r="J39" s="31" t="str">
        <v/>
      </c>
      <c r="K39" s="31" t="str">
        <v/>
      </c>
      <c r="L39" s="31" t="str">
        <v/>
      </c>
      <c r="M39" s="31" t="str">
        <v/>
      </c>
      <c r="N39" s="31" t="str">
        <v/>
      </c>
      <c r="O39" s="31" t="str">
        <v/>
      </c>
      <c r="P39" s="31" t="str">
        <v/>
      </c>
      <c r="Q39" s="31" t="str">
        <v/>
      </c>
      <c r="R39" s="31" t="str">
        <v/>
      </c>
      <c r="S39" s="31" t="str">
        <v/>
      </c>
      <c r="T39" s="31" t="str">
        <v/>
      </c>
      <c r="U39" s="31" t="str">
        <v/>
      </c>
      <c r="V39" s="31" t="str">
        <v/>
      </c>
      <c r="W39" s="31" t="str">
        <v/>
      </c>
      <c r="X39" s="31" t="str">
        <v/>
      </c>
      <c r="Y39" s="31" t="str">
        <v/>
      </c>
      <c r="Z39" s="31" t="str">
        <v/>
      </c>
      <c r="AA39" s="31" t="str">
        <v/>
      </c>
      <c r="AB39" s="31" t="str">
        <v/>
      </c>
      <c r="AC39" s="31" t="str">
        <v/>
      </c>
      <c r="AD39" s="31" t="str">
        <v/>
      </c>
      <c r="AE39" s="31" t="str">
        <v/>
      </c>
      <c r="AF39" s="31" t="str">
        <v/>
      </c>
      <c r="AG39" s="31" t="str">
        <v/>
      </c>
      <c r="AH39" s="31" t="str">
        <v/>
      </c>
      <c r="AI39" s="31" t="str">
        <v/>
      </c>
      <c r="AJ39" s="31" t="str">
        <v/>
      </c>
      <c r="AK39" s="31" t="str">
        <v/>
      </c>
      <c r="AL39" s="31" t="str">
        <v/>
      </c>
      <c r="AM39" s="31" t="str">
        <v/>
      </c>
      <c r="AN39" s="31" t="str">
        <v/>
      </c>
      <c r="AO39" s="31" t="str">
        <v/>
      </c>
      <c r="AP39" s="31" t="str">
        <v/>
      </c>
      <c r="AQ39" s="31" t="str">
        <v/>
      </c>
      <c r="AR39" s="31" t="str">
        <v/>
      </c>
      <c r="AS39" s="31" t="str">
        <v/>
      </c>
      <c r="AT39" s="31" t="str">
        <v/>
      </c>
      <c r="AU39" s="31" t="str">
        <v/>
      </c>
      <c r="AV39" s="31" t="str">
        <v/>
      </c>
      <c r="AW39" s="31" t="str">
        <v/>
      </c>
      <c r="AX39" s="31" t="str">
        <v/>
      </c>
      <c r="AY39" s="31" t="str">
        <v/>
      </c>
      <c r="AZ39" s="31" t="str">
        <v/>
      </c>
      <c r="BA39" s="31" t="str">
        <v/>
      </c>
      <c r="BB39" s="31" t="str">
        <v/>
      </c>
      <c r="BC39" s="31" t="str">
        <v/>
      </c>
      <c r="BD39" s="31" t="str">
        <v/>
      </c>
      <c r="BE39" s="31" t="str">
        <v/>
      </c>
      <c r="BF39" s="31" t="str">
        <v/>
      </c>
      <c r="BG39" s="31" t="str">
        <v/>
      </c>
      <c r="BH39" s="31" t="str">
        <v/>
      </c>
      <c r="BI39" s="31" t="str">
        <v/>
      </c>
      <c r="BJ39" s="31" t="str">
        <v/>
      </c>
      <c r="BK39" s="31" t="str">
        <v/>
      </c>
      <c r="BL39" s="31" t="str">
        <v/>
      </c>
      <c r="BM39" s="31" t="str">
        <v/>
      </c>
      <c r="BN39" s="31" t="str">
        <v/>
      </c>
      <c r="BO39" s="31" t="str">
        <v/>
      </c>
      <c r="BP39" s="31" t="str">
        <v/>
      </c>
      <c r="BQ39" s="31" t="str">
        <v/>
      </c>
      <c r="BR39" s="31" t="str">
        <v/>
      </c>
      <c r="BS39" s="31" t="str">
        <v/>
      </c>
      <c r="BT39" s="31" t="str">
        <v/>
      </c>
      <c r="BU39" s="31" t="str">
        <v/>
      </c>
      <c r="BV39" s="31" t="str">
        <v/>
      </c>
      <c r="BW39" s="31" t="str">
        <v/>
      </c>
      <c r="BX39" s="31" t="str">
        <v/>
      </c>
      <c r="BY39" s="31" t="str">
        <v/>
      </c>
      <c r="BZ39" s="31" t="str">
        <v/>
      </c>
      <c r="CA39" s="31" t="str">
        <v/>
      </c>
      <c r="CB39" s="31" t="str">
        <v/>
      </c>
      <c r="CC39" s="31" t="str">
        <v/>
      </c>
      <c r="CD39" s="31" t="str">
        <v/>
      </c>
      <c r="CE39" s="31" t="str">
        <v/>
      </c>
      <c r="CF39" s="31" t="str">
        <v/>
      </c>
      <c r="CG39" s="31" t="str">
        <v/>
      </c>
      <c r="CH39" s="31" t="str">
        <v/>
      </c>
      <c r="CI39" s="31" t="str">
        <v/>
      </c>
      <c r="CJ39" s="31" t="str">
        <v/>
      </c>
      <c r="CK39" s="31" t="str">
        <v/>
      </c>
      <c r="CL39" s="31" t="str">
        <v/>
      </c>
      <c r="CM39" s="31" t="str">
        <v/>
      </c>
      <c r="CN39" s="31" t="str">
        <v/>
      </c>
      <c r="CO39" s="31" t="str">
        <v/>
      </c>
      <c r="CP39" s="31" t="str">
        <v/>
      </c>
      <c r="CQ39" s="31" t="str">
        <v/>
      </c>
      <c r="CR39" s="31" t="str">
        <v/>
      </c>
      <c r="CS39" s="31" t="str">
        <v/>
      </c>
      <c r="CT39" s="31" t="str">
        <v/>
      </c>
      <c r="CU39" s="31" t="str">
        <v/>
      </c>
      <c r="CV39" s="31" t="str">
        <v/>
      </c>
      <c r="CW39" s="31" t="str">
        <v/>
      </c>
      <c r="CX39" s="31" t="str">
        <v/>
      </c>
      <c r="CY39" s="31" t="str">
        <v/>
      </c>
      <c r="CZ39" s="31" t="str">
        <v/>
      </c>
      <c r="DA39" s="31" t="str">
        <v/>
      </c>
      <c r="DB39" s="31" t="str">
        <v/>
      </c>
      <c r="DC39" s="31" t="str">
        <v/>
      </c>
      <c r="DD39" s="31" t="str">
        <v/>
      </c>
      <c r="DE39" s="31" t="str">
        <v/>
      </c>
      <c r="DF39" s="31" t="str">
        <v/>
      </c>
      <c r="DG39" s="31" t="str">
        <v/>
      </c>
      <c r="DH39" s="31" t="str">
        <v/>
      </c>
      <c r="DI39" s="31" t="str">
        <v/>
      </c>
      <c r="DJ39" s="31" t="str">
        <v/>
      </c>
      <c r="DK39" s="31" t="str">
        <v/>
      </c>
      <c r="DL39" s="31" t="str">
        <v/>
      </c>
      <c r="DM39" s="31" t="str">
        <v/>
      </c>
      <c r="DN39" s="31" t="str">
        <v/>
      </c>
      <c r="DO39" s="31" t="str">
        <v/>
      </c>
      <c r="DP39" s="31" t="str">
        <v/>
      </c>
      <c r="DQ39" s="31" t="str">
        <v/>
      </c>
      <c r="DR39" s="31" t="str">
        <v/>
      </c>
      <c r="DS39" s="31" t="str">
        <v/>
      </c>
      <c r="DT39" s="31" t="str">
        <v/>
      </c>
      <c r="DU39" s="31" t="str">
        <v/>
      </c>
      <c r="DV39" s="31" t="str">
        <v/>
      </c>
      <c r="DW39" s="31" t="str">
        <v/>
      </c>
      <c r="DX39" s="31" t="str">
        <v/>
      </c>
      <c r="DY39" s="31" t="str">
        <v/>
      </c>
      <c r="DZ39" s="31" t="str">
        <v/>
      </c>
      <c r="EA39" s="31" t="str">
        <v/>
      </c>
      <c r="EB39" s="31" t="str">
        <v/>
      </c>
      <c r="EC39" s="31" t="str">
        <v/>
      </c>
      <c r="ED39" s="31" t="str">
        <v/>
      </c>
      <c r="EE39" s="31" t="str">
        <v/>
      </c>
      <c r="EF39" s="31" t="str">
        <v/>
      </c>
      <c r="EG39" s="31" t="str">
        <v/>
      </c>
      <c r="EH39" s="31" t="str">
        <v/>
      </c>
      <c r="EI39" s="31" t="str">
        <v/>
      </c>
      <c r="EJ39" s="31" t="str">
        <v/>
      </c>
      <c r="EK39" s="31" t="str">
        <v/>
      </c>
      <c r="EL39" s="31" t="str">
        <v/>
      </c>
      <c r="EM39" s="31" t="str">
        <v/>
      </c>
      <c r="EN39" s="31" t="str">
        <v/>
      </c>
      <c r="EO39" s="31" t="str">
        <v/>
      </c>
      <c r="EP39" s="31" t="str">
        <v/>
      </c>
      <c r="EQ39" s="31" t="str">
        <v/>
      </c>
      <c r="ER39" s="31" t="str">
        <v/>
      </c>
      <c r="ES39" s="31" t="str">
        <v/>
      </c>
      <c r="ET39" s="31" t="str">
        <v/>
      </c>
      <c r="EU39" s="31" t="str">
        <v/>
      </c>
      <c r="EV39" s="31" t="str">
        <v/>
      </c>
      <c r="EW39" s="31" t="str">
        <v/>
      </c>
      <c r="EX39" s="31" t="str">
        <v/>
      </c>
      <c r="EY39" s="31" t="str">
        <v/>
      </c>
      <c r="EZ39" s="31" t="str">
        <v/>
      </c>
      <c r="FA39" s="31" t="str">
        <v/>
      </c>
      <c r="FB39" s="31" t="str">
        <v/>
      </c>
      <c r="FC39" s="31" t="str">
        <v/>
      </c>
      <c r="FD39" s="31" t="str">
        <v/>
      </c>
      <c r="FE39" s="31" t="str">
        <v/>
      </c>
      <c r="FF39" s="31" t="str">
        <v/>
      </c>
      <c r="FG39" s="31" t="str">
        <v/>
      </c>
      <c r="FH39" s="31" t="str">
        <v/>
      </c>
      <c r="FI39" s="31" t="str">
        <v/>
      </c>
      <c r="FJ39" s="31" t="str">
        <v/>
      </c>
      <c r="FK39" s="31" t="str">
        <v/>
      </c>
      <c r="FL39" s="31" t="str">
        <v/>
      </c>
      <c r="FM39" s="31" t="str">
        <v/>
      </c>
      <c r="FN39" s="31" t="str">
        <v/>
      </c>
      <c r="FO39" s="31" t="str">
        <v/>
      </c>
      <c r="FP39" s="31" t="str">
        <v/>
      </c>
      <c r="FQ39" s="31" t="str">
        <v/>
      </c>
      <c r="FR39" s="31" t="str">
        <v/>
      </c>
      <c r="FS39" s="31" t="str">
        <v/>
      </c>
      <c r="FT39" s="31" t="str">
        <v/>
      </c>
      <c r="FU39" s="31" t="str">
        <v/>
      </c>
      <c r="FV39" s="31" t="str">
        <v/>
      </c>
      <c r="FW39" s="31" t="str">
        <v/>
      </c>
      <c r="FX39" s="31" t="str">
        <v/>
      </c>
      <c r="FY39" s="31" t="str">
        <v/>
      </c>
      <c r="FZ39" s="31" t="str">
        <v/>
      </c>
      <c r="GA39" s="31" t="str">
        <v/>
      </c>
      <c r="GB39" s="31" t="str">
        <v/>
      </c>
      <c r="GC39" s="31" t="str">
        <v/>
      </c>
      <c r="GD39" s="31" t="str">
        <v/>
      </c>
      <c r="GE39" s="31" t="str">
        <v/>
      </c>
      <c r="GF39" s="31" t="str">
        <v/>
      </c>
      <c r="GG39" s="31" t="str">
        <v/>
      </c>
      <c r="GH39" s="31" t="str">
        <v/>
      </c>
      <c r="GI39" s="31" t="str">
        <v/>
      </c>
      <c r="GJ39" s="31" t="str">
        <v/>
      </c>
      <c r="GK39" s="31" t="str">
        <v/>
      </c>
      <c r="GL39" s="31" t="str">
        <v/>
      </c>
      <c r="GM39" s="31" t="str">
        <v/>
      </c>
      <c r="GN39" s="31" t="str">
        <v/>
      </c>
      <c r="GO39" s="31" t="str">
        <v/>
      </c>
      <c r="GP39" s="31" t="str">
        <v/>
      </c>
      <c r="GQ39" s="31" t="str">
        <v/>
      </c>
      <c r="GR39" s="31" t="str">
        <v/>
      </c>
      <c r="GS39" s="31" t="str">
        <v/>
      </c>
      <c r="GT39" s="31" t="str">
        <v/>
      </c>
      <c r="GU39" s="31" t="str">
        <v/>
      </c>
    </row>
    <row r="40" spans="1:203" s="28" customFormat="1" ht="20.100000000000001" customHeight="1" x14ac:dyDescent="0.25">
      <c r="A40" s="28" t="str">
        <v/>
      </c>
      <c r="B40" s="28" t="str">
        <v/>
      </c>
      <c r="C40" s="29" t="str">
        <v/>
      </c>
      <c r="D40" s="30" t="str">
        <v/>
      </c>
      <c r="E40" s="31" t="str">
        <v/>
      </c>
      <c r="F40" s="31" t="str">
        <v/>
      </c>
      <c r="G40" s="31" t="str">
        <v/>
      </c>
      <c r="H40" s="31" t="str">
        <v/>
      </c>
      <c r="I40" s="31" t="str">
        <v/>
      </c>
      <c r="J40" s="31" t="str">
        <v/>
      </c>
      <c r="K40" s="31" t="str">
        <v/>
      </c>
      <c r="L40" s="31" t="str">
        <v/>
      </c>
      <c r="M40" s="31" t="str">
        <v/>
      </c>
      <c r="N40" s="31" t="str">
        <v/>
      </c>
      <c r="O40" s="31" t="str">
        <v/>
      </c>
      <c r="P40" s="31" t="str">
        <v/>
      </c>
      <c r="Q40" s="31" t="str">
        <v/>
      </c>
      <c r="R40" s="31" t="str">
        <v/>
      </c>
      <c r="S40" s="31" t="str">
        <v/>
      </c>
      <c r="T40" s="31" t="str">
        <v/>
      </c>
      <c r="U40" s="31" t="str">
        <v/>
      </c>
      <c r="V40" s="31" t="str">
        <v/>
      </c>
      <c r="W40" s="31" t="str">
        <v/>
      </c>
      <c r="X40" s="31" t="str">
        <v/>
      </c>
      <c r="Y40" s="31" t="str">
        <v/>
      </c>
      <c r="Z40" s="31" t="str">
        <v/>
      </c>
      <c r="AA40" s="31" t="str">
        <v/>
      </c>
      <c r="AB40" s="31" t="str">
        <v/>
      </c>
      <c r="AC40" s="31" t="str">
        <v/>
      </c>
      <c r="AD40" s="31" t="str">
        <v/>
      </c>
      <c r="AE40" s="31" t="str">
        <v/>
      </c>
      <c r="AF40" s="31" t="str">
        <v/>
      </c>
      <c r="AG40" s="31" t="str">
        <v/>
      </c>
      <c r="AH40" s="31" t="str">
        <v/>
      </c>
      <c r="AI40" s="31" t="str">
        <v/>
      </c>
      <c r="AJ40" s="31" t="str">
        <v/>
      </c>
      <c r="AK40" s="31" t="str">
        <v/>
      </c>
      <c r="AL40" s="31" t="str">
        <v/>
      </c>
      <c r="AM40" s="31" t="str">
        <v/>
      </c>
      <c r="AN40" s="31" t="str">
        <v/>
      </c>
      <c r="AO40" s="31" t="str">
        <v/>
      </c>
      <c r="AP40" s="31" t="str">
        <v/>
      </c>
      <c r="AQ40" s="31" t="str">
        <v/>
      </c>
      <c r="AR40" s="31" t="str">
        <v/>
      </c>
      <c r="AS40" s="31" t="str">
        <v/>
      </c>
      <c r="AT40" s="31" t="str">
        <v/>
      </c>
      <c r="AU40" s="31" t="str">
        <v/>
      </c>
      <c r="AV40" s="31" t="str">
        <v/>
      </c>
      <c r="AW40" s="31" t="str">
        <v/>
      </c>
      <c r="AX40" s="31" t="str">
        <v/>
      </c>
      <c r="AY40" s="31" t="str">
        <v/>
      </c>
      <c r="AZ40" s="31" t="str">
        <v/>
      </c>
      <c r="BA40" s="31" t="str">
        <v/>
      </c>
      <c r="BB40" s="31" t="str">
        <v/>
      </c>
      <c r="BC40" s="31" t="str">
        <v/>
      </c>
      <c r="BD40" s="31" t="str">
        <v/>
      </c>
      <c r="BE40" s="31" t="str">
        <v/>
      </c>
      <c r="BF40" s="31" t="str">
        <v/>
      </c>
      <c r="BG40" s="31" t="str">
        <v/>
      </c>
      <c r="BH40" s="31" t="str">
        <v/>
      </c>
      <c r="BI40" s="31" t="str">
        <v/>
      </c>
      <c r="BJ40" s="31" t="str">
        <v/>
      </c>
      <c r="BK40" s="31" t="str">
        <v/>
      </c>
      <c r="BL40" s="31" t="str">
        <v/>
      </c>
      <c r="BM40" s="31" t="str">
        <v/>
      </c>
      <c r="BN40" s="31" t="str">
        <v/>
      </c>
      <c r="BO40" s="31" t="str">
        <v/>
      </c>
      <c r="BP40" s="31" t="str">
        <v/>
      </c>
      <c r="BQ40" s="31" t="str">
        <v/>
      </c>
      <c r="BR40" s="31" t="str">
        <v/>
      </c>
      <c r="BS40" s="31" t="str">
        <v/>
      </c>
      <c r="BT40" s="31" t="str">
        <v/>
      </c>
      <c r="BU40" s="31" t="str">
        <v/>
      </c>
      <c r="BV40" s="31" t="str">
        <v/>
      </c>
      <c r="BW40" s="31" t="str">
        <v/>
      </c>
      <c r="BX40" s="31" t="str">
        <v/>
      </c>
      <c r="BY40" s="31" t="str">
        <v/>
      </c>
      <c r="BZ40" s="31" t="str">
        <v/>
      </c>
      <c r="CA40" s="31" t="str">
        <v/>
      </c>
      <c r="CB40" s="31" t="str">
        <v/>
      </c>
      <c r="CC40" s="31" t="str">
        <v/>
      </c>
      <c r="CD40" s="31" t="str">
        <v/>
      </c>
      <c r="CE40" s="31" t="str">
        <v/>
      </c>
      <c r="CF40" s="31" t="str">
        <v/>
      </c>
      <c r="CG40" s="31" t="str">
        <v/>
      </c>
      <c r="CH40" s="31" t="str">
        <v/>
      </c>
      <c r="CI40" s="31" t="str">
        <v/>
      </c>
      <c r="CJ40" s="31" t="str">
        <v/>
      </c>
      <c r="CK40" s="31" t="str">
        <v/>
      </c>
      <c r="CL40" s="31" t="str">
        <v/>
      </c>
      <c r="CM40" s="31" t="str">
        <v/>
      </c>
      <c r="CN40" s="31" t="str">
        <v/>
      </c>
      <c r="CO40" s="31" t="str">
        <v/>
      </c>
      <c r="CP40" s="31" t="str">
        <v/>
      </c>
      <c r="CQ40" s="31" t="str">
        <v/>
      </c>
      <c r="CR40" s="31" t="str">
        <v/>
      </c>
      <c r="CS40" s="31" t="str">
        <v/>
      </c>
      <c r="CT40" s="31" t="str">
        <v/>
      </c>
      <c r="CU40" s="31" t="str">
        <v/>
      </c>
      <c r="CV40" s="31" t="str">
        <v/>
      </c>
      <c r="CW40" s="31" t="str">
        <v/>
      </c>
      <c r="CX40" s="31" t="str">
        <v/>
      </c>
      <c r="CY40" s="31" t="str">
        <v/>
      </c>
      <c r="CZ40" s="31" t="str">
        <v/>
      </c>
      <c r="DA40" s="31" t="str">
        <v/>
      </c>
      <c r="DB40" s="31" t="str">
        <v/>
      </c>
      <c r="DC40" s="31" t="str">
        <v/>
      </c>
      <c r="DD40" s="31" t="str">
        <v/>
      </c>
      <c r="DE40" s="31" t="str">
        <v/>
      </c>
      <c r="DF40" s="31" t="str">
        <v/>
      </c>
      <c r="DG40" s="31" t="str">
        <v/>
      </c>
      <c r="DH40" s="31" t="str">
        <v/>
      </c>
      <c r="DI40" s="31" t="str">
        <v/>
      </c>
      <c r="DJ40" s="31" t="str">
        <v/>
      </c>
      <c r="DK40" s="31" t="str">
        <v/>
      </c>
      <c r="DL40" s="31" t="str">
        <v/>
      </c>
      <c r="DM40" s="31" t="str">
        <v/>
      </c>
      <c r="DN40" s="31" t="str">
        <v/>
      </c>
      <c r="DO40" s="31" t="str">
        <v/>
      </c>
      <c r="DP40" s="31" t="str">
        <v/>
      </c>
      <c r="DQ40" s="31" t="str">
        <v/>
      </c>
      <c r="DR40" s="31" t="str">
        <v/>
      </c>
      <c r="DS40" s="31" t="str">
        <v/>
      </c>
      <c r="DT40" s="31" t="str">
        <v/>
      </c>
      <c r="DU40" s="31" t="str">
        <v/>
      </c>
      <c r="DV40" s="31" t="str">
        <v/>
      </c>
      <c r="DW40" s="31" t="str">
        <v/>
      </c>
      <c r="DX40" s="31" t="str">
        <v/>
      </c>
      <c r="DY40" s="31" t="str">
        <v/>
      </c>
      <c r="DZ40" s="31" t="str">
        <v/>
      </c>
      <c r="EA40" s="31" t="str">
        <v/>
      </c>
      <c r="EB40" s="31" t="str">
        <v/>
      </c>
      <c r="EC40" s="31" t="str">
        <v/>
      </c>
      <c r="ED40" s="31" t="str">
        <v/>
      </c>
      <c r="EE40" s="31" t="str">
        <v/>
      </c>
      <c r="EF40" s="31" t="str">
        <v/>
      </c>
      <c r="EG40" s="31" t="str">
        <v/>
      </c>
      <c r="EH40" s="31" t="str">
        <v/>
      </c>
      <c r="EI40" s="31" t="str">
        <v/>
      </c>
      <c r="EJ40" s="31" t="str">
        <v/>
      </c>
      <c r="EK40" s="31" t="str">
        <v/>
      </c>
      <c r="EL40" s="31" t="str">
        <v/>
      </c>
      <c r="EM40" s="31" t="str">
        <v/>
      </c>
      <c r="EN40" s="31" t="str">
        <v/>
      </c>
      <c r="EO40" s="31" t="str">
        <v/>
      </c>
      <c r="EP40" s="31" t="str">
        <v/>
      </c>
      <c r="EQ40" s="31" t="str">
        <v/>
      </c>
      <c r="ER40" s="31" t="str">
        <v/>
      </c>
      <c r="ES40" s="31" t="str">
        <v/>
      </c>
      <c r="ET40" s="31" t="str">
        <v/>
      </c>
      <c r="EU40" s="31" t="str">
        <v/>
      </c>
      <c r="EV40" s="31" t="str">
        <v/>
      </c>
      <c r="EW40" s="31" t="str">
        <v/>
      </c>
      <c r="EX40" s="31" t="str">
        <v/>
      </c>
      <c r="EY40" s="31" t="str">
        <v/>
      </c>
      <c r="EZ40" s="31" t="str">
        <v/>
      </c>
      <c r="FA40" s="31" t="str">
        <v/>
      </c>
      <c r="FB40" s="31" t="str">
        <v/>
      </c>
      <c r="FC40" s="31" t="str">
        <v/>
      </c>
      <c r="FD40" s="31" t="str">
        <v/>
      </c>
      <c r="FE40" s="31" t="str">
        <v/>
      </c>
      <c r="FF40" s="31" t="str">
        <v/>
      </c>
      <c r="FG40" s="31" t="str">
        <v/>
      </c>
      <c r="FH40" s="31" t="str">
        <v/>
      </c>
      <c r="FI40" s="31" t="str">
        <v/>
      </c>
      <c r="FJ40" s="31" t="str">
        <v/>
      </c>
      <c r="FK40" s="31" t="str">
        <v/>
      </c>
      <c r="FL40" s="31" t="str">
        <v/>
      </c>
      <c r="FM40" s="31" t="str">
        <v/>
      </c>
      <c r="FN40" s="31" t="str">
        <v/>
      </c>
      <c r="FO40" s="31" t="str">
        <v/>
      </c>
      <c r="FP40" s="31" t="str">
        <v/>
      </c>
      <c r="FQ40" s="31" t="str">
        <v/>
      </c>
      <c r="FR40" s="31" t="str">
        <v/>
      </c>
      <c r="FS40" s="31" t="str">
        <v/>
      </c>
      <c r="FT40" s="31" t="str">
        <v/>
      </c>
      <c r="FU40" s="31" t="str">
        <v/>
      </c>
      <c r="FV40" s="31" t="str">
        <v/>
      </c>
      <c r="FW40" s="31" t="str">
        <v/>
      </c>
      <c r="FX40" s="31" t="str">
        <v/>
      </c>
      <c r="FY40" s="31" t="str">
        <v/>
      </c>
      <c r="FZ40" s="31" t="str">
        <v/>
      </c>
      <c r="GA40" s="31" t="str">
        <v/>
      </c>
      <c r="GB40" s="31" t="str">
        <v/>
      </c>
      <c r="GC40" s="31" t="str">
        <v/>
      </c>
      <c r="GD40" s="31" t="str">
        <v/>
      </c>
      <c r="GE40" s="31" t="str">
        <v/>
      </c>
      <c r="GF40" s="31" t="str">
        <v/>
      </c>
      <c r="GG40" s="31" t="str">
        <v/>
      </c>
      <c r="GH40" s="31" t="str">
        <v/>
      </c>
      <c r="GI40" s="31" t="str">
        <v/>
      </c>
      <c r="GJ40" s="31" t="str">
        <v/>
      </c>
      <c r="GK40" s="31" t="str">
        <v/>
      </c>
      <c r="GL40" s="31" t="str">
        <v/>
      </c>
      <c r="GM40" s="31" t="str">
        <v/>
      </c>
      <c r="GN40" s="31" t="str">
        <v/>
      </c>
      <c r="GO40" s="31" t="str">
        <v/>
      </c>
      <c r="GP40" s="31" t="str">
        <v/>
      </c>
      <c r="GQ40" s="31" t="str">
        <v/>
      </c>
      <c r="GR40" s="31" t="str">
        <v/>
      </c>
      <c r="GS40" s="31" t="str">
        <v/>
      </c>
      <c r="GT40" s="31" t="str">
        <v/>
      </c>
      <c r="GU40" s="31" t="str">
        <v/>
      </c>
    </row>
    <row r="41" spans="1:203" s="28" customFormat="1" ht="20.100000000000001" customHeight="1" x14ac:dyDescent="0.25">
      <c r="A41" s="28" t="str">
        <v/>
      </c>
      <c r="B41" s="28" t="str">
        <v/>
      </c>
      <c r="C41" s="29" t="str">
        <v/>
      </c>
      <c r="D41" s="30" t="str">
        <v/>
      </c>
      <c r="E41" s="31" t="str">
        <v/>
      </c>
      <c r="F41" s="31" t="str">
        <v/>
      </c>
      <c r="G41" s="31" t="str">
        <v/>
      </c>
      <c r="H41" s="31" t="str">
        <v/>
      </c>
      <c r="I41" s="31" t="str">
        <v/>
      </c>
      <c r="J41" s="31" t="str">
        <v/>
      </c>
      <c r="K41" s="31" t="str">
        <v/>
      </c>
      <c r="L41" s="31" t="str">
        <v/>
      </c>
      <c r="M41" s="31" t="str">
        <v/>
      </c>
      <c r="N41" s="31" t="str">
        <v/>
      </c>
      <c r="O41" s="31" t="str">
        <v/>
      </c>
      <c r="P41" s="31" t="str">
        <v/>
      </c>
      <c r="Q41" s="31" t="str">
        <v/>
      </c>
      <c r="R41" s="31" t="str">
        <v/>
      </c>
      <c r="S41" s="31" t="str">
        <v/>
      </c>
      <c r="T41" s="31" t="str">
        <v/>
      </c>
      <c r="U41" s="31" t="str">
        <v/>
      </c>
      <c r="V41" s="31" t="str">
        <v/>
      </c>
      <c r="W41" s="31" t="str">
        <v/>
      </c>
      <c r="X41" s="31" t="str">
        <v/>
      </c>
      <c r="Y41" s="31" t="str">
        <v/>
      </c>
      <c r="Z41" s="31" t="str">
        <v/>
      </c>
      <c r="AA41" s="31" t="str">
        <v/>
      </c>
      <c r="AB41" s="31" t="str">
        <v/>
      </c>
      <c r="AC41" s="31" t="str">
        <v/>
      </c>
      <c r="AD41" s="31" t="str">
        <v/>
      </c>
      <c r="AE41" s="31" t="str">
        <v/>
      </c>
      <c r="AF41" s="31" t="str">
        <v/>
      </c>
      <c r="AG41" s="31" t="str">
        <v/>
      </c>
      <c r="AH41" s="31" t="str">
        <v/>
      </c>
      <c r="AI41" s="31" t="str">
        <v/>
      </c>
      <c r="AJ41" s="31" t="str">
        <v/>
      </c>
      <c r="AK41" s="31" t="str">
        <v/>
      </c>
      <c r="AL41" s="31" t="str">
        <v/>
      </c>
      <c r="AM41" s="31" t="str">
        <v/>
      </c>
      <c r="AN41" s="31" t="str">
        <v/>
      </c>
      <c r="AO41" s="31" t="str">
        <v/>
      </c>
      <c r="AP41" s="31" t="str">
        <v/>
      </c>
      <c r="AQ41" s="31" t="str">
        <v/>
      </c>
      <c r="AR41" s="31" t="str">
        <v/>
      </c>
      <c r="AS41" s="31" t="str">
        <v/>
      </c>
      <c r="AT41" s="31" t="str">
        <v/>
      </c>
      <c r="AU41" s="31" t="str">
        <v/>
      </c>
      <c r="AV41" s="31" t="str">
        <v/>
      </c>
      <c r="AW41" s="31" t="str">
        <v/>
      </c>
      <c r="AX41" s="31" t="str">
        <v/>
      </c>
      <c r="AY41" s="31" t="str">
        <v/>
      </c>
      <c r="AZ41" s="31" t="str">
        <v/>
      </c>
      <c r="BA41" s="31" t="str">
        <v/>
      </c>
      <c r="BB41" s="31" t="str">
        <v/>
      </c>
      <c r="BC41" s="31" t="str">
        <v/>
      </c>
      <c r="BD41" s="31" t="str">
        <v/>
      </c>
      <c r="BE41" s="31" t="str">
        <v/>
      </c>
      <c r="BF41" s="31" t="str">
        <v/>
      </c>
      <c r="BG41" s="31" t="str">
        <v/>
      </c>
      <c r="BH41" s="31" t="str">
        <v/>
      </c>
      <c r="BI41" s="31" t="str">
        <v/>
      </c>
      <c r="BJ41" s="31" t="str">
        <v/>
      </c>
      <c r="BK41" s="31" t="str">
        <v/>
      </c>
      <c r="BL41" s="31" t="str">
        <v/>
      </c>
      <c r="BM41" s="31" t="str">
        <v/>
      </c>
      <c r="BN41" s="31" t="str">
        <v/>
      </c>
      <c r="BO41" s="31" t="str">
        <v/>
      </c>
      <c r="BP41" s="31" t="str">
        <v/>
      </c>
      <c r="BQ41" s="31" t="str">
        <v/>
      </c>
      <c r="BR41" s="31" t="str">
        <v/>
      </c>
      <c r="BS41" s="31" t="str">
        <v/>
      </c>
      <c r="BT41" s="31" t="str">
        <v/>
      </c>
      <c r="BU41" s="31" t="str">
        <v/>
      </c>
      <c r="BV41" s="31" t="str">
        <v/>
      </c>
      <c r="BW41" s="31" t="str">
        <v/>
      </c>
      <c r="BX41" s="31" t="str">
        <v/>
      </c>
      <c r="BY41" s="31" t="str">
        <v/>
      </c>
      <c r="BZ41" s="31" t="str">
        <v/>
      </c>
      <c r="CA41" s="31" t="str">
        <v/>
      </c>
      <c r="CB41" s="31" t="str">
        <v/>
      </c>
      <c r="CC41" s="31" t="str">
        <v/>
      </c>
      <c r="CD41" s="31" t="str">
        <v/>
      </c>
      <c r="CE41" s="31" t="str">
        <v/>
      </c>
      <c r="CF41" s="31" t="str">
        <v/>
      </c>
      <c r="CG41" s="31" t="str">
        <v/>
      </c>
      <c r="CH41" s="31" t="str">
        <v/>
      </c>
      <c r="CI41" s="31" t="str">
        <v/>
      </c>
      <c r="CJ41" s="31" t="str">
        <v/>
      </c>
      <c r="CK41" s="31" t="str">
        <v/>
      </c>
      <c r="CL41" s="31" t="str">
        <v/>
      </c>
      <c r="CM41" s="31" t="str">
        <v/>
      </c>
      <c r="CN41" s="31" t="str">
        <v/>
      </c>
      <c r="CO41" s="31" t="str">
        <v/>
      </c>
      <c r="CP41" s="31" t="str">
        <v/>
      </c>
      <c r="CQ41" s="31" t="str">
        <v/>
      </c>
      <c r="CR41" s="31" t="str">
        <v/>
      </c>
      <c r="CS41" s="31" t="str">
        <v/>
      </c>
      <c r="CT41" s="31" t="str">
        <v/>
      </c>
      <c r="CU41" s="31" t="str">
        <v/>
      </c>
      <c r="CV41" s="31" t="str">
        <v/>
      </c>
      <c r="CW41" s="31" t="str">
        <v/>
      </c>
      <c r="CX41" s="31" t="str">
        <v/>
      </c>
      <c r="CY41" s="31" t="str">
        <v/>
      </c>
      <c r="CZ41" s="31" t="str">
        <v/>
      </c>
      <c r="DA41" s="31" t="str">
        <v/>
      </c>
      <c r="DB41" s="31" t="str">
        <v/>
      </c>
      <c r="DC41" s="31" t="str">
        <v/>
      </c>
      <c r="DD41" s="31" t="str">
        <v/>
      </c>
      <c r="DE41" s="31" t="str">
        <v/>
      </c>
      <c r="DF41" s="31" t="str">
        <v/>
      </c>
      <c r="DG41" s="31" t="str">
        <v/>
      </c>
      <c r="DH41" s="31" t="str">
        <v/>
      </c>
      <c r="DI41" s="31" t="str">
        <v/>
      </c>
      <c r="DJ41" s="31" t="str">
        <v/>
      </c>
      <c r="DK41" s="31" t="str">
        <v/>
      </c>
      <c r="DL41" s="31" t="str">
        <v/>
      </c>
      <c r="DM41" s="31" t="str">
        <v/>
      </c>
      <c r="DN41" s="31" t="str">
        <v/>
      </c>
      <c r="DO41" s="31" t="str">
        <v/>
      </c>
      <c r="DP41" s="31" t="str">
        <v/>
      </c>
      <c r="DQ41" s="31" t="str">
        <v/>
      </c>
      <c r="DR41" s="31" t="str">
        <v/>
      </c>
      <c r="DS41" s="31" t="str">
        <v/>
      </c>
      <c r="DT41" s="31" t="str">
        <v/>
      </c>
      <c r="DU41" s="31" t="str">
        <v/>
      </c>
      <c r="DV41" s="31" t="str">
        <v/>
      </c>
      <c r="DW41" s="31" t="str">
        <v/>
      </c>
      <c r="DX41" s="31" t="str">
        <v/>
      </c>
      <c r="DY41" s="31" t="str">
        <v/>
      </c>
      <c r="DZ41" s="31" t="str">
        <v/>
      </c>
      <c r="EA41" s="31" t="str">
        <v/>
      </c>
      <c r="EB41" s="31" t="str">
        <v/>
      </c>
      <c r="EC41" s="31" t="str">
        <v/>
      </c>
      <c r="ED41" s="31" t="str">
        <v/>
      </c>
      <c r="EE41" s="31" t="str">
        <v/>
      </c>
      <c r="EF41" s="31" t="str">
        <v/>
      </c>
      <c r="EG41" s="31" t="str">
        <v/>
      </c>
      <c r="EH41" s="31" t="str">
        <v/>
      </c>
      <c r="EI41" s="31" t="str">
        <v/>
      </c>
      <c r="EJ41" s="31" t="str">
        <v/>
      </c>
      <c r="EK41" s="31" t="str">
        <v/>
      </c>
      <c r="EL41" s="31" t="str">
        <v/>
      </c>
      <c r="EM41" s="31" t="str">
        <v/>
      </c>
      <c r="EN41" s="31" t="str">
        <v/>
      </c>
      <c r="EO41" s="31" t="str">
        <v/>
      </c>
      <c r="EP41" s="31" t="str">
        <v/>
      </c>
      <c r="EQ41" s="31" t="str">
        <v/>
      </c>
      <c r="ER41" s="31" t="str">
        <v/>
      </c>
      <c r="ES41" s="31" t="str">
        <v/>
      </c>
      <c r="ET41" s="31" t="str">
        <v/>
      </c>
      <c r="EU41" s="31" t="str">
        <v/>
      </c>
      <c r="EV41" s="31" t="str">
        <v/>
      </c>
      <c r="EW41" s="31" t="str">
        <v/>
      </c>
      <c r="EX41" s="31" t="str">
        <v/>
      </c>
      <c r="EY41" s="31" t="str">
        <v/>
      </c>
      <c r="EZ41" s="31" t="str">
        <v/>
      </c>
      <c r="FA41" s="31" t="str">
        <v/>
      </c>
      <c r="FB41" s="31" t="str">
        <v/>
      </c>
      <c r="FC41" s="31" t="str">
        <v/>
      </c>
      <c r="FD41" s="31" t="str">
        <v/>
      </c>
      <c r="FE41" s="31" t="str">
        <v/>
      </c>
      <c r="FF41" s="31" t="str">
        <v/>
      </c>
      <c r="FG41" s="31" t="str">
        <v/>
      </c>
      <c r="FH41" s="31" t="str">
        <v/>
      </c>
      <c r="FI41" s="31" t="str">
        <v/>
      </c>
      <c r="FJ41" s="31" t="str">
        <v/>
      </c>
      <c r="FK41" s="31" t="str">
        <v/>
      </c>
      <c r="FL41" s="31" t="str">
        <v/>
      </c>
      <c r="FM41" s="31" t="str">
        <v/>
      </c>
      <c r="FN41" s="31" t="str">
        <v/>
      </c>
      <c r="FO41" s="31" t="str">
        <v/>
      </c>
      <c r="FP41" s="31" t="str">
        <v/>
      </c>
      <c r="FQ41" s="31" t="str">
        <v/>
      </c>
      <c r="FR41" s="31" t="str">
        <v/>
      </c>
      <c r="FS41" s="31" t="str">
        <v/>
      </c>
      <c r="FT41" s="31" t="str">
        <v/>
      </c>
      <c r="FU41" s="31" t="str">
        <v/>
      </c>
      <c r="FV41" s="31" t="str">
        <v/>
      </c>
      <c r="FW41" s="31" t="str">
        <v/>
      </c>
      <c r="FX41" s="31" t="str">
        <v/>
      </c>
      <c r="FY41" s="31" t="str">
        <v/>
      </c>
      <c r="FZ41" s="31" t="str">
        <v/>
      </c>
      <c r="GA41" s="31" t="str">
        <v/>
      </c>
      <c r="GB41" s="31" t="str">
        <v/>
      </c>
      <c r="GC41" s="31" t="str">
        <v/>
      </c>
      <c r="GD41" s="31" t="str">
        <v/>
      </c>
      <c r="GE41" s="31" t="str">
        <v/>
      </c>
      <c r="GF41" s="31" t="str">
        <v/>
      </c>
      <c r="GG41" s="31" t="str">
        <v/>
      </c>
      <c r="GH41" s="31" t="str">
        <v/>
      </c>
      <c r="GI41" s="31" t="str">
        <v/>
      </c>
      <c r="GJ41" s="31" t="str">
        <v/>
      </c>
      <c r="GK41" s="31" t="str">
        <v/>
      </c>
      <c r="GL41" s="31" t="str">
        <v/>
      </c>
      <c r="GM41" s="31" t="str">
        <v/>
      </c>
      <c r="GN41" s="31" t="str">
        <v/>
      </c>
      <c r="GO41" s="31" t="str">
        <v/>
      </c>
      <c r="GP41" s="31" t="str">
        <v/>
      </c>
      <c r="GQ41" s="31" t="str">
        <v/>
      </c>
      <c r="GR41" s="31" t="str">
        <v/>
      </c>
      <c r="GS41" s="31" t="str">
        <v/>
      </c>
      <c r="GT41" s="31" t="str">
        <v/>
      </c>
      <c r="GU41" s="31" t="str">
        <v/>
      </c>
    </row>
    <row r="42" spans="1:203" s="28" customFormat="1" ht="20.100000000000001" customHeight="1" x14ac:dyDescent="0.25">
      <c r="A42" s="28" t="str">
        <v/>
      </c>
      <c r="B42" s="28" t="str">
        <v/>
      </c>
      <c r="C42" s="29" t="str">
        <v/>
      </c>
      <c r="D42" s="30" t="str">
        <v/>
      </c>
      <c r="E42" s="31" t="str">
        <v/>
      </c>
      <c r="F42" s="31" t="str">
        <v/>
      </c>
      <c r="G42" s="31" t="str">
        <v/>
      </c>
      <c r="H42" s="31" t="str">
        <v/>
      </c>
      <c r="I42" s="31" t="str">
        <v/>
      </c>
      <c r="J42" s="31" t="str">
        <v/>
      </c>
      <c r="K42" s="31" t="str">
        <v/>
      </c>
      <c r="L42" s="31" t="str">
        <v/>
      </c>
      <c r="M42" s="31" t="str">
        <v/>
      </c>
      <c r="N42" s="31" t="str">
        <v/>
      </c>
      <c r="O42" s="31" t="str">
        <v/>
      </c>
      <c r="P42" s="31" t="str">
        <v/>
      </c>
      <c r="Q42" s="31" t="str">
        <v/>
      </c>
      <c r="R42" s="31" t="str">
        <v/>
      </c>
      <c r="S42" s="31" t="str">
        <v/>
      </c>
      <c r="T42" s="31" t="str">
        <v/>
      </c>
      <c r="U42" s="31" t="str">
        <v/>
      </c>
      <c r="V42" s="31" t="str">
        <v/>
      </c>
      <c r="W42" s="31" t="str">
        <v/>
      </c>
      <c r="X42" s="31" t="str">
        <v/>
      </c>
      <c r="Y42" s="31" t="str">
        <v/>
      </c>
      <c r="Z42" s="31" t="str">
        <v/>
      </c>
      <c r="AA42" s="31" t="str">
        <v/>
      </c>
      <c r="AB42" s="31" t="str">
        <v/>
      </c>
      <c r="AC42" s="31" t="str">
        <v/>
      </c>
      <c r="AD42" s="31" t="str">
        <v/>
      </c>
      <c r="AE42" s="31" t="str">
        <v/>
      </c>
      <c r="AF42" s="31" t="str">
        <v/>
      </c>
      <c r="AG42" s="31" t="str">
        <v/>
      </c>
      <c r="AH42" s="31" t="str">
        <v/>
      </c>
      <c r="AI42" s="31" t="str">
        <v/>
      </c>
      <c r="AJ42" s="31" t="str">
        <v/>
      </c>
      <c r="AK42" s="31" t="str">
        <v/>
      </c>
      <c r="AL42" s="31" t="str">
        <v/>
      </c>
      <c r="AM42" s="31" t="str">
        <v/>
      </c>
      <c r="AN42" s="31" t="str">
        <v/>
      </c>
      <c r="AO42" s="31" t="str">
        <v/>
      </c>
      <c r="AP42" s="31" t="str">
        <v/>
      </c>
      <c r="AQ42" s="31" t="str">
        <v/>
      </c>
      <c r="AR42" s="31" t="str">
        <v/>
      </c>
      <c r="AS42" s="31" t="str">
        <v/>
      </c>
      <c r="AT42" s="31" t="str">
        <v/>
      </c>
      <c r="AU42" s="31" t="str">
        <v/>
      </c>
      <c r="AV42" s="31" t="str">
        <v/>
      </c>
      <c r="AW42" s="31" t="str">
        <v/>
      </c>
      <c r="AX42" s="31" t="str">
        <v/>
      </c>
      <c r="AY42" s="31" t="str">
        <v/>
      </c>
      <c r="AZ42" s="31" t="str">
        <v/>
      </c>
      <c r="BA42" s="31" t="str">
        <v/>
      </c>
      <c r="BB42" s="31" t="str">
        <v/>
      </c>
      <c r="BC42" s="31" t="str">
        <v/>
      </c>
      <c r="BD42" s="31" t="str">
        <v/>
      </c>
      <c r="BE42" s="31" t="str">
        <v/>
      </c>
      <c r="BF42" s="31" t="str">
        <v/>
      </c>
      <c r="BG42" s="31" t="str">
        <v/>
      </c>
      <c r="BH42" s="31" t="str">
        <v/>
      </c>
      <c r="BI42" s="31" t="str">
        <v/>
      </c>
      <c r="BJ42" s="31" t="str">
        <v/>
      </c>
      <c r="BK42" s="31" t="str">
        <v/>
      </c>
      <c r="BL42" s="31" t="str">
        <v/>
      </c>
      <c r="BM42" s="31" t="str">
        <v/>
      </c>
      <c r="BN42" s="31" t="str">
        <v/>
      </c>
      <c r="BO42" s="31" t="str">
        <v/>
      </c>
      <c r="BP42" s="31" t="str">
        <v/>
      </c>
      <c r="BQ42" s="31" t="str">
        <v/>
      </c>
      <c r="BR42" s="31" t="str">
        <v/>
      </c>
      <c r="BS42" s="31" t="str">
        <v/>
      </c>
      <c r="BT42" s="31" t="str">
        <v/>
      </c>
      <c r="BU42" s="31" t="str">
        <v/>
      </c>
      <c r="BV42" s="31" t="str">
        <v/>
      </c>
      <c r="BW42" s="31" t="str">
        <v/>
      </c>
      <c r="BX42" s="31" t="str">
        <v/>
      </c>
      <c r="BY42" s="31" t="str">
        <v/>
      </c>
      <c r="BZ42" s="31" t="str">
        <v/>
      </c>
      <c r="CA42" s="31" t="str">
        <v/>
      </c>
      <c r="CB42" s="31" t="str">
        <v/>
      </c>
      <c r="CC42" s="31" t="str">
        <v/>
      </c>
      <c r="CD42" s="31" t="str">
        <v/>
      </c>
      <c r="CE42" s="31" t="str">
        <v/>
      </c>
      <c r="CF42" s="31" t="str">
        <v/>
      </c>
      <c r="CG42" s="31" t="str">
        <v/>
      </c>
      <c r="CH42" s="31" t="str">
        <v/>
      </c>
      <c r="CI42" s="31" t="str">
        <v/>
      </c>
      <c r="CJ42" s="31" t="str">
        <v/>
      </c>
      <c r="CK42" s="31" t="str">
        <v/>
      </c>
      <c r="CL42" s="31" t="str">
        <v/>
      </c>
      <c r="CM42" s="31" t="str">
        <v/>
      </c>
      <c r="CN42" s="31" t="str">
        <v/>
      </c>
      <c r="CO42" s="31" t="str">
        <v/>
      </c>
      <c r="CP42" s="31" t="str">
        <v/>
      </c>
      <c r="CQ42" s="31" t="str">
        <v/>
      </c>
      <c r="CR42" s="31" t="str">
        <v/>
      </c>
      <c r="CS42" s="31" t="str">
        <v/>
      </c>
      <c r="CT42" s="31" t="str">
        <v/>
      </c>
      <c r="CU42" s="31" t="str">
        <v/>
      </c>
      <c r="CV42" s="31" t="str">
        <v/>
      </c>
      <c r="CW42" s="31" t="str">
        <v/>
      </c>
      <c r="CX42" s="31" t="str">
        <v/>
      </c>
      <c r="CY42" s="31" t="str">
        <v/>
      </c>
      <c r="CZ42" s="31" t="str">
        <v/>
      </c>
      <c r="DA42" s="31" t="str">
        <v/>
      </c>
      <c r="DB42" s="31" t="str">
        <v/>
      </c>
      <c r="DC42" s="31" t="str">
        <v/>
      </c>
      <c r="DD42" s="31" t="str">
        <v/>
      </c>
      <c r="DE42" s="31" t="str">
        <v/>
      </c>
      <c r="DF42" s="31" t="str">
        <v/>
      </c>
      <c r="DG42" s="31" t="str">
        <v/>
      </c>
      <c r="DH42" s="31" t="str">
        <v/>
      </c>
      <c r="DI42" s="31" t="str">
        <v/>
      </c>
      <c r="DJ42" s="31" t="str">
        <v/>
      </c>
      <c r="DK42" s="31" t="str">
        <v/>
      </c>
      <c r="DL42" s="31" t="str">
        <v/>
      </c>
      <c r="DM42" s="31" t="str">
        <v/>
      </c>
      <c r="DN42" s="31" t="str">
        <v/>
      </c>
      <c r="DO42" s="31" t="str">
        <v/>
      </c>
      <c r="DP42" s="31" t="str">
        <v/>
      </c>
      <c r="DQ42" s="31" t="str">
        <v/>
      </c>
      <c r="DR42" s="31" t="str">
        <v/>
      </c>
      <c r="DS42" s="31" t="str">
        <v/>
      </c>
      <c r="DT42" s="31" t="str">
        <v/>
      </c>
      <c r="DU42" s="31" t="str">
        <v/>
      </c>
      <c r="DV42" s="31" t="str">
        <v/>
      </c>
      <c r="DW42" s="31" t="str">
        <v/>
      </c>
      <c r="DX42" s="31" t="str">
        <v/>
      </c>
      <c r="DY42" s="31" t="str">
        <v/>
      </c>
      <c r="DZ42" s="31" t="str">
        <v/>
      </c>
      <c r="EA42" s="31" t="str">
        <v/>
      </c>
      <c r="EB42" s="31" t="str">
        <v/>
      </c>
      <c r="EC42" s="31" t="str">
        <v/>
      </c>
      <c r="ED42" s="31" t="str">
        <v/>
      </c>
      <c r="EE42" s="31" t="str">
        <v/>
      </c>
      <c r="EF42" s="31" t="str">
        <v/>
      </c>
      <c r="EG42" s="31" t="str">
        <v/>
      </c>
      <c r="EH42" s="31" t="str">
        <v/>
      </c>
      <c r="EI42" s="31" t="str">
        <v/>
      </c>
      <c r="EJ42" s="31" t="str">
        <v/>
      </c>
      <c r="EK42" s="31" t="str">
        <v/>
      </c>
      <c r="EL42" s="31" t="str">
        <v/>
      </c>
      <c r="EM42" s="31" t="str">
        <v/>
      </c>
      <c r="EN42" s="31" t="str">
        <v/>
      </c>
      <c r="EO42" s="31" t="str">
        <v/>
      </c>
      <c r="EP42" s="31" t="str">
        <v/>
      </c>
      <c r="EQ42" s="31" t="str">
        <v/>
      </c>
      <c r="ER42" s="31" t="str">
        <v/>
      </c>
      <c r="ES42" s="31" t="str">
        <v/>
      </c>
      <c r="ET42" s="31" t="str">
        <v/>
      </c>
      <c r="EU42" s="31" t="str">
        <v/>
      </c>
      <c r="EV42" s="31" t="str">
        <v/>
      </c>
      <c r="EW42" s="31" t="str">
        <v/>
      </c>
      <c r="EX42" s="31" t="str">
        <v/>
      </c>
      <c r="EY42" s="31" t="str">
        <v/>
      </c>
      <c r="EZ42" s="31" t="str">
        <v/>
      </c>
      <c r="FA42" s="31" t="str">
        <v/>
      </c>
      <c r="FB42" s="31" t="str">
        <v/>
      </c>
      <c r="FC42" s="31" t="str">
        <v/>
      </c>
      <c r="FD42" s="31" t="str">
        <v/>
      </c>
      <c r="FE42" s="31" t="str">
        <v/>
      </c>
      <c r="FF42" s="31" t="str">
        <v/>
      </c>
      <c r="FG42" s="31" t="str">
        <v/>
      </c>
      <c r="FH42" s="31" t="str">
        <v/>
      </c>
      <c r="FI42" s="31" t="str">
        <v/>
      </c>
      <c r="FJ42" s="31" t="str">
        <v/>
      </c>
      <c r="FK42" s="31" t="str">
        <v/>
      </c>
      <c r="FL42" s="31" t="str">
        <v/>
      </c>
      <c r="FM42" s="31" t="str">
        <v/>
      </c>
      <c r="FN42" s="31" t="str">
        <v/>
      </c>
      <c r="FO42" s="31" t="str">
        <v/>
      </c>
      <c r="FP42" s="31" t="str">
        <v/>
      </c>
      <c r="FQ42" s="31" t="str">
        <v/>
      </c>
      <c r="FR42" s="31" t="str">
        <v/>
      </c>
      <c r="FS42" s="31" t="str">
        <v/>
      </c>
      <c r="FT42" s="31" t="str">
        <v/>
      </c>
      <c r="FU42" s="31" t="str">
        <v/>
      </c>
      <c r="FV42" s="31" t="str">
        <v/>
      </c>
      <c r="FW42" s="31" t="str">
        <v/>
      </c>
      <c r="FX42" s="31" t="str">
        <v/>
      </c>
      <c r="FY42" s="31" t="str">
        <v/>
      </c>
      <c r="FZ42" s="31" t="str">
        <v/>
      </c>
      <c r="GA42" s="31" t="str">
        <v/>
      </c>
      <c r="GB42" s="31" t="str">
        <v/>
      </c>
      <c r="GC42" s="31" t="str">
        <v/>
      </c>
      <c r="GD42" s="31" t="str">
        <v/>
      </c>
      <c r="GE42" s="31" t="str">
        <v/>
      </c>
      <c r="GF42" s="31" t="str">
        <v/>
      </c>
      <c r="GG42" s="31" t="str">
        <v/>
      </c>
      <c r="GH42" s="31" t="str">
        <v/>
      </c>
      <c r="GI42" s="31" t="str">
        <v/>
      </c>
      <c r="GJ42" s="31" t="str">
        <v/>
      </c>
      <c r="GK42" s="31" t="str">
        <v/>
      </c>
      <c r="GL42" s="31" t="str">
        <v/>
      </c>
      <c r="GM42" s="31" t="str">
        <v/>
      </c>
      <c r="GN42" s="31" t="str">
        <v/>
      </c>
      <c r="GO42" s="31" t="str">
        <v/>
      </c>
      <c r="GP42" s="31" t="str">
        <v/>
      </c>
      <c r="GQ42" s="31" t="str">
        <v/>
      </c>
      <c r="GR42" s="31" t="str">
        <v/>
      </c>
      <c r="GS42" s="31" t="str">
        <v/>
      </c>
      <c r="GT42" s="31" t="str">
        <v/>
      </c>
      <c r="GU42" s="31" t="str">
        <v/>
      </c>
    </row>
    <row r="43" spans="1:203" s="28" customFormat="1" ht="20.100000000000001" customHeight="1" x14ac:dyDescent="0.25">
      <c r="A43" s="28" t="str">
        <v/>
      </c>
      <c r="B43" s="28" t="str">
        <v/>
      </c>
      <c r="C43" s="29" t="str">
        <v/>
      </c>
      <c r="D43" s="30" t="str">
        <v/>
      </c>
      <c r="E43" s="31" t="str">
        <v/>
      </c>
      <c r="F43" s="31" t="str">
        <v/>
      </c>
      <c r="G43" s="31" t="str">
        <v/>
      </c>
      <c r="H43" s="31" t="str">
        <v/>
      </c>
      <c r="I43" s="31" t="str">
        <v/>
      </c>
      <c r="J43" s="31" t="str">
        <v/>
      </c>
      <c r="K43" s="31" t="str">
        <v/>
      </c>
      <c r="L43" s="31" t="str">
        <v/>
      </c>
      <c r="M43" s="31" t="str">
        <v/>
      </c>
      <c r="N43" s="31" t="str">
        <v/>
      </c>
      <c r="O43" s="31" t="str">
        <v/>
      </c>
      <c r="P43" s="31" t="str">
        <v/>
      </c>
      <c r="Q43" s="31" t="str">
        <v/>
      </c>
      <c r="R43" s="31" t="str">
        <v/>
      </c>
      <c r="S43" s="31" t="str">
        <v/>
      </c>
      <c r="T43" s="31" t="str">
        <v/>
      </c>
      <c r="U43" s="31" t="str">
        <v/>
      </c>
      <c r="V43" s="31" t="str">
        <v/>
      </c>
      <c r="W43" s="31" t="str">
        <v/>
      </c>
      <c r="X43" s="31" t="str">
        <v/>
      </c>
      <c r="Y43" s="31" t="str">
        <v/>
      </c>
      <c r="Z43" s="31" t="str">
        <v/>
      </c>
      <c r="AA43" s="31" t="str">
        <v/>
      </c>
      <c r="AB43" s="31" t="str">
        <v/>
      </c>
      <c r="AC43" s="31" t="str">
        <v/>
      </c>
      <c r="AD43" s="31" t="str">
        <v/>
      </c>
      <c r="AE43" s="31" t="str">
        <v/>
      </c>
      <c r="AF43" s="31" t="str">
        <v/>
      </c>
      <c r="AG43" s="31" t="str">
        <v/>
      </c>
      <c r="AH43" s="31" t="str">
        <v/>
      </c>
      <c r="AI43" s="31" t="str">
        <v/>
      </c>
      <c r="AJ43" s="31" t="str">
        <v/>
      </c>
      <c r="AK43" s="31" t="str">
        <v/>
      </c>
      <c r="AL43" s="31" t="str">
        <v/>
      </c>
      <c r="AM43" s="31" t="str">
        <v/>
      </c>
      <c r="AN43" s="31" t="str">
        <v/>
      </c>
      <c r="AO43" s="31" t="str">
        <v/>
      </c>
      <c r="AP43" s="31" t="str">
        <v/>
      </c>
      <c r="AQ43" s="31" t="str">
        <v/>
      </c>
      <c r="AR43" s="31" t="str">
        <v/>
      </c>
      <c r="AS43" s="31" t="str">
        <v/>
      </c>
      <c r="AT43" s="31" t="str">
        <v/>
      </c>
      <c r="AU43" s="31" t="str">
        <v/>
      </c>
      <c r="AV43" s="31" t="str">
        <v/>
      </c>
      <c r="AW43" s="31" t="str">
        <v/>
      </c>
      <c r="AX43" s="31" t="str">
        <v/>
      </c>
      <c r="AY43" s="31" t="str">
        <v/>
      </c>
      <c r="AZ43" s="31" t="str">
        <v/>
      </c>
      <c r="BA43" s="31" t="str">
        <v/>
      </c>
      <c r="BB43" s="31" t="str">
        <v/>
      </c>
      <c r="BC43" s="31" t="str">
        <v/>
      </c>
      <c r="BD43" s="31" t="str">
        <v/>
      </c>
      <c r="BE43" s="31" t="str">
        <v/>
      </c>
      <c r="BF43" s="31" t="str">
        <v/>
      </c>
      <c r="BG43" s="31" t="str">
        <v/>
      </c>
      <c r="BH43" s="31" t="str">
        <v/>
      </c>
      <c r="BI43" s="31" t="str">
        <v/>
      </c>
      <c r="BJ43" s="31" t="str">
        <v/>
      </c>
      <c r="BK43" s="31" t="str">
        <v/>
      </c>
      <c r="BL43" s="31" t="str">
        <v/>
      </c>
      <c r="BM43" s="31" t="str">
        <v/>
      </c>
      <c r="BN43" s="31" t="str">
        <v/>
      </c>
      <c r="BO43" s="31" t="str">
        <v/>
      </c>
      <c r="BP43" s="31" t="str">
        <v/>
      </c>
      <c r="BQ43" s="31" t="str">
        <v/>
      </c>
      <c r="BR43" s="31" t="str">
        <v/>
      </c>
      <c r="BS43" s="31" t="str">
        <v/>
      </c>
      <c r="BT43" s="31" t="str">
        <v/>
      </c>
      <c r="BU43" s="31" t="str">
        <v/>
      </c>
      <c r="BV43" s="31" t="str">
        <v/>
      </c>
      <c r="BW43" s="31" t="str">
        <v/>
      </c>
      <c r="BX43" s="31" t="str">
        <v/>
      </c>
      <c r="BY43" s="31" t="str">
        <v/>
      </c>
      <c r="BZ43" s="31" t="str">
        <v/>
      </c>
      <c r="CA43" s="31" t="str">
        <v/>
      </c>
      <c r="CB43" s="31" t="str">
        <v/>
      </c>
      <c r="CC43" s="31" t="str">
        <v/>
      </c>
      <c r="CD43" s="31" t="str">
        <v/>
      </c>
      <c r="CE43" s="31" t="str">
        <v/>
      </c>
      <c r="CF43" s="31" t="str">
        <v/>
      </c>
      <c r="CG43" s="31" t="str">
        <v/>
      </c>
      <c r="CH43" s="31" t="str">
        <v/>
      </c>
      <c r="CI43" s="31" t="str">
        <v/>
      </c>
      <c r="CJ43" s="31" t="str">
        <v/>
      </c>
      <c r="CK43" s="31" t="str">
        <v/>
      </c>
      <c r="CL43" s="31" t="str">
        <v/>
      </c>
      <c r="CM43" s="31" t="str">
        <v/>
      </c>
      <c r="CN43" s="31" t="str">
        <v/>
      </c>
      <c r="CO43" s="31" t="str">
        <v/>
      </c>
      <c r="CP43" s="31" t="str">
        <v/>
      </c>
      <c r="CQ43" s="31" t="str">
        <v/>
      </c>
      <c r="CR43" s="31" t="str">
        <v/>
      </c>
      <c r="CS43" s="31" t="str">
        <v/>
      </c>
      <c r="CT43" s="31" t="str">
        <v/>
      </c>
      <c r="CU43" s="31" t="str">
        <v/>
      </c>
      <c r="CV43" s="31" t="str">
        <v/>
      </c>
      <c r="CW43" s="31" t="str">
        <v/>
      </c>
      <c r="CX43" s="31" t="str">
        <v/>
      </c>
      <c r="CY43" s="31" t="str">
        <v/>
      </c>
      <c r="CZ43" s="31" t="str">
        <v/>
      </c>
      <c r="DA43" s="31" t="str">
        <v/>
      </c>
      <c r="DB43" s="31" t="str">
        <v/>
      </c>
      <c r="DC43" s="31" t="str">
        <v/>
      </c>
      <c r="DD43" s="31" t="str">
        <v/>
      </c>
      <c r="DE43" s="31" t="str">
        <v/>
      </c>
      <c r="DF43" s="31" t="str">
        <v/>
      </c>
      <c r="DG43" s="31" t="str">
        <v/>
      </c>
      <c r="DH43" s="31" t="str">
        <v/>
      </c>
      <c r="DI43" s="31" t="str">
        <v/>
      </c>
      <c r="DJ43" s="31" t="str">
        <v/>
      </c>
      <c r="DK43" s="31" t="str">
        <v/>
      </c>
      <c r="DL43" s="31" t="str">
        <v/>
      </c>
      <c r="DM43" s="31" t="str">
        <v/>
      </c>
      <c r="DN43" s="31" t="str">
        <v/>
      </c>
      <c r="DO43" s="31" t="str">
        <v/>
      </c>
      <c r="DP43" s="31" t="str">
        <v/>
      </c>
      <c r="DQ43" s="31" t="str">
        <v/>
      </c>
      <c r="DR43" s="31" t="str">
        <v/>
      </c>
      <c r="DS43" s="31" t="str">
        <v/>
      </c>
      <c r="DT43" s="31" t="str">
        <v/>
      </c>
      <c r="DU43" s="31" t="str">
        <v/>
      </c>
      <c r="DV43" s="31" t="str">
        <v/>
      </c>
      <c r="DW43" s="31" t="str">
        <v/>
      </c>
      <c r="DX43" s="31" t="str">
        <v/>
      </c>
      <c r="DY43" s="31" t="str">
        <v/>
      </c>
      <c r="DZ43" s="31" t="str">
        <v/>
      </c>
      <c r="EA43" s="31" t="str">
        <v/>
      </c>
      <c r="EB43" s="31" t="str">
        <v/>
      </c>
      <c r="EC43" s="31" t="str">
        <v/>
      </c>
      <c r="ED43" s="31" t="str">
        <v/>
      </c>
      <c r="EE43" s="31" t="str">
        <v/>
      </c>
      <c r="EF43" s="31" t="str">
        <v/>
      </c>
      <c r="EG43" s="31" t="str">
        <v/>
      </c>
      <c r="EH43" s="31" t="str">
        <v/>
      </c>
      <c r="EI43" s="31" t="str">
        <v/>
      </c>
      <c r="EJ43" s="31" t="str">
        <v/>
      </c>
      <c r="EK43" s="31" t="str">
        <v/>
      </c>
      <c r="EL43" s="31" t="str">
        <v/>
      </c>
      <c r="EM43" s="31" t="str">
        <v/>
      </c>
      <c r="EN43" s="31" t="str">
        <v/>
      </c>
      <c r="EO43" s="31" t="str">
        <v/>
      </c>
      <c r="EP43" s="31" t="str">
        <v/>
      </c>
      <c r="EQ43" s="31" t="str">
        <v/>
      </c>
      <c r="ER43" s="31" t="str">
        <v/>
      </c>
      <c r="ES43" s="31" t="str">
        <v/>
      </c>
      <c r="ET43" s="31" t="str">
        <v/>
      </c>
      <c r="EU43" s="31" t="str">
        <v/>
      </c>
      <c r="EV43" s="31" t="str">
        <v/>
      </c>
      <c r="EW43" s="31" t="str">
        <v/>
      </c>
      <c r="EX43" s="31" t="str">
        <v/>
      </c>
      <c r="EY43" s="31" t="str">
        <v/>
      </c>
      <c r="EZ43" s="31" t="str">
        <v/>
      </c>
      <c r="FA43" s="31" t="str">
        <v/>
      </c>
      <c r="FB43" s="31" t="str">
        <v/>
      </c>
      <c r="FC43" s="31" t="str">
        <v/>
      </c>
      <c r="FD43" s="31" t="str">
        <v/>
      </c>
      <c r="FE43" s="31" t="str">
        <v/>
      </c>
      <c r="FF43" s="31" t="str">
        <v/>
      </c>
      <c r="FG43" s="31" t="str">
        <v/>
      </c>
      <c r="FH43" s="31" t="str">
        <v/>
      </c>
      <c r="FI43" s="31" t="str">
        <v/>
      </c>
      <c r="FJ43" s="31" t="str">
        <v/>
      </c>
      <c r="FK43" s="31" t="str">
        <v/>
      </c>
      <c r="FL43" s="31" t="str">
        <v/>
      </c>
      <c r="FM43" s="31" t="str">
        <v/>
      </c>
      <c r="FN43" s="31" t="str">
        <v/>
      </c>
      <c r="FO43" s="31" t="str">
        <v/>
      </c>
      <c r="FP43" s="31" t="str">
        <v/>
      </c>
      <c r="FQ43" s="31" t="str">
        <v/>
      </c>
      <c r="FR43" s="31" t="str">
        <v/>
      </c>
      <c r="FS43" s="31" t="str">
        <v/>
      </c>
      <c r="FT43" s="31" t="str">
        <v/>
      </c>
      <c r="FU43" s="31" t="str">
        <v/>
      </c>
      <c r="FV43" s="31" t="str">
        <v/>
      </c>
      <c r="FW43" s="31" t="str">
        <v/>
      </c>
      <c r="FX43" s="31" t="str">
        <v/>
      </c>
      <c r="FY43" s="31" t="str">
        <v/>
      </c>
      <c r="FZ43" s="31" t="str">
        <v/>
      </c>
      <c r="GA43" s="31" t="str">
        <v/>
      </c>
      <c r="GB43" s="31" t="str">
        <v/>
      </c>
      <c r="GC43" s="31" t="str">
        <v/>
      </c>
      <c r="GD43" s="31" t="str">
        <v/>
      </c>
      <c r="GE43" s="31" t="str">
        <v/>
      </c>
      <c r="GF43" s="31" t="str">
        <v/>
      </c>
      <c r="GG43" s="31" t="str">
        <v/>
      </c>
      <c r="GH43" s="31" t="str">
        <v/>
      </c>
      <c r="GI43" s="31" t="str">
        <v/>
      </c>
      <c r="GJ43" s="31" t="str">
        <v/>
      </c>
      <c r="GK43" s="31" t="str">
        <v/>
      </c>
      <c r="GL43" s="31" t="str">
        <v/>
      </c>
      <c r="GM43" s="31" t="str">
        <v/>
      </c>
      <c r="GN43" s="31" t="str">
        <v/>
      </c>
      <c r="GO43" s="31" t="str">
        <v/>
      </c>
      <c r="GP43" s="31" t="str">
        <v/>
      </c>
      <c r="GQ43" s="31" t="str">
        <v/>
      </c>
      <c r="GR43" s="31" t="str">
        <v/>
      </c>
      <c r="GS43" s="31" t="str">
        <v/>
      </c>
      <c r="GT43" s="31" t="str">
        <v/>
      </c>
      <c r="GU43" s="31" t="str">
        <v/>
      </c>
    </row>
    <row r="44" spans="1:203" s="28" customFormat="1" ht="20.100000000000001" customHeight="1" x14ac:dyDescent="0.25">
      <c r="A44" s="28" t="str">
        <v/>
      </c>
      <c r="B44" s="28" t="str">
        <v/>
      </c>
      <c r="C44" s="29" t="str">
        <v/>
      </c>
      <c r="D44" s="30" t="str">
        <v/>
      </c>
      <c r="E44" s="31" t="str">
        <v/>
      </c>
      <c r="F44" s="31" t="str">
        <v/>
      </c>
      <c r="G44" s="31" t="str">
        <v/>
      </c>
      <c r="H44" s="31" t="str">
        <v/>
      </c>
      <c r="I44" s="31" t="str">
        <v/>
      </c>
      <c r="J44" s="31" t="str">
        <v/>
      </c>
      <c r="K44" s="31" t="str">
        <v/>
      </c>
      <c r="L44" s="31" t="str">
        <v/>
      </c>
      <c r="M44" s="31" t="str">
        <v/>
      </c>
      <c r="N44" s="31" t="str">
        <v/>
      </c>
      <c r="O44" s="31" t="str">
        <v/>
      </c>
      <c r="P44" s="31" t="str">
        <v/>
      </c>
      <c r="Q44" s="31" t="str">
        <v/>
      </c>
      <c r="R44" s="31" t="str">
        <v/>
      </c>
      <c r="S44" s="31" t="str">
        <v/>
      </c>
      <c r="T44" s="31" t="str">
        <v/>
      </c>
      <c r="U44" s="31" t="str">
        <v/>
      </c>
      <c r="V44" s="31" t="str">
        <v/>
      </c>
      <c r="W44" s="31" t="str">
        <v/>
      </c>
      <c r="X44" s="31" t="str">
        <v/>
      </c>
      <c r="Y44" s="31" t="str">
        <v/>
      </c>
      <c r="Z44" s="31" t="str">
        <v/>
      </c>
      <c r="AA44" s="31" t="str">
        <v/>
      </c>
      <c r="AB44" s="31" t="str">
        <v/>
      </c>
      <c r="AC44" s="31" t="str">
        <v/>
      </c>
      <c r="AD44" s="31" t="str">
        <v/>
      </c>
      <c r="AE44" s="31" t="str">
        <v/>
      </c>
      <c r="AF44" s="31" t="str">
        <v/>
      </c>
      <c r="AG44" s="31" t="str">
        <v/>
      </c>
      <c r="AH44" s="31" t="str">
        <v/>
      </c>
      <c r="AI44" s="31" t="str">
        <v/>
      </c>
      <c r="AJ44" s="31" t="str">
        <v/>
      </c>
      <c r="AK44" s="31" t="str">
        <v/>
      </c>
      <c r="AL44" s="31" t="str">
        <v/>
      </c>
      <c r="AM44" s="31" t="str">
        <v/>
      </c>
      <c r="AN44" s="31" t="str">
        <v/>
      </c>
      <c r="AO44" s="31" t="str">
        <v/>
      </c>
      <c r="AP44" s="31" t="str">
        <v/>
      </c>
      <c r="AQ44" s="31" t="str">
        <v/>
      </c>
      <c r="AR44" s="31" t="str">
        <v/>
      </c>
      <c r="AS44" s="31" t="str">
        <v/>
      </c>
      <c r="AT44" s="31" t="str">
        <v/>
      </c>
      <c r="AU44" s="31" t="str">
        <v/>
      </c>
      <c r="AV44" s="31" t="str">
        <v/>
      </c>
      <c r="AW44" s="31" t="str">
        <v/>
      </c>
      <c r="AX44" s="31" t="str">
        <v/>
      </c>
      <c r="AY44" s="31" t="str">
        <v/>
      </c>
      <c r="AZ44" s="31" t="str">
        <v/>
      </c>
      <c r="BA44" s="31" t="str">
        <v/>
      </c>
      <c r="BB44" s="31" t="str">
        <v/>
      </c>
      <c r="BC44" s="31" t="str">
        <v/>
      </c>
      <c r="BD44" s="31" t="str">
        <v/>
      </c>
      <c r="BE44" s="31" t="str">
        <v/>
      </c>
      <c r="BF44" s="31" t="str">
        <v/>
      </c>
      <c r="BG44" s="31" t="str">
        <v/>
      </c>
      <c r="BH44" s="31" t="str">
        <v/>
      </c>
      <c r="BI44" s="31" t="str">
        <v/>
      </c>
      <c r="BJ44" s="31" t="str">
        <v/>
      </c>
      <c r="BK44" s="31" t="str">
        <v/>
      </c>
      <c r="BL44" s="31" t="str">
        <v/>
      </c>
      <c r="BM44" s="31" t="str">
        <v/>
      </c>
      <c r="BN44" s="31" t="str">
        <v/>
      </c>
      <c r="BO44" s="31" t="str">
        <v/>
      </c>
      <c r="BP44" s="31" t="str">
        <v/>
      </c>
      <c r="BQ44" s="31" t="str">
        <v/>
      </c>
      <c r="BR44" s="31" t="str">
        <v/>
      </c>
      <c r="BS44" s="31" t="str">
        <v/>
      </c>
      <c r="BT44" s="31" t="str">
        <v/>
      </c>
      <c r="BU44" s="31" t="str">
        <v/>
      </c>
      <c r="BV44" s="31" t="str">
        <v/>
      </c>
      <c r="BW44" s="31" t="str">
        <v/>
      </c>
      <c r="BX44" s="31" t="str">
        <v/>
      </c>
      <c r="BY44" s="31" t="str">
        <v/>
      </c>
      <c r="BZ44" s="31" t="str">
        <v/>
      </c>
      <c r="CA44" s="31" t="str">
        <v/>
      </c>
      <c r="CB44" s="31" t="str">
        <v/>
      </c>
      <c r="CC44" s="31" t="str">
        <v/>
      </c>
      <c r="CD44" s="31" t="str">
        <v/>
      </c>
      <c r="CE44" s="31" t="str">
        <v/>
      </c>
      <c r="CF44" s="31" t="str">
        <v/>
      </c>
      <c r="CG44" s="31" t="str">
        <v/>
      </c>
      <c r="CH44" s="31" t="str">
        <v/>
      </c>
      <c r="CI44" s="31" t="str">
        <v/>
      </c>
      <c r="CJ44" s="31" t="str">
        <v/>
      </c>
      <c r="CK44" s="31" t="str">
        <v/>
      </c>
      <c r="CL44" s="31" t="str">
        <v/>
      </c>
      <c r="CM44" s="31" t="str">
        <v/>
      </c>
      <c r="CN44" s="31" t="str">
        <v/>
      </c>
      <c r="CO44" s="31" t="str">
        <v/>
      </c>
      <c r="CP44" s="31" t="str">
        <v/>
      </c>
      <c r="CQ44" s="31" t="str">
        <v/>
      </c>
      <c r="CR44" s="31" t="str">
        <v/>
      </c>
      <c r="CS44" s="31" t="str">
        <v/>
      </c>
      <c r="CT44" s="31" t="str">
        <v/>
      </c>
      <c r="CU44" s="31" t="str">
        <v/>
      </c>
      <c r="CV44" s="31" t="str">
        <v/>
      </c>
      <c r="CW44" s="31" t="str">
        <v/>
      </c>
      <c r="CX44" s="31" t="str">
        <v/>
      </c>
      <c r="CY44" s="31" t="str">
        <v/>
      </c>
      <c r="CZ44" s="31" t="str">
        <v/>
      </c>
      <c r="DA44" s="31" t="str">
        <v/>
      </c>
      <c r="DB44" s="31" t="str">
        <v/>
      </c>
      <c r="DC44" s="31" t="str">
        <v/>
      </c>
      <c r="DD44" s="31" t="str">
        <v/>
      </c>
      <c r="DE44" s="31" t="str">
        <v/>
      </c>
      <c r="DF44" s="31" t="str">
        <v/>
      </c>
      <c r="DG44" s="31" t="str">
        <v/>
      </c>
      <c r="DH44" s="31" t="str">
        <v/>
      </c>
      <c r="DI44" s="31" t="str">
        <v/>
      </c>
      <c r="DJ44" s="31" t="str">
        <v/>
      </c>
      <c r="DK44" s="31" t="str">
        <v/>
      </c>
      <c r="DL44" s="31" t="str">
        <v/>
      </c>
      <c r="DM44" s="31" t="str">
        <v/>
      </c>
      <c r="DN44" s="31" t="str">
        <v/>
      </c>
      <c r="DO44" s="31" t="str">
        <v/>
      </c>
      <c r="DP44" s="31" t="str">
        <v/>
      </c>
      <c r="DQ44" s="31" t="str">
        <v/>
      </c>
      <c r="DR44" s="31" t="str">
        <v/>
      </c>
      <c r="DS44" s="31" t="str">
        <v/>
      </c>
      <c r="DT44" s="31" t="str">
        <v/>
      </c>
      <c r="DU44" s="31" t="str">
        <v/>
      </c>
      <c r="DV44" s="31" t="str">
        <v/>
      </c>
      <c r="DW44" s="31" t="str">
        <v/>
      </c>
      <c r="DX44" s="31" t="str">
        <v/>
      </c>
      <c r="DY44" s="31" t="str">
        <v/>
      </c>
      <c r="DZ44" s="31" t="str">
        <v/>
      </c>
      <c r="EA44" s="31" t="str">
        <v/>
      </c>
      <c r="EB44" s="31" t="str">
        <v/>
      </c>
      <c r="EC44" s="31" t="str">
        <v/>
      </c>
      <c r="ED44" s="31" t="str">
        <v/>
      </c>
      <c r="EE44" s="31" t="str">
        <v/>
      </c>
      <c r="EF44" s="31" t="str">
        <v/>
      </c>
      <c r="EG44" s="31" t="str">
        <v/>
      </c>
      <c r="EH44" s="31" t="str">
        <v/>
      </c>
      <c r="EI44" s="31" t="str">
        <v/>
      </c>
      <c r="EJ44" s="31" t="str">
        <v/>
      </c>
      <c r="EK44" s="31" t="str">
        <v/>
      </c>
      <c r="EL44" s="31" t="str">
        <v/>
      </c>
      <c r="EM44" s="31" t="str">
        <v/>
      </c>
      <c r="EN44" s="31" t="str">
        <v/>
      </c>
      <c r="EO44" s="31" t="str">
        <v/>
      </c>
      <c r="EP44" s="31" t="str">
        <v/>
      </c>
      <c r="EQ44" s="31" t="str">
        <v/>
      </c>
      <c r="ER44" s="31" t="str">
        <v/>
      </c>
      <c r="ES44" s="31" t="str">
        <v/>
      </c>
      <c r="ET44" s="31" t="str">
        <v/>
      </c>
      <c r="EU44" s="31" t="str">
        <v/>
      </c>
      <c r="EV44" s="31" t="str">
        <v/>
      </c>
      <c r="EW44" s="31" t="str">
        <v/>
      </c>
      <c r="EX44" s="31" t="str">
        <v/>
      </c>
      <c r="EY44" s="31" t="str">
        <v/>
      </c>
      <c r="EZ44" s="31" t="str">
        <v/>
      </c>
      <c r="FA44" s="31" t="str">
        <v/>
      </c>
      <c r="FB44" s="31" t="str">
        <v/>
      </c>
      <c r="FC44" s="31" t="str">
        <v/>
      </c>
      <c r="FD44" s="31" t="str">
        <v/>
      </c>
      <c r="FE44" s="31" t="str">
        <v/>
      </c>
      <c r="FF44" s="31" t="str">
        <v/>
      </c>
      <c r="FG44" s="31" t="str">
        <v/>
      </c>
      <c r="FH44" s="31" t="str">
        <v/>
      </c>
      <c r="FI44" s="31" t="str">
        <v/>
      </c>
      <c r="FJ44" s="31" t="str">
        <v/>
      </c>
      <c r="FK44" s="31" t="str">
        <v/>
      </c>
      <c r="FL44" s="31" t="str">
        <v/>
      </c>
      <c r="FM44" s="31" t="str">
        <v/>
      </c>
      <c r="FN44" s="31" t="str">
        <v/>
      </c>
      <c r="FO44" s="31" t="str">
        <v/>
      </c>
      <c r="FP44" s="31" t="str">
        <v/>
      </c>
      <c r="FQ44" s="31" t="str">
        <v/>
      </c>
      <c r="FR44" s="31" t="str">
        <v/>
      </c>
      <c r="FS44" s="31" t="str">
        <v/>
      </c>
      <c r="FT44" s="31" t="str">
        <v/>
      </c>
      <c r="FU44" s="31" t="str">
        <v/>
      </c>
      <c r="FV44" s="31" t="str">
        <v/>
      </c>
      <c r="FW44" s="31" t="str">
        <v/>
      </c>
      <c r="FX44" s="31" t="str">
        <v/>
      </c>
      <c r="FY44" s="31" t="str">
        <v/>
      </c>
      <c r="FZ44" s="31" t="str">
        <v/>
      </c>
      <c r="GA44" s="31" t="str">
        <v/>
      </c>
      <c r="GB44" s="31" t="str">
        <v/>
      </c>
      <c r="GC44" s="31" t="str">
        <v/>
      </c>
      <c r="GD44" s="31" t="str">
        <v/>
      </c>
      <c r="GE44" s="31" t="str">
        <v/>
      </c>
      <c r="GF44" s="31" t="str">
        <v/>
      </c>
      <c r="GG44" s="31" t="str">
        <v/>
      </c>
      <c r="GH44" s="31" t="str">
        <v/>
      </c>
      <c r="GI44" s="31" t="str">
        <v/>
      </c>
      <c r="GJ44" s="31" t="str">
        <v/>
      </c>
      <c r="GK44" s="31" t="str">
        <v/>
      </c>
      <c r="GL44" s="31" t="str">
        <v/>
      </c>
      <c r="GM44" s="31" t="str">
        <v/>
      </c>
      <c r="GN44" s="31" t="str">
        <v/>
      </c>
      <c r="GO44" s="31" t="str">
        <v/>
      </c>
      <c r="GP44" s="31" t="str">
        <v/>
      </c>
      <c r="GQ44" s="31" t="str">
        <v/>
      </c>
      <c r="GR44" s="31" t="str">
        <v/>
      </c>
      <c r="GS44" s="31" t="str">
        <v/>
      </c>
      <c r="GT44" s="31" t="str">
        <v/>
      </c>
      <c r="GU44" s="31" t="str">
        <v/>
      </c>
    </row>
    <row r="45" spans="1:203" s="28" customFormat="1" ht="20.100000000000001" customHeight="1" x14ac:dyDescent="0.25">
      <c r="A45" s="28" t="str">
        <v/>
      </c>
      <c r="B45" s="28" t="str">
        <v/>
      </c>
      <c r="C45" s="29" t="str">
        <v/>
      </c>
      <c r="D45" s="30" t="str">
        <v/>
      </c>
      <c r="E45" s="31" t="str">
        <v/>
      </c>
      <c r="F45" s="31" t="str">
        <v/>
      </c>
      <c r="G45" s="31" t="str">
        <v/>
      </c>
      <c r="H45" s="31" t="str">
        <v/>
      </c>
      <c r="I45" s="31" t="str">
        <v/>
      </c>
      <c r="J45" s="31" t="str">
        <v/>
      </c>
      <c r="K45" s="31" t="str">
        <v/>
      </c>
      <c r="L45" s="31" t="str">
        <v/>
      </c>
      <c r="M45" s="31" t="str">
        <v/>
      </c>
      <c r="N45" s="31" t="str">
        <v/>
      </c>
      <c r="O45" s="31" t="str">
        <v/>
      </c>
      <c r="P45" s="31" t="str">
        <v/>
      </c>
      <c r="Q45" s="31" t="str">
        <v/>
      </c>
      <c r="R45" s="31" t="str">
        <v/>
      </c>
      <c r="S45" s="31" t="str">
        <v/>
      </c>
      <c r="T45" s="31" t="str">
        <v/>
      </c>
      <c r="U45" s="31" t="str">
        <v/>
      </c>
      <c r="V45" s="31" t="str">
        <v/>
      </c>
      <c r="W45" s="31" t="str">
        <v/>
      </c>
      <c r="X45" s="31" t="str">
        <v/>
      </c>
      <c r="Y45" s="31" t="str">
        <v/>
      </c>
      <c r="Z45" s="31" t="str">
        <v/>
      </c>
      <c r="AA45" s="31" t="str">
        <v/>
      </c>
      <c r="AB45" s="31" t="str">
        <v/>
      </c>
      <c r="AC45" s="31" t="str">
        <v/>
      </c>
      <c r="AD45" s="31" t="str">
        <v/>
      </c>
      <c r="AE45" s="31" t="str">
        <v/>
      </c>
      <c r="AF45" s="31" t="str">
        <v/>
      </c>
      <c r="AG45" s="31" t="str">
        <v/>
      </c>
      <c r="AH45" s="31" t="str">
        <v/>
      </c>
      <c r="AI45" s="31" t="str">
        <v/>
      </c>
      <c r="AJ45" s="31" t="str">
        <v/>
      </c>
      <c r="AK45" s="31" t="str">
        <v/>
      </c>
      <c r="AL45" s="31" t="str">
        <v/>
      </c>
      <c r="AM45" s="31" t="str">
        <v/>
      </c>
      <c r="AN45" s="31" t="str">
        <v/>
      </c>
      <c r="AO45" s="31" t="str">
        <v/>
      </c>
      <c r="AP45" s="31" t="str">
        <v/>
      </c>
      <c r="AQ45" s="31" t="str">
        <v/>
      </c>
      <c r="AR45" s="31" t="str">
        <v/>
      </c>
      <c r="AS45" s="31" t="str">
        <v/>
      </c>
      <c r="AT45" s="31" t="str">
        <v/>
      </c>
      <c r="AU45" s="31" t="str">
        <v/>
      </c>
      <c r="AV45" s="31" t="str">
        <v/>
      </c>
      <c r="AW45" s="31" t="str">
        <v/>
      </c>
      <c r="AX45" s="31" t="str">
        <v/>
      </c>
      <c r="AY45" s="31" t="str">
        <v/>
      </c>
      <c r="AZ45" s="31" t="str">
        <v/>
      </c>
      <c r="BA45" s="31" t="str">
        <v/>
      </c>
      <c r="BB45" s="31" t="str">
        <v/>
      </c>
      <c r="BC45" s="31" t="str">
        <v/>
      </c>
      <c r="BD45" s="31" t="str">
        <v/>
      </c>
      <c r="BE45" s="31" t="str">
        <v/>
      </c>
      <c r="BF45" s="31" t="str">
        <v/>
      </c>
      <c r="BG45" s="31" t="str">
        <v/>
      </c>
      <c r="BH45" s="31" t="str">
        <v/>
      </c>
      <c r="BI45" s="31" t="str">
        <v/>
      </c>
      <c r="BJ45" s="31" t="str">
        <v/>
      </c>
      <c r="BK45" s="31" t="str">
        <v/>
      </c>
      <c r="BL45" s="31" t="str">
        <v/>
      </c>
      <c r="BM45" s="31" t="str">
        <v/>
      </c>
      <c r="BN45" s="31" t="str">
        <v/>
      </c>
      <c r="BO45" s="31" t="str">
        <v/>
      </c>
      <c r="BP45" s="31" t="str">
        <v/>
      </c>
      <c r="BQ45" s="31" t="str">
        <v/>
      </c>
      <c r="BR45" s="31" t="str">
        <v/>
      </c>
      <c r="BS45" s="31" t="str">
        <v/>
      </c>
      <c r="BT45" s="31" t="str">
        <v/>
      </c>
      <c r="BU45" s="31" t="str">
        <v/>
      </c>
      <c r="BV45" s="31" t="str">
        <v/>
      </c>
      <c r="BW45" s="31" t="str">
        <v/>
      </c>
      <c r="BX45" s="31" t="str">
        <v/>
      </c>
      <c r="BY45" s="31" t="str">
        <v/>
      </c>
      <c r="BZ45" s="31" t="str">
        <v/>
      </c>
      <c r="CA45" s="31" t="str">
        <v/>
      </c>
      <c r="CB45" s="31" t="str">
        <v/>
      </c>
      <c r="CC45" s="31" t="str">
        <v/>
      </c>
      <c r="CD45" s="31" t="str">
        <v/>
      </c>
      <c r="CE45" s="31" t="str">
        <v/>
      </c>
      <c r="CF45" s="31" t="str">
        <v/>
      </c>
      <c r="CG45" s="31" t="str">
        <v/>
      </c>
      <c r="CH45" s="31" t="str">
        <v/>
      </c>
      <c r="CI45" s="31" t="str">
        <v/>
      </c>
      <c r="CJ45" s="31" t="str">
        <v/>
      </c>
      <c r="CK45" s="31" t="str">
        <v/>
      </c>
      <c r="CL45" s="31" t="str">
        <v/>
      </c>
      <c r="CM45" s="31" t="str">
        <v/>
      </c>
      <c r="CN45" s="31" t="str">
        <v/>
      </c>
      <c r="CO45" s="31" t="str">
        <v/>
      </c>
      <c r="CP45" s="31" t="str">
        <v/>
      </c>
      <c r="CQ45" s="31" t="str">
        <v/>
      </c>
      <c r="CR45" s="31" t="str">
        <v/>
      </c>
      <c r="CS45" s="31" t="str">
        <v/>
      </c>
      <c r="CT45" s="31" t="str">
        <v/>
      </c>
      <c r="CU45" s="31" t="str">
        <v/>
      </c>
      <c r="CV45" s="31" t="str">
        <v/>
      </c>
      <c r="CW45" s="31" t="str">
        <v/>
      </c>
      <c r="CX45" s="31" t="str">
        <v/>
      </c>
      <c r="CY45" s="31" t="str">
        <v/>
      </c>
      <c r="CZ45" s="31" t="str">
        <v/>
      </c>
      <c r="DA45" s="31" t="str">
        <v/>
      </c>
      <c r="DB45" s="31" t="str">
        <v/>
      </c>
      <c r="DC45" s="31" t="str">
        <v/>
      </c>
      <c r="DD45" s="31" t="str">
        <v/>
      </c>
      <c r="DE45" s="31" t="str">
        <v/>
      </c>
      <c r="DF45" s="31" t="str">
        <v/>
      </c>
      <c r="DG45" s="31" t="str">
        <v/>
      </c>
      <c r="DH45" s="31" t="str">
        <v/>
      </c>
      <c r="DI45" s="31" t="str">
        <v/>
      </c>
      <c r="DJ45" s="31" t="str">
        <v/>
      </c>
      <c r="DK45" s="31" t="str">
        <v/>
      </c>
      <c r="DL45" s="31" t="str">
        <v/>
      </c>
      <c r="DM45" s="31" t="str">
        <v/>
      </c>
      <c r="DN45" s="31" t="str">
        <v/>
      </c>
      <c r="DO45" s="31" t="str">
        <v/>
      </c>
      <c r="DP45" s="31" t="str">
        <v/>
      </c>
      <c r="DQ45" s="31" t="str">
        <v/>
      </c>
      <c r="DR45" s="31" t="str">
        <v/>
      </c>
      <c r="DS45" s="31" t="str">
        <v/>
      </c>
      <c r="DT45" s="31" t="str">
        <v/>
      </c>
      <c r="DU45" s="31" t="str">
        <v/>
      </c>
      <c r="DV45" s="31" t="str">
        <v/>
      </c>
      <c r="DW45" s="31" t="str">
        <v/>
      </c>
      <c r="DX45" s="31" t="str">
        <v/>
      </c>
      <c r="DY45" s="31" t="str">
        <v/>
      </c>
      <c r="DZ45" s="31" t="str">
        <v/>
      </c>
      <c r="EA45" s="31" t="str">
        <v/>
      </c>
      <c r="EB45" s="31" t="str">
        <v/>
      </c>
      <c r="EC45" s="31" t="str">
        <v/>
      </c>
      <c r="ED45" s="31" t="str">
        <v/>
      </c>
      <c r="EE45" s="31" t="str">
        <v/>
      </c>
      <c r="EF45" s="31" t="str">
        <v/>
      </c>
      <c r="EG45" s="31" t="str">
        <v/>
      </c>
      <c r="EH45" s="31" t="str">
        <v/>
      </c>
      <c r="EI45" s="31" t="str">
        <v/>
      </c>
      <c r="EJ45" s="31" t="str">
        <v/>
      </c>
      <c r="EK45" s="31" t="str">
        <v/>
      </c>
      <c r="EL45" s="31" t="str">
        <v/>
      </c>
      <c r="EM45" s="31" t="str">
        <v/>
      </c>
      <c r="EN45" s="31" t="str">
        <v/>
      </c>
      <c r="EO45" s="31" t="str">
        <v/>
      </c>
      <c r="EP45" s="31" t="str">
        <v/>
      </c>
      <c r="EQ45" s="31" t="str">
        <v/>
      </c>
      <c r="ER45" s="31" t="str">
        <v/>
      </c>
      <c r="ES45" s="31" t="str">
        <v/>
      </c>
      <c r="ET45" s="31" t="str">
        <v/>
      </c>
      <c r="EU45" s="31" t="str">
        <v/>
      </c>
      <c r="EV45" s="31" t="str">
        <v/>
      </c>
      <c r="EW45" s="31" t="str">
        <v/>
      </c>
      <c r="EX45" s="31" t="str">
        <v/>
      </c>
      <c r="EY45" s="31" t="str">
        <v/>
      </c>
      <c r="EZ45" s="31" t="str">
        <v/>
      </c>
      <c r="FA45" s="31" t="str">
        <v/>
      </c>
      <c r="FB45" s="31" t="str">
        <v/>
      </c>
      <c r="FC45" s="31" t="str">
        <v/>
      </c>
      <c r="FD45" s="31" t="str">
        <v/>
      </c>
      <c r="FE45" s="31" t="str">
        <v/>
      </c>
      <c r="FF45" s="31" t="str">
        <v/>
      </c>
      <c r="FG45" s="31" t="str">
        <v/>
      </c>
      <c r="FH45" s="31" t="str">
        <v/>
      </c>
      <c r="FI45" s="31" t="str">
        <v/>
      </c>
      <c r="FJ45" s="31" t="str">
        <v/>
      </c>
      <c r="FK45" s="31" t="str">
        <v/>
      </c>
      <c r="FL45" s="31" t="str">
        <v/>
      </c>
      <c r="FM45" s="31" t="str">
        <v/>
      </c>
      <c r="FN45" s="31" t="str">
        <v/>
      </c>
      <c r="FO45" s="31" t="str">
        <v/>
      </c>
      <c r="FP45" s="31" t="str">
        <v/>
      </c>
      <c r="FQ45" s="31" t="str">
        <v/>
      </c>
      <c r="FR45" s="31" t="str">
        <v/>
      </c>
      <c r="FS45" s="31" t="str">
        <v/>
      </c>
      <c r="FT45" s="31" t="str">
        <v/>
      </c>
      <c r="FU45" s="31" t="str">
        <v/>
      </c>
      <c r="FV45" s="31" t="str">
        <v/>
      </c>
      <c r="FW45" s="31" t="str">
        <v/>
      </c>
      <c r="FX45" s="31" t="str">
        <v/>
      </c>
      <c r="FY45" s="31" t="str">
        <v/>
      </c>
      <c r="FZ45" s="31" t="str">
        <v/>
      </c>
      <c r="GA45" s="31" t="str">
        <v/>
      </c>
      <c r="GB45" s="31" t="str">
        <v/>
      </c>
      <c r="GC45" s="31" t="str">
        <v/>
      </c>
      <c r="GD45" s="31" t="str">
        <v/>
      </c>
      <c r="GE45" s="31" t="str">
        <v/>
      </c>
      <c r="GF45" s="31" t="str">
        <v/>
      </c>
      <c r="GG45" s="31" t="str">
        <v/>
      </c>
      <c r="GH45" s="31" t="str">
        <v/>
      </c>
      <c r="GI45" s="31" t="str">
        <v/>
      </c>
      <c r="GJ45" s="31" t="str">
        <v/>
      </c>
      <c r="GK45" s="31" t="str">
        <v/>
      </c>
      <c r="GL45" s="31" t="str">
        <v/>
      </c>
      <c r="GM45" s="31" t="str">
        <v/>
      </c>
      <c r="GN45" s="31" t="str">
        <v/>
      </c>
      <c r="GO45" s="31" t="str">
        <v/>
      </c>
      <c r="GP45" s="31" t="str">
        <v/>
      </c>
      <c r="GQ45" s="31" t="str">
        <v/>
      </c>
      <c r="GR45" s="31" t="str">
        <v/>
      </c>
      <c r="GS45" s="31" t="str">
        <v/>
      </c>
      <c r="GT45" s="31" t="str">
        <v/>
      </c>
      <c r="GU45" s="31" t="str">
        <v/>
      </c>
    </row>
    <row r="46" spans="1:203" s="28" customFormat="1" ht="20.100000000000001" customHeight="1" x14ac:dyDescent="0.25">
      <c r="A46" s="28" t="str">
        <v/>
      </c>
      <c r="B46" s="28" t="str">
        <v/>
      </c>
      <c r="C46" s="29" t="str">
        <v/>
      </c>
      <c r="D46" s="30" t="str">
        <v/>
      </c>
      <c r="E46" s="31" t="str">
        <v/>
      </c>
      <c r="F46" s="31" t="str">
        <v/>
      </c>
      <c r="G46" s="31" t="str">
        <v/>
      </c>
      <c r="H46" s="31" t="str">
        <v/>
      </c>
      <c r="I46" s="31" t="str">
        <v/>
      </c>
      <c r="J46" s="31" t="str">
        <v/>
      </c>
      <c r="K46" s="31" t="str">
        <v/>
      </c>
      <c r="L46" s="31" t="str">
        <v/>
      </c>
      <c r="M46" s="31" t="str">
        <v/>
      </c>
      <c r="N46" s="31" t="str">
        <v/>
      </c>
      <c r="O46" s="31" t="str">
        <v/>
      </c>
      <c r="P46" s="31" t="str">
        <v/>
      </c>
      <c r="Q46" s="31" t="str">
        <v/>
      </c>
      <c r="R46" s="31" t="str">
        <v/>
      </c>
      <c r="S46" s="31" t="str">
        <v/>
      </c>
      <c r="T46" s="31" t="str">
        <v/>
      </c>
      <c r="U46" s="31" t="str">
        <v/>
      </c>
      <c r="V46" s="31" t="str">
        <v/>
      </c>
      <c r="W46" s="31" t="str">
        <v/>
      </c>
      <c r="X46" s="31" t="str">
        <v/>
      </c>
      <c r="Y46" s="31" t="str">
        <v/>
      </c>
      <c r="Z46" s="31" t="str">
        <v/>
      </c>
      <c r="AA46" s="31" t="str">
        <v/>
      </c>
      <c r="AB46" s="31" t="str">
        <v/>
      </c>
      <c r="AC46" s="31" t="str">
        <v/>
      </c>
      <c r="AD46" s="31" t="str">
        <v/>
      </c>
      <c r="AE46" s="31" t="str">
        <v/>
      </c>
      <c r="AF46" s="31" t="str">
        <v/>
      </c>
      <c r="AG46" s="31" t="str">
        <v/>
      </c>
      <c r="AH46" s="31" t="str">
        <v/>
      </c>
      <c r="AI46" s="31" t="str">
        <v/>
      </c>
      <c r="AJ46" s="31" t="str">
        <v/>
      </c>
      <c r="AK46" s="31" t="str">
        <v/>
      </c>
      <c r="AL46" s="31" t="str">
        <v/>
      </c>
      <c r="AM46" s="31" t="str">
        <v/>
      </c>
      <c r="AN46" s="31" t="str">
        <v/>
      </c>
      <c r="AO46" s="31" t="str">
        <v/>
      </c>
      <c r="AP46" s="31" t="str">
        <v/>
      </c>
      <c r="AQ46" s="31" t="str">
        <v/>
      </c>
      <c r="AR46" s="31" t="str">
        <v/>
      </c>
      <c r="AS46" s="31" t="str">
        <v/>
      </c>
      <c r="AT46" s="31" t="str">
        <v/>
      </c>
      <c r="AU46" s="31" t="str">
        <v/>
      </c>
      <c r="AV46" s="31" t="str">
        <v/>
      </c>
      <c r="AW46" s="31" t="str">
        <v/>
      </c>
      <c r="AX46" s="31" t="str">
        <v/>
      </c>
      <c r="AY46" s="31" t="str">
        <v/>
      </c>
      <c r="AZ46" s="31" t="str">
        <v/>
      </c>
      <c r="BA46" s="31" t="str">
        <v/>
      </c>
      <c r="BB46" s="31" t="str">
        <v/>
      </c>
      <c r="BC46" s="31" t="str">
        <v/>
      </c>
      <c r="BD46" s="31" t="str">
        <v/>
      </c>
      <c r="BE46" s="31" t="str">
        <v/>
      </c>
      <c r="BF46" s="31" t="str">
        <v/>
      </c>
      <c r="BG46" s="31" t="str">
        <v/>
      </c>
      <c r="BH46" s="31" t="str">
        <v/>
      </c>
      <c r="BI46" s="31" t="str">
        <v/>
      </c>
      <c r="BJ46" s="31" t="str">
        <v/>
      </c>
      <c r="BK46" s="31" t="str">
        <v/>
      </c>
      <c r="BL46" s="31" t="str">
        <v/>
      </c>
      <c r="BM46" s="31" t="str">
        <v/>
      </c>
      <c r="BN46" s="31" t="str">
        <v/>
      </c>
      <c r="BO46" s="31" t="str">
        <v/>
      </c>
      <c r="BP46" s="31" t="str">
        <v/>
      </c>
      <c r="BQ46" s="31" t="str">
        <v/>
      </c>
      <c r="BR46" s="31" t="str">
        <v/>
      </c>
      <c r="BS46" s="31" t="str">
        <v/>
      </c>
      <c r="BT46" s="31" t="str">
        <v/>
      </c>
      <c r="BU46" s="31" t="str">
        <v/>
      </c>
      <c r="BV46" s="31" t="str">
        <v/>
      </c>
      <c r="BW46" s="31" t="str">
        <v/>
      </c>
      <c r="BX46" s="31" t="str">
        <v/>
      </c>
      <c r="BY46" s="31" t="str">
        <v/>
      </c>
      <c r="BZ46" s="31" t="str">
        <v/>
      </c>
      <c r="CA46" s="31" t="str">
        <v/>
      </c>
      <c r="CB46" s="31" t="str">
        <v/>
      </c>
      <c r="CC46" s="31" t="str">
        <v/>
      </c>
      <c r="CD46" s="31" t="str">
        <v/>
      </c>
      <c r="CE46" s="31" t="str">
        <v/>
      </c>
      <c r="CF46" s="31" t="str">
        <v/>
      </c>
      <c r="CG46" s="31" t="str">
        <v/>
      </c>
      <c r="CH46" s="31" t="str">
        <v/>
      </c>
      <c r="CI46" s="31" t="str">
        <v/>
      </c>
      <c r="CJ46" s="31" t="str">
        <v/>
      </c>
      <c r="CK46" s="31" t="str">
        <v/>
      </c>
      <c r="CL46" s="31" t="str">
        <v/>
      </c>
      <c r="CM46" s="31" t="str">
        <v/>
      </c>
      <c r="CN46" s="31" t="str">
        <v/>
      </c>
      <c r="CO46" s="31" t="str">
        <v/>
      </c>
      <c r="CP46" s="31" t="str">
        <v/>
      </c>
      <c r="CQ46" s="31" t="str">
        <v/>
      </c>
      <c r="CR46" s="31" t="str">
        <v/>
      </c>
      <c r="CS46" s="31" t="str">
        <v/>
      </c>
      <c r="CT46" s="31" t="str">
        <v/>
      </c>
      <c r="CU46" s="31" t="str">
        <v/>
      </c>
      <c r="CV46" s="31" t="str">
        <v/>
      </c>
      <c r="CW46" s="31" t="str">
        <v/>
      </c>
      <c r="CX46" s="31" t="str">
        <v/>
      </c>
      <c r="CY46" s="31" t="str">
        <v/>
      </c>
      <c r="CZ46" s="31" t="str">
        <v/>
      </c>
      <c r="DA46" s="31" t="str">
        <v/>
      </c>
      <c r="DB46" s="31" t="str">
        <v/>
      </c>
      <c r="DC46" s="31" t="str">
        <v/>
      </c>
      <c r="DD46" s="31" t="str">
        <v/>
      </c>
      <c r="DE46" s="31" t="str">
        <v/>
      </c>
      <c r="DF46" s="31" t="str">
        <v/>
      </c>
      <c r="DG46" s="31" t="str">
        <v/>
      </c>
      <c r="DH46" s="31" t="str">
        <v/>
      </c>
      <c r="DI46" s="31" t="str">
        <v/>
      </c>
      <c r="DJ46" s="31" t="str">
        <v/>
      </c>
      <c r="DK46" s="31" t="str">
        <v/>
      </c>
      <c r="DL46" s="31" t="str">
        <v/>
      </c>
      <c r="DM46" s="31" t="str">
        <v/>
      </c>
      <c r="DN46" s="31" t="str">
        <v/>
      </c>
      <c r="DO46" s="31" t="str">
        <v/>
      </c>
      <c r="DP46" s="31" t="str">
        <v/>
      </c>
      <c r="DQ46" s="31" t="str">
        <v/>
      </c>
      <c r="DR46" s="31" t="str">
        <v/>
      </c>
      <c r="DS46" s="31" t="str">
        <v/>
      </c>
      <c r="DT46" s="31" t="str">
        <v/>
      </c>
      <c r="DU46" s="31" t="str">
        <v/>
      </c>
      <c r="DV46" s="31" t="str">
        <v/>
      </c>
      <c r="DW46" s="31" t="str">
        <v/>
      </c>
      <c r="DX46" s="31" t="str">
        <v/>
      </c>
      <c r="DY46" s="31" t="str">
        <v/>
      </c>
      <c r="DZ46" s="31" t="str">
        <v/>
      </c>
      <c r="EA46" s="31" t="str">
        <v/>
      </c>
      <c r="EB46" s="31" t="str">
        <v/>
      </c>
      <c r="EC46" s="31" t="str">
        <v/>
      </c>
      <c r="ED46" s="31" t="str">
        <v/>
      </c>
      <c r="EE46" s="31" t="str">
        <v/>
      </c>
      <c r="EF46" s="31" t="str">
        <v/>
      </c>
      <c r="EG46" s="31" t="str">
        <v/>
      </c>
      <c r="EH46" s="31" t="str">
        <v/>
      </c>
      <c r="EI46" s="31" t="str">
        <v/>
      </c>
      <c r="EJ46" s="31" t="str">
        <v/>
      </c>
      <c r="EK46" s="31" t="str">
        <v/>
      </c>
      <c r="EL46" s="31" t="str">
        <v/>
      </c>
      <c r="EM46" s="31" t="str">
        <v/>
      </c>
      <c r="EN46" s="31" t="str">
        <v/>
      </c>
      <c r="EO46" s="31" t="str">
        <v/>
      </c>
      <c r="EP46" s="31" t="str">
        <v/>
      </c>
      <c r="EQ46" s="31" t="str">
        <v/>
      </c>
      <c r="ER46" s="31" t="str">
        <v/>
      </c>
      <c r="ES46" s="31" t="str">
        <v/>
      </c>
      <c r="ET46" s="31" t="str">
        <v/>
      </c>
      <c r="EU46" s="31" t="str">
        <v/>
      </c>
      <c r="EV46" s="31" t="str">
        <v/>
      </c>
      <c r="EW46" s="31" t="str">
        <v/>
      </c>
      <c r="EX46" s="31" t="str">
        <v/>
      </c>
      <c r="EY46" s="31" t="str">
        <v/>
      </c>
      <c r="EZ46" s="31" t="str">
        <v/>
      </c>
      <c r="FA46" s="31" t="str">
        <v/>
      </c>
      <c r="FB46" s="31" t="str">
        <v/>
      </c>
      <c r="FC46" s="31" t="str">
        <v/>
      </c>
      <c r="FD46" s="31" t="str">
        <v/>
      </c>
      <c r="FE46" s="31" t="str">
        <v/>
      </c>
      <c r="FF46" s="31" t="str">
        <v/>
      </c>
      <c r="FG46" s="31" t="str">
        <v/>
      </c>
      <c r="FH46" s="31" t="str">
        <v/>
      </c>
      <c r="FI46" s="31" t="str">
        <v/>
      </c>
      <c r="FJ46" s="31" t="str">
        <v/>
      </c>
      <c r="FK46" s="31" t="str">
        <v/>
      </c>
      <c r="FL46" s="31" t="str">
        <v/>
      </c>
      <c r="FM46" s="31" t="str">
        <v/>
      </c>
      <c r="FN46" s="31" t="str">
        <v/>
      </c>
      <c r="FO46" s="31" t="str">
        <v/>
      </c>
      <c r="FP46" s="31" t="str">
        <v/>
      </c>
      <c r="FQ46" s="31" t="str">
        <v/>
      </c>
      <c r="FR46" s="31" t="str">
        <v/>
      </c>
      <c r="FS46" s="31" t="str">
        <v/>
      </c>
      <c r="FT46" s="31" t="str">
        <v/>
      </c>
      <c r="FU46" s="31" t="str">
        <v/>
      </c>
      <c r="FV46" s="31" t="str">
        <v/>
      </c>
      <c r="FW46" s="31" t="str">
        <v/>
      </c>
      <c r="FX46" s="31" t="str">
        <v/>
      </c>
      <c r="FY46" s="31" t="str">
        <v/>
      </c>
      <c r="FZ46" s="31" t="str">
        <v/>
      </c>
      <c r="GA46" s="31" t="str">
        <v/>
      </c>
      <c r="GB46" s="31" t="str">
        <v/>
      </c>
      <c r="GC46" s="31" t="str">
        <v/>
      </c>
      <c r="GD46" s="31" t="str">
        <v/>
      </c>
      <c r="GE46" s="31" t="str">
        <v/>
      </c>
      <c r="GF46" s="31" t="str">
        <v/>
      </c>
      <c r="GG46" s="31" t="str">
        <v/>
      </c>
      <c r="GH46" s="31" t="str">
        <v/>
      </c>
      <c r="GI46" s="31" t="str">
        <v/>
      </c>
      <c r="GJ46" s="31" t="str">
        <v/>
      </c>
      <c r="GK46" s="31" t="str">
        <v/>
      </c>
      <c r="GL46" s="31" t="str">
        <v/>
      </c>
      <c r="GM46" s="31" t="str">
        <v/>
      </c>
      <c r="GN46" s="31" t="str">
        <v/>
      </c>
      <c r="GO46" s="31" t="str">
        <v/>
      </c>
      <c r="GP46" s="31" t="str">
        <v/>
      </c>
      <c r="GQ46" s="31" t="str">
        <v/>
      </c>
      <c r="GR46" s="31" t="str">
        <v/>
      </c>
      <c r="GS46" s="31" t="str">
        <v/>
      </c>
      <c r="GT46" s="31" t="str">
        <v/>
      </c>
      <c r="GU46" s="31" t="str">
        <v/>
      </c>
    </row>
    <row r="47" spans="1:203" s="28" customFormat="1" ht="20.100000000000001" customHeight="1" x14ac:dyDescent="0.25">
      <c r="A47" s="28" t="str">
        <v/>
      </c>
      <c r="B47" s="28" t="str">
        <v/>
      </c>
      <c r="C47" s="29" t="str">
        <v/>
      </c>
      <c r="D47" s="30" t="str">
        <v/>
      </c>
      <c r="E47" s="31" t="str">
        <v/>
      </c>
      <c r="F47" s="31" t="str">
        <v/>
      </c>
      <c r="G47" s="31" t="str">
        <v/>
      </c>
      <c r="H47" s="31" t="str">
        <v/>
      </c>
      <c r="I47" s="31" t="str">
        <v/>
      </c>
      <c r="J47" s="31" t="str">
        <v/>
      </c>
      <c r="K47" s="31" t="str">
        <v/>
      </c>
      <c r="L47" s="31" t="str">
        <v/>
      </c>
      <c r="M47" s="31" t="str">
        <v/>
      </c>
      <c r="N47" s="31" t="str">
        <v/>
      </c>
      <c r="O47" s="31" t="str">
        <v/>
      </c>
      <c r="P47" s="31" t="str">
        <v/>
      </c>
      <c r="Q47" s="31" t="str">
        <v/>
      </c>
      <c r="R47" s="31" t="str">
        <v/>
      </c>
      <c r="S47" s="31" t="str">
        <v/>
      </c>
      <c r="T47" s="31" t="str">
        <v/>
      </c>
      <c r="U47" s="31" t="str">
        <v/>
      </c>
      <c r="V47" s="31" t="str">
        <v/>
      </c>
      <c r="W47" s="31" t="str">
        <v/>
      </c>
      <c r="X47" s="31" t="str">
        <v/>
      </c>
      <c r="Y47" s="31" t="str">
        <v/>
      </c>
      <c r="Z47" s="31" t="str">
        <v/>
      </c>
      <c r="AA47" s="31" t="str">
        <v/>
      </c>
      <c r="AB47" s="31" t="str">
        <v/>
      </c>
      <c r="AC47" s="31" t="str">
        <v/>
      </c>
      <c r="AD47" s="31" t="str">
        <v/>
      </c>
      <c r="AE47" s="31" t="str">
        <v/>
      </c>
      <c r="AF47" s="31" t="str">
        <v/>
      </c>
      <c r="AG47" s="31" t="str">
        <v/>
      </c>
      <c r="AH47" s="31" t="str">
        <v/>
      </c>
      <c r="AI47" s="31" t="str">
        <v/>
      </c>
      <c r="AJ47" s="31" t="str">
        <v/>
      </c>
      <c r="AK47" s="31" t="str">
        <v/>
      </c>
      <c r="AL47" s="31" t="str">
        <v/>
      </c>
      <c r="AM47" s="31" t="str">
        <v/>
      </c>
      <c r="AN47" s="31" t="str">
        <v/>
      </c>
      <c r="AO47" s="31" t="str">
        <v/>
      </c>
      <c r="AP47" s="31" t="str">
        <v/>
      </c>
      <c r="AQ47" s="31" t="str">
        <v/>
      </c>
      <c r="AR47" s="31" t="str">
        <v/>
      </c>
      <c r="AS47" s="31" t="str">
        <v/>
      </c>
      <c r="AT47" s="31" t="str">
        <v/>
      </c>
      <c r="AU47" s="31" t="str">
        <v/>
      </c>
      <c r="AV47" s="31" t="str">
        <v/>
      </c>
      <c r="AW47" s="31" t="str">
        <v/>
      </c>
      <c r="AX47" s="31" t="str">
        <v/>
      </c>
      <c r="AY47" s="31" t="str">
        <v/>
      </c>
      <c r="AZ47" s="31" t="str">
        <v/>
      </c>
      <c r="BA47" s="31" t="str">
        <v/>
      </c>
      <c r="BB47" s="31" t="str">
        <v/>
      </c>
      <c r="BC47" s="31" t="str">
        <v/>
      </c>
      <c r="BD47" s="31" t="str">
        <v/>
      </c>
      <c r="BE47" s="31" t="str">
        <v/>
      </c>
      <c r="BF47" s="31" t="str">
        <v/>
      </c>
      <c r="BG47" s="31" t="str">
        <v/>
      </c>
      <c r="BH47" s="31" t="str">
        <v/>
      </c>
      <c r="BI47" s="31" t="str">
        <v/>
      </c>
      <c r="BJ47" s="31" t="str">
        <v/>
      </c>
      <c r="BK47" s="31" t="str">
        <v/>
      </c>
      <c r="BL47" s="31" t="str">
        <v/>
      </c>
      <c r="BM47" s="31" t="str">
        <v/>
      </c>
      <c r="BN47" s="31" t="str">
        <v/>
      </c>
      <c r="BO47" s="31" t="str">
        <v/>
      </c>
      <c r="BP47" s="31" t="str">
        <v/>
      </c>
      <c r="BQ47" s="31" t="str">
        <v/>
      </c>
      <c r="BR47" s="31" t="str">
        <v/>
      </c>
      <c r="BS47" s="31" t="str">
        <v/>
      </c>
      <c r="BT47" s="31" t="str">
        <v/>
      </c>
      <c r="BU47" s="31" t="str">
        <v/>
      </c>
      <c r="BV47" s="31" t="str">
        <v/>
      </c>
      <c r="BW47" s="31" t="str">
        <v/>
      </c>
      <c r="BX47" s="31" t="str">
        <v/>
      </c>
      <c r="BY47" s="31" t="str">
        <v/>
      </c>
      <c r="BZ47" s="31" t="str">
        <v/>
      </c>
      <c r="CA47" s="31" t="str">
        <v/>
      </c>
      <c r="CB47" s="31" t="str">
        <v/>
      </c>
      <c r="CC47" s="31" t="str">
        <v/>
      </c>
      <c r="CD47" s="31" t="str">
        <v/>
      </c>
      <c r="CE47" s="31" t="str">
        <v/>
      </c>
      <c r="CF47" s="31" t="str">
        <v/>
      </c>
      <c r="CG47" s="31" t="str">
        <v/>
      </c>
      <c r="CH47" s="31" t="str">
        <v/>
      </c>
      <c r="CI47" s="31" t="str">
        <v/>
      </c>
      <c r="CJ47" s="31" t="str">
        <v/>
      </c>
      <c r="CK47" s="31" t="str">
        <v/>
      </c>
      <c r="CL47" s="31" t="str">
        <v/>
      </c>
      <c r="CM47" s="31" t="str">
        <v/>
      </c>
      <c r="CN47" s="31" t="str">
        <v/>
      </c>
      <c r="CO47" s="31" t="str">
        <v/>
      </c>
      <c r="CP47" s="31" t="str">
        <v/>
      </c>
      <c r="CQ47" s="31" t="str">
        <v/>
      </c>
      <c r="CR47" s="31" t="str">
        <v/>
      </c>
      <c r="CS47" s="31" t="str">
        <v/>
      </c>
      <c r="CT47" s="31" t="str">
        <v/>
      </c>
      <c r="CU47" s="31" t="str">
        <v/>
      </c>
      <c r="CV47" s="31" t="str">
        <v/>
      </c>
      <c r="CW47" s="31" t="str">
        <v/>
      </c>
      <c r="CX47" s="31" t="str">
        <v/>
      </c>
      <c r="CY47" s="31" t="str">
        <v/>
      </c>
      <c r="CZ47" s="31" t="str">
        <v/>
      </c>
      <c r="DA47" s="31" t="str">
        <v/>
      </c>
      <c r="DB47" s="31" t="str">
        <v/>
      </c>
      <c r="DC47" s="31" t="str">
        <v/>
      </c>
      <c r="DD47" s="31" t="str">
        <v/>
      </c>
      <c r="DE47" s="31" t="str">
        <v/>
      </c>
      <c r="DF47" s="31" t="str">
        <v/>
      </c>
      <c r="DG47" s="31" t="str">
        <v/>
      </c>
      <c r="DH47" s="31" t="str">
        <v/>
      </c>
      <c r="DI47" s="31" t="str">
        <v/>
      </c>
      <c r="DJ47" s="31" t="str">
        <v/>
      </c>
      <c r="DK47" s="31" t="str">
        <v/>
      </c>
      <c r="DL47" s="31" t="str">
        <v/>
      </c>
      <c r="DM47" s="31" t="str">
        <v/>
      </c>
      <c r="DN47" s="31" t="str">
        <v/>
      </c>
      <c r="DO47" s="31" t="str">
        <v/>
      </c>
      <c r="DP47" s="31" t="str">
        <v/>
      </c>
      <c r="DQ47" s="31" t="str">
        <v/>
      </c>
      <c r="DR47" s="31" t="str">
        <v/>
      </c>
      <c r="DS47" s="31" t="str">
        <v/>
      </c>
      <c r="DT47" s="31" t="str">
        <v/>
      </c>
      <c r="DU47" s="31" t="str">
        <v/>
      </c>
      <c r="DV47" s="31" t="str">
        <v/>
      </c>
      <c r="DW47" s="31" t="str">
        <v/>
      </c>
      <c r="DX47" s="31" t="str">
        <v/>
      </c>
      <c r="DY47" s="31" t="str">
        <v/>
      </c>
      <c r="DZ47" s="31" t="str">
        <v/>
      </c>
      <c r="EA47" s="31" t="str">
        <v/>
      </c>
      <c r="EB47" s="31" t="str">
        <v/>
      </c>
      <c r="EC47" s="31" t="str">
        <v/>
      </c>
      <c r="ED47" s="31" t="str">
        <v/>
      </c>
      <c r="EE47" s="31" t="str">
        <v/>
      </c>
      <c r="EF47" s="31" t="str">
        <v/>
      </c>
      <c r="EG47" s="31" t="str">
        <v/>
      </c>
      <c r="EH47" s="31" t="str">
        <v/>
      </c>
      <c r="EI47" s="31" t="str">
        <v/>
      </c>
      <c r="EJ47" s="31" t="str">
        <v/>
      </c>
      <c r="EK47" s="31" t="str">
        <v/>
      </c>
      <c r="EL47" s="31" t="str">
        <v/>
      </c>
      <c r="EM47" s="31" t="str">
        <v/>
      </c>
      <c r="EN47" s="31" t="str">
        <v/>
      </c>
      <c r="EO47" s="31" t="str">
        <v/>
      </c>
      <c r="EP47" s="31" t="str">
        <v/>
      </c>
      <c r="EQ47" s="31" t="str">
        <v/>
      </c>
      <c r="ER47" s="31" t="str">
        <v/>
      </c>
      <c r="ES47" s="31" t="str">
        <v/>
      </c>
      <c r="ET47" s="31" t="str">
        <v/>
      </c>
      <c r="EU47" s="31" t="str">
        <v/>
      </c>
      <c r="EV47" s="31" t="str">
        <v/>
      </c>
      <c r="EW47" s="31" t="str">
        <v/>
      </c>
      <c r="EX47" s="31" t="str">
        <v/>
      </c>
      <c r="EY47" s="31" t="str">
        <v/>
      </c>
      <c r="EZ47" s="31" t="str">
        <v/>
      </c>
      <c r="FA47" s="31" t="str">
        <v/>
      </c>
      <c r="FB47" s="31" t="str">
        <v/>
      </c>
      <c r="FC47" s="31" t="str">
        <v/>
      </c>
      <c r="FD47" s="31" t="str">
        <v/>
      </c>
      <c r="FE47" s="31" t="str">
        <v/>
      </c>
      <c r="FF47" s="31" t="str">
        <v/>
      </c>
      <c r="FG47" s="31" t="str">
        <v/>
      </c>
      <c r="FH47" s="31" t="str">
        <v/>
      </c>
      <c r="FI47" s="31" t="str">
        <v/>
      </c>
      <c r="FJ47" s="31" t="str">
        <v/>
      </c>
      <c r="FK47" s="31" t="str">
        <v/>
      </c>
      <c r="FL47" s="31" t="str">
        <v/>
      </c>
      <c r="FM47" s="31" t="str">
        <v/>
      </c>
      <c r="FN47" s="31" t="str">
        <v/>
      </c>
      <c r="FO47" s="31" t="str">
        <v/>
      </c>
      <c r="FP47" s="31" t="str">
        <v/>
      </c>
      <c r="FQ47" s="31" t="str">
        <v/>
      </c>
      <c r="FR47" s="31" t="str">
        <v/>
      </c>
      <c r="FS47" s="31" t="str">
        <v/>
      </c>
      <c r="FT47" s="31" t="str">
        <v/>
      </c>
      <c r="FU47" s="31" t="str">
        <v/>
      </c>
      <c r="FV47" s="31" t="str">
        <v/>
      </c>
      <c r="FW47" s="31" t="str">
        <v/>
      </c>
      <c r="FX47" s="31" t="str">
        <v/>
      </c>
      <c r="FY47" s="31" t="str">
        <v/>
      </c>
      <c r="FZ47" s="31" t="str">
        <v/>
      </c>
      <c r="GA47" s="31" t="str">
        <v/>
      </c>
      <c r="GB47" s="31" t="str">
        <v/>
      </c>
      <c r="GC47" s="31" t="str">
        <v/>
      </c>
      <c r="GD47" s="31" t="str">
        <v/>
      </c>
      <c r="GE47" s="31" t="str">
        <v/>
      </c>
      <c r="GF47" s="31" t="str">
        <v/>
      </c>
      <c r="GG47" s="31" t="str">
        <v/>
      </c>
      <c r="GH47" s="31" t="str">
        <v/>
      </c>
      <c r="GI47" s="31" t="str">
        <v/>
      </c>
      <c r="GJ47" s="31" t="str">
        <v/>
      </c>
      <c r="GK47" s="31" t="str">
        <v/>
      </c>
      <c r="GL47" s="31" t="str">
        <v/>
      </c>
      <c r="GM47" s="31" t="str">
        <v/>
      </c>
      <c r="GN47" s="31" t="str">
        <v/>
      </c>
      <c r="GO47" s="31" t="str">
        <v/>
      </c>
      <c r="GP47" s="31" t="str">
        <v/>
      </c>
      <c r="GQ47" s="31" t="str">
        <v/>
      </c>
      <c r="GR47" s="31" t="str">
        <v/>
      </c>
      <c r="GS47" s="31" t="str">
        <v/>
      </c>
      <c r="GT47" s="31" t="str">
        <v/>
      </c>
      <c r="GU47" s="31" t="str">
        <v/>
      </c>
    </row>
    <row r="48" spans="1:203" s="28" customFormat="1" ht="20.100000000000001" customHeight="1" x14ac:dyDescent="0.25">
      <c r="A48" s="28" t="str">
        <v/>
      </c>
      <c r="B48" s="28" t="str">
        <v/>
      </c>
      <c r="C48" s="29" t="str">
        <v/>
      </c>
      <c r="D48" s="30" t="str">
        <v/>
      </c>
      <c r="E48" s="31" t="str">
        <v/>
      </c>
      <c r="F48" s="31" t="str">
        <v/>
      </c>
      <c r="G48" s="31" t="str">
        <v/>
      </c>
      <c r="H48" s="31" t="str">
        <v/>
      </c>
      <c r="I48" s="31" t="str">
        <v/>
      </c>
      <c r="J48" s="31" t="str">
        <v/>
      </c>
      <c r="K48" s="31" t="str">
        <v/>
      </c>
      <c r="L48" s="31" t="str">
        <v/>
      </c>
      <c r="M48" s="31" t="str">
        <v/>
      </c>
      <c r="N48" s="31" t="str">
        <v/>
      </c>
      <c r="O48" s="31" t="str">
        <v/>
      </c>
      <c r="P48" s="31" t="str">
        <v/>
      </c>
      <c r="Q48" s="31" t="str">
        <v/>
      </c>
      <c r="R48" s="31" t="str">
        <v/>
      </c>
      <c r="S48" s="31" t="str">
        <v/>
      </c>
      <c r="T48" s="31" t="str">
        <v/>
      </c>
      <c r="U48" s="31" t="str">
        <v/>
      </c>
      <c r="V48" s="31" t="str">
        <v/>
      </c>
      <c r="W48" s="31" t="str">
        <v/>
      </c>
      <c r="X48" s="31" t="str">
        <v/>
      </c>
      <c r="Y48" s="31" t="str">
        <v/>
      </c>
      <c r="Z48" s="31" t="str">
        <v/>
      </c>
      <c r="AA48" s="31" t="str">
        <v/>
      </c>
      <c r="AB48" s="31" t="str">
        <v/>
      </c>
      <c r="AC48" s="31" t="str">
        <v/>
      </c>
      <c r="AD48" s="31" t="str">
        <v/>
      </c>
      <c r="AE48" s="31" t="str">
        <v/>
      </c>
      <c r="AF48" s="31" t="str">
        <v/>
      </c>
      <c r="AG48" s="31" t="str">
        <v/>
      </c>
      <c r="AH48" s="31" t="str">
        <v/>
      </c>
      <c r="AI48" s="31" t="str">
        <v/>
      </c>
      <c r="AJ48" s="31" t="str">
        <v/>
      </c>
      <c r="AK48" s="31" t="str">
        <v/>
      </c>
      <c r="AL48" s="31" t="str">
        <v/>
      </c>
      <c r="AM48" s="31" t="str">
        <v/>
      </c>
      <c r="AN48" s="31" t="str">
        <v/>
      </c>
      <c r="AO48" s="31" t="str">
        <v/>
      </c>
      <c r="AP48" s="31" t="str">
        <v/>
      </c>
      <c r="AQ48" s="31" t="str">
        <v/>
      </c>
      <c r="AR48" s="31" t="str">
        <v/>
      </c>
      <c r="AS48" s="31" t="str">
        <v/>
      </c>
      <c r="AT48" s="31" t="str">
        <v/>
      </c>
      <c r="AU48" s="31" t="str">
        <v/>
      </c>
      <c r="AV48" s="31" t="str">
        <v/>
      </c>
      <c r="AW48" s="31" t="str">
        <v/>
      </c>
      <c r="AX48" s="31" t="str">
        <v/>
      </c>
      <c r="AY48" s="31" t="str">
        <v/>
      </c>
      <c r="AZ48" s="31" t="str">
        <v/>
      </c>
      <c r="BA48" s="31" t="str">
        <v/>
      </c>
      <c r="BB48" s="31" t="str">
        <v/>
      </c>
      <c r="BC48" s="31" t="str">
        <v/>
      </c>
      <c r="BD48" s="31" t="str">
        <v/>
      </c>
      <c r="BE48" s="31" t="str">
        <v/>
      </c>
      <c r="BF48" s="31" t="str">
        <v/>
      </c>
      <c r="BG48" s="31" t="str">
        <v/>
      </c>
      <c r="BH48" s="31" t="str">
        <v/>
      </c>
      <c r="BI48" s="31" t="str">
        <v/>
      </c>
      <c r="BJ48" s="31" t="str">
        <v/>
      </c>
      <c r="BK48" s="31" t="str">
        <v/>
      </c>
      <c r="BL48" s="31" t="str">
        <v/>
      </c>
      <c r="BM48" s="31" t="str">
        <v/>
      </c>
      <c r="BN48" s="31" t="str">
        <v/>
      </c>
      <c r="BO48" s="31" t="str">
        <v/>
      </c>
      <c r="BP48" s="31" t="str">
        <v/>
      </c>
      <c r="BQ48" s="31" t="str">
        <v/>
      </c>
      <c r="BR48" s="31" t="str">
        <v/>
      </c>
      <c r="BS48" s="31" t="str">
        <v/>
      </c>
      <c r="BT48" s="31" t="str">
        <v/>
      </c>
      <c r="BU48" s="31" t="str">
        <v/>
      </c>
      <c r="BV48" s="31" t="str">
        <v/>
      </c>
      <c r="BW48" s="31" t="str">
        <v/>
      </c>
      <c r="BX48" s="31" t="str">
        <v/>
      </c>
      <c r="BY48" s="31" t="str">
        <v/>
      </c>
      <c r="BZ48" s="31" t="str">
        <v/>
      </c>
      <c r="CA48" s="31" t="str">
        <v/>
      </c>
      <c r="CB48" s="31" t="str">
        <v/>
      </c>
      <c r="CC48" s="31" t="str">
        <v/>
      </c>
      <c r="CD48" s="31" t="str">
        <v/>
      </c>
      <c r="CE48" s="31" t="str">
        <v/>
      </c>
      <c r="CF48" s="31" t="str">
        <v/>
      </c>
      <c r="CG48" s="31" t="str">
        <v/>
      </c>
      <c r="CH48" s="31" t="str">
        <v/>
      </c>
      <c r="CI48" s="31" t="str">
        <v/>
      </c>
      <c r="CJ48" s="31" t="str">
        <v/>
      </c>
      <c r="CK48" s="31" t="str">
        <v/>
      </c>
      <c r="CL48" s="31" t="str">
        <v/>
      </c>
      <c r="CM48" s="31" t="str">
        <v/>
      </c>
      <c r="CN48" s="31" t="str">
        <v/>
      </c>
      <c r="CO48" s="31" t="str">
        <v/>
      </c>
      <c r="CP48" s="31" t="str">
        <v/>
      </c>
      <c r="CQ48" s="31" t="str">
        <v/>
      </c>
      <c r="CR48" s="31" t="str">
        <v/>
      </c>
      <c r="CS48" s="31" t="str">
        <v/>
      </c>
      <c r="CT48" s="31" t="str">
        <v/>
      </c>
      <c r="CU48" s="31" t="str">
        <v/>
      </c>
      <c r="CV48" s="31" t="str">
        <v/>
      </c>
      <c r="CW48" s="31" t="str">
        <v/>
      </c>
      <c r="CX48" s="31" t="str">
        <v/>
      </c>
      <c r="CY48" s="31" t="str">
        <v/>
      </c>
      <c r="CZ48" s="31" t="str">
        <v/>
      </c>
      <c r="DA48" s="31" t="str">
        <v/>
      </c>
      <c r="DB48" s="31" t="str">
        <v/>
      </c>
      <c r="DC48" s="31" t="str">
        <v/>
      </c>
      <c r="DD48" s="31" t="str">
        <v/>
      </c>
      <c r="DE48" s="31" t="str">
        <v/>
      </c>
      <c r="DF48" s="31" t="str">
        <v/>
      </c>
      <c r="DG48" s="31" t="str">
        <v/>
      </c>
      <c r="DH48" s="31" t="str">
        <v/>
      </c>
      <c r="DI48" s="31" t="str">
        <v/>
      </c>
      <c r="DJ48" s="31" t="str">
        <v/>
      </c>
      <c r="DK48" s="31" t="str">
        <v/>
      </c>
      <c r="DL48" s="31" t="str">
        <v/>
      </c>
      <c r="DM48" s="31" t="str">
        <v/>
      </c>
      <c r="DN48" s="31" t="str">
        <v/>
      </c>
      <c r="DO48" s="31" t="str">
        <v/>
      </c>
      <c r="DP48" s="31" t="str">
        <v/>
      </c>
      <c r="DQ48" s="31" t="str">
        <v/>
      </c>
      <c r="DR48" s="31" t="str">
        <v/>
      </c>
      <c r="DS48" s="31" t="str">
        <v/>
      </c>
      <c r="DT48" s="31" t="str">
        <v/>
      </c>
      <c r="DU48" s="31" t="str">
        <v/>
      </c>
      <c r="DV48" s="31" t="str">
        <v/>
      </c>
      <c r="DW48" s="31" t="str">
        <v/>
      </c>
      <c r="DX48" s="31" t="str">
        <v/>
      </c>
      <c r="DY48" s="31" t="str">
        <v/>
      </c>
      <c r="DZ48" s="31" t="str">
        <v/>
      </c>
      <c r="EA48" s="31" t="str">
        <v/>
      </c>
      <c r="EB48" s="31" t="str">
        <v/>
      </c>
      <c r="EC48" s="31" t="str">
        <v/>
      </c>
      <c r="ED48" s="31" t="str">
        <v/>
      </c>
      <c r="EE48" s="31" t="str">
        <v/>
      </c>
      <c r="EF48" s="31" t="str">
        <v/>
      </c>
      <c r="EG48" s="31" t="str">
        <v/>
      </c>
      <c r="EH48" s="31" t="str">
        <v/>
      </c>
      <c r="EI48" s="31" t="str">
        <v/>
      </c>
      <c r="EJ48" s="31" t="str">
        <v/>
      </c>
      <c r="EK48" s="31" t="str">
        <v/>
      </c>
      <c r="EL48" s="31" t="str">
        <v/>
      </c>
      <c r="EM48" s="31" t="str">
        <v/>
      </c>
      <c r="EN48" s="31" t="str">
        <v/>
      </c>
      <c r="EO48" s="31" t="str">
        <v/>
      </c>
      <c r="EP48" s="31" t="str">
        <v/>
      </c>
      <c r="EQ48" s="31" t="str">
        <v/>
      </c>
      <c r="ER48" s="31" t="str">
        <v/>
      </c>
      <c r="ES48" s="31" t="str">
        <v/>
      </c>
      <c r="ET48" s="31" t="str">
        <v/>
      </c>
      <c r="EU48" s="31" t="str">
        <v/>
      </c>
      <c r="EV48" s="31" t="str">
        <v/>
      </c>
      <c r="EW48" s="31" t="str">
        <v/>
      </c>
      <c r="EX48" s="31" t="str">
        <v/>
      </c>
      <c r="EY48" s="31" t="str">
        <v/>
      </c>
      <c r="EZ48" s="31" t="str">
        <v/>
      </c>
      <c r="FA48" s="31" t="str">
        <v/>
      </c>
      <c r="FB48" s="31" t="str">
        <v/>
      </c>
      <c r="FC48" s="31" t="str">
        <v/>
      </c>
      <c r="FD48" s="31" t="str">
        <v/>
      </c>
      <c r="FE48" s="31" t="str">
        <v/>
      </c>
      <c r="FF48" s="31" t="str">
        <v/>
      </c>
      <c r="FG48" s="31" t="str">
        <v/>
      </c>
      <c r="FH48" s="31" t="str">
        <v/>
      </c>
      <c r="FI48" s="31" t="str">
        <v/>
      </c>
      <c r="FJ48" s="31" t="str">
        <v/>
      </c>
      <c r="FK48" s="31" t="str">
        <v/>
      </c>
      <c r="FL48" s="31" t="str">
        <v/>
      </c>
      <c r="FM48" s="31" t="str">
        <v/>
      </c>
      <c r="FN48" s="31" t="str">
        <v/>
      </c>
      <c r="FO48" s="31" t="str">
        <v/>
      </c>
      <c r="FP48" s="31" t="str">
        <v/>
      </c>
      <c r="FQ48" s="31" t="str">
        <v/>
      </c>
      <c r="FR48" s="31" t="str">
        <v/>
      </c>
      <c r="FS48" s="31" t="str">
        <v/>
      </c>
      <c r="FT48" s="31" t="str">
        <v/>
      </c>
      <c r="FU48" s="31" t="str">
        <v/>
      </c>
      <c r="FV48" s="31" t="str">
        <v/>
      </c>
      <c r="FW48" s="31" t="str">
        <v/>
      </c>
      <c r="FX48" s="31" t="str">
        <v/>
      </c>
      <c r="FY48" s="31" t="str">
        <v/>
      </c>
      <c r="FZ48" s="31" t="str">
        <v/>
      </c>
      <c r="GA48" s="31" t="str">
        <v/>
      </c>
      <c r="GB48" s="31" t="str">
        <v/>
      </c>
      <c r="GC48" s="31" t="str">
        <v/>
      </c>
      <c r="GD48" s="31" t="str">
        <v/>
      </c>
      <c r="GE48" s="31" t="str">
        <v/>
      </c>
      <c r="GF48" s="31" t="str">
        <v/>
      </c>
      <c r="GG48" s="31" t="str">
        <v/>
      </c>
      <c r="GH48" s="31" t="str">
        <v/>
      </c>
      <c r="GI48" s="31" t="str">
        <v/>
      </c>
      <c r="GJ48" s="31" t="str">
        <v/>
      </c>
      <c r="GK48" s="31" t="str">
        <v/>
      </c>
      <c r="GL48" s="31" t="str">
        <v/>
      </c>
      <c r="GM48" s="31" t="str">
        <v/>
      </c>
      <c r="GN48" s="31" t="str">
        <v/>
      </c>
      <c r="GO48" s="31" t="str">
        <v/>
      </c>
      <c r="GP48" s="31" t="str">
        <v/>
      </c>
      <c r="GQ48" s="31" t="str">
        <v/>
      </c>
      <c r="GR48" s="31" t="str">
        <v/>
      </c>
      <c r="GS48" s="31" t="str">
        <v/>
      </c>
      <c r="GT48" s="31" t="str">
        <v/>
      </c>
      <c r="GU48" s="31" t="str">
        <v/>
      </c>
    </row>
    <row r="49" spans="1:203" s="28" customFormat="1" ht="20.100000000000001" customHeight="1" x14ac:dyDescent="0.25">
      <c r="A49" s="28" t="str">
        <v/>
      </c>
      <c r="B49" s="28" t="str">
        <v/>
      </c>
      <c r="C49" s="29" t="str">
        <v/>
      </c>
      <c r="D49" s="30" t="str">
        <v/>
      </c>
      <c r="E49" s="31" t="str">
        <v/>
      </c>
      <c r="F49" s="31" t="str">
        <v/>
      </c>
      <c r="G49" s="31" t="str">
        <v/>
      </c>
      <c r="H49" s="31" t="str">
        <v/>
      </c>
      <c r="I49" s="31" t="str">
        <v/>
      </c>
      <c r="J49" s="31" t="str">
        <v/>
      </c>
      <c r="K49" s="31" t="str">
        <v/>
      </c>
      <c r="L49" s="31" t="str">
        <v/>
      </c>
      <c r="M49" s="31" t="str">
        <v/>
      </c>
      <c r="N49" s="31" t="str">
        <v/>
      </c>
      <c r="O49" s="31" t="str">
        <v/>
      </c>
      <c r="P49" s="31" t="str">
        <v/>
      </c>
      <c r="Q49" s="31" t="str">
        <v/>
      </c>
      <c r="R49" s="31" t="str">
        <v/>
      </c>
      <c r="S49" s="31" t="str">
        <v/>
      </c>
      <c r="T49" s="31" t="str">
        <v/>
      </c>
      <c r="U49" s="31" t="str">
        <v/>
      </c>
      <c r="V49" s="31" t="str">
        <v/>
      </c>
      <c r="W49" s="31" t="str">
        <v/>
      </c>
      <c r="X49" s="31" t="str">
        <v/>
      </c>
      <c r="Y49" s="31" t="str">
        <v/>
      </c>
      <c r="Z49" s="31" t="str">
        <v/>
      </c>
      <c r="AA49" s="31" t="str">
        <v/>
      </c>
      <c r="AB49" s="31" t="str">
        <v/>
      </c>
      <c r="AC49" s="31" t="str">
        <v/>
      </c>
      <c r="AD49" s="31" t="str">
        <v/>
      </c>
      <c r="AE49" s="31" t="str">
        <v/>
      </c>
      <c r="AF49" s="31" t="str">
        <v/>
      </c>
      <c r="AG49" s="31" t="str">
        <v/>
      </c>
      <c r="AH49" s="31" t="str">
        <v/>
      </c>
      <c r="AI49" s="31" t="str">
        <v/>
      </c>
      <c r="AJ49" s="31" t="str">
        <v/>
      </c>
      <c r="AK49" s="31" t="str">
        <v/>
      </c>
      <c r="AL49" s="31" t="str">
        <v/>
      </c>
      <c r="AM49" s="31" t="str">
        <v/>
      </c>
      <c r="AN49" s="31" t="str">
        <v/>
      </c>
      <c r="AO49" s="31" t="str">
        <v/>
      </c>
      <c r="AP49" s="31" t="str">
        <v/>
      </c>
      <c r="AQ49" s="31" t="str">
        <v/>
      </c>
      <c r="AR49" s="31" t="str">
        <v/>
      </c>
      <c r="AS49" s="31" t="str">
        <v/>
      </c>
      <c r="AT49" s="31" t="str">
        <v/>
      </c>
      <c r="AU49" s="31" t="str">
        <v/>
      </c>
      <c r="AV49" s="31" t="str">
        <v/>
      </c>
      <c r="AW49" s="31" t="str">
        <v/>
      </c>
      <c r="AX49" s="31" t="str">
        <v/>
      </c>
      <c r="AY49" s="31" t="str">
        <v/>
      </c>
      <c r="AZ49" s="31" t="str">
        <v/>
      </c>
      <c r="BA49" s="31" t="str">
        <v/>
      </c>
      <c r="BB49" s="31" t="str">
        <v/>
      </c>
      <c r="BC49" s="31" t="str">
        <v/>
      </c>
      <c r="BD49" s="31" t="str">
        <v/>
      </c>
      <c r="BE49" s="31" t="str">
        <v/>
      </c>
      <c r="BF49" s="31" t="str">
        <v/>
      </c>
      <c r="BG49" s="31" t="str">
        <v/>
      </c>
      <c r="BH49" s="31" t="str">
        <v/>
      </c>
      <c r="BI49" s="31" t="str">
        <v/>
      </c>
      <c r="BJ49" s="31" t="str">
        <v/>
      </c>
      <c r="BK49" s="31" t="str">
        <v/>
      </c>
      <c r="BL49" s="31" t="str">
        <v/>
      </c>
      <c r="BM49" s="31" t="str">
        <v/>
      </c>
      <c r="BN49" s="31" t="str">
        <v/>
      </c>
      <c r="BO49" s="31" t="str">
        <v/>
      </c>
      <c r="BP49" s="31" t="str">
        <v/>
      </c>
      <c r="BQ49" s="31" t="str">
        <v/>
      </c>
      <c r="BR49" s="31" t="str">
        <v/>
      </c>
      <c r="BS49" s="31" t="str">
        <v/>
      </c>
      <c r="BT49" s="31" t="str">
        <v/>
      </c>
      <c r="BU49" s="31" t="str">
        <v/>
      </c>
      <c r="BV49" s="31" t="str">
        <v/>
      </c>
      <c r="BW49" s="31" t="str">
        <v/>
      </c>
      <c r="BX49" s="31" t="str">
        <v/>
      </c>
      <c r="BY49" s="31" t="str">
        <v/>
      </c>
      <c r="BZ49" s="31" t="str">
        <v/>
      </c>
      <c r="CA49" s="31" t="str">
        <v/>
      </c>
      <c r="CB49" s="31" t="str">
        <v/>
      </c>
      <c r="CC49" s="31" t="str">
        <v/>
      </c>
      <c r="CD49" s="31" t="str">
        <v/>
      </c>
      <c r="CE49" s="31" t="str">
        <v/>
      </c>
      <c r="CF49" s="31" t="str">
        <v/>
      </c>
      <c r="CG49" s="31" t="str">
        <v/>
      </c>
      <c r="CH49" s="31" t="str">
        <v/>
      </c>
      <c r="CI49" s="31" t="str">
        <v/>
      </c>
      <c r="CJ49" s="31" t="str">
        <v/>
      </c>
      <c r="CK49" s="31" t="str">
        <v/>
      </c>
      <c r="CL49" s="31" t="str">
        <v/>
      </c>
      <c r="CM49" s="31" t="str">
        <v/>
      </c>
      <c r="CN49" s="31" t="str">
        <v/>
      </c>
      <c r="CO49" s="31" t="str">
        <v/>
      </c>
      <c r="CP49" s="31" t="str">
        <v/>
      </c>
      <c r="CQ49" s="31" t="str">
        <v/>
      </c>
      <c r="CR49" s="31" t="str">
        <v/>
      </c>
      <c r="CS49" s="31" t="str">
        <v/>
      </c>
      <c r="CT49" s="31" t="str">
        <v/>
      </c>
      <c r="CU49" s="31" t="str">
        <v/>
      </c>
      <c r="CV49" s="31" t="str">
        <v/>
      </c>
      <c r="CW49" s="31" t="str">
        <v/>
      </c>
      <c r="CX49" s="31" t="str">
        <v/>
      </c>
      <c r="CY49" s="31" t="str">
        <v/>
      </c>
      <c r="CZ49" s="31" t="str">
        <v/>
      </c>
      <c r="DA49" s="31" t="str">
        <v/>
      </c>
      <c r="DB49" s="31" t="str">
        <v/>
      </c>
      <c r="DC49" s="31" t="str">
        <v/>
      </c>
      <c r="DD49" s="31" t="str">
        <v/>
      </c>
      <c r="DE49" s="31" t="str">
        <v/>
      </c>
      <c r="DF49" s="31" t="str">
        <v/>
      </c>
      <c r="DG49" s="31" t="str">
        <v/>
      </c>
      <c r="DH49" s="31" t="str">
        <v/>
      </c>
      <c r="DI49" s="31" t="str">
        <v/>
      </c>
      <c r="DJ49" s="31" t="str">
        <v/>
      </c>
      <c r="DK49" s="31" t="str">
        <v/>
      </c>
      <c r="DL49" s="31" t="str">
        <v/>
      </c>
      <c r="DM49" s="31" t="str">
        <v/>
      </c>
      <c r="DN49" s="31" t="str">
        <v/>
      </c>
      <c r="DO49" s="31" t="str">
        <v/>
      </c>
      <c r="DP49" s="31" t="str">
        <v/>
      </c>
      <c r="DQ49" s="31" t="str">
        <v/>
      </c>
      <c r="DR49" s="31" t="str">
        <v/>
      </c>
      <c r="DS49" s="31" t="str">
        <v/>
      </c>
      <c r="DT49" s="31" t="str">
        <v/>
      </c>
      <c r="DU49" s="31" t="str">
        <v/>
      </c>
      <c r="DV49" s="31" t="str">
        <v/>
      </c>
      <c r="DW49" s="31" t="str">
        <v/>
      </c>
      <c r="DX49" s="31" t="str">
        <v/>
      </c>
      <c r="DY49" s="31" t="str">
        <v/>
      </c>
      <c r="DZ49" s="31" t="str">
        <v/>
      </c>
      <c r="EA49" s="31" t="str">
        <v/>
      </c>
      <c r="EB49" s="31" t="str">
        <v/>
      </c>
      <c r="EC49" s="31" t="str">
        <v/>
      </c>
      <c r="ED49" s="31" t="str">
        <v/>
      </c>
      <c r="EE49" s="31" t="str">
        <v/>
      </c>
      <c r="EF49" s="31" t="str">
        <v/>
      </c>
      <c r="EG49" s="31" t="str">
        <v/>
      </c>
      <c r="EH49" s="31" t="str">
        <v/>
      </c>
      <c r="EI49" s="31" t="str">
        <v/>
      </c>
      <c r="EJ49" s="31" t="str">
        <v/>
      </c>
      <c r="EK49" s="31" t="str">
        <v/>
      </c>
      <c r="EL49" s="31" t="str">
        <v/>
      </c>
      <c r="EM49" s="31" t="str">
        <v/>
      </c>
      <c r="EN49" s="31" t="str">
        <v/>
      </c>
      <c r="EO49" s="31" t="str">
        <v/>
      </c>
      <c r="EP49" s="31" t="str">
        <v/>
      </c>
      <c r="EQ49" s="31" t="str">
        <v/>
      </c>
      <c r="ER49" s="31" t="str">
        <v/>
      </c>
      <c r="ES49" s="31" t="str">
        <v/>
      </c>
      <c r="ET49" s="31" t="str">
        <v/>
      </c>
      <c r="EU49" s="31" t="str">
        <v/>
      </c>
      <c r="EV49" s="31" t="str">
        <v/>
      </c>
      <c r="EW49" s="31" t="str">
        <v/>
      </c>
      <c r="EX49" s="31" t="str">
        <v/>
      </c>
      <c r="EY49" s="31" t="str">
        <v/>
      </c>
      <c r="EZ49" s="31" t="str">
        <v/>
      </c>
      <c r="FA49" s="31" t="str">
        <v/>
      </c>
      <c r="FB49" s="31" t="str">
        <v/>
      </c>
      <c r="FC49" s="31" t="str">
        <v/>
      </c>
      <c r="FD49" s="31" t="str">
        <v/>
      </c>
      <c r="FE49" s="31" t="str">
        <v/>
      </c>
      <c r="FF49" s="31" t="str">
        <v/>
      </c>
      <c r="FG49" s="31" t="str">
        <v/>
      </c>
      <c r="FH49" s="31" t="str">
        <v/>
      </c>
      <c r="FI49" s="31" t="str">
        <v/>
      </c>
      <c r="FJ49" s="31" t="str">
        <v/>
      </c>
      <c r="FK49" s="31" t="str">
        <v/>
      </c>
      <c r="FL49" s="31" t="str">
        <v/>
      </c>
      <c r="FM49" s="31" t="str">
        <v/>
      </c>
      <c r="FN49" s="31" t="str">
        <v/>
      </c>
      <c r="FO49" s="31" t="str">
        <v/>
      </c>
      <c r="FP49" s="31" t="str">
        <v/>
      </c>
      <c r="FQ49" s="31" t="str">
        <v/>
      </c>
      <c r="FR49" s="31" t="str">
        <v/>
      </c>
      <c r="FS49" s="31" t="str">
        <v/>
      </c>
      <c r="FT49" s="31" t="str">
        <v/>
      </c>
      <c r="FU49" s="31" t="str">
        <v/>
      </c>
      <c r="FV49" s="31" t="str">
        <v/>
      </c>
      <c r="FW49" s="31" t="str">
        <v/>
      </c>
      <c r="FX49" s="31" t="str">
        <v/>
      </c>
      <c r="FY49" s="31" t="str">
        <v/>
      </c>
      <c r="FZ49" s="31" t="str">
        <v/>
      </c>
      <c r="GA49" s="31" t="str">
        <v/>
      </c>
      <c r="GB49" s="31" t="str">
        <v/>
      </c>
      <c r="GC49" s="31" t="str">
        <v/>
      </c>
      <c r="GD49" s="31" t="str">
        <v/>
      </c>
      <c r="GE49" s="31" t="str">
        <v/>
      </c>
      <c r="GF49" s="31" t="str">
        <v/>
      </c>
      <c r="GG49" s="31" t="str">
        <v/>
      </c>
      <c r="GH49" s="31" t="str">
        <v/>
      </c>
      <c r="GI49" s="31" t="str">
        <v/>
      </c>
      <c r="GJ49" s="31" t="str">
        <v/>
      </c>
      <c r="GK49" s="31" t="str">
        <v/>
      </c>
      <c r="GL49" s="31" t="str">
        <v/>
      </c>
      <c r="GM49" s="31" t="str">
        <v/>
      </c>
      <c r="GN49" s="31" t="str">
        <v/>
      </c>
      <c r="GO49" s="31" t="str">
        <v/>
      </c>
      <c r="GP49" s="31" t="str">
        <v/>
      </c>
      <c r="GQ49" s="31" t="str">
        <v/>
      </c>
      <c r="GR49" s="31" t="str">
        <v/>
      </c>
      <c r="GS49" s="31" t="str">
        <v/>
      </c>
      <c r="GT49" s="31" t="str">
        <v/>
      </c>
      <c r="GU49" s="31" t="str">
        <v/>
      </c>
    </row>
    <row r="50" spans="1:203" s="28" customFormat="1" ht="20.100000000000001" customHeight="1" x14ac:dyDescent="0.25">
      <c r="A50" s="28" t="str">
        <v/>
      </c>
      <c r="B50" s="28" t="str">
        <v/>
      </c>
      <c r="C50" s="29" t="str">
        <v/>
      </c>
      <c r="D50" s="30" t="str">
        <v/>
      </c>
      <c r="E50" s="31" t="str">
        <v/>
      </c>
      <c r="F50" s="31" t="str">
        <v/>
      </c>
      <c r="G50" s="31" t="str">
        <v/>
      </c>
      <c r="H50" s="31" t="str">
        <v/>
      </c>
      <c r="I50" s="31" t="str">
        <v/>
      </c>
      <c r="J50" s="31" t="str">
        <v/>
      </c>
      <c r="K50" s="31" t="str">
        <v/>
      </c>
      <c r="L50" s="31" t="str">
        <v/>
      </c>
      <c r="M50" s="31" t="str">
        <v/>
      </c>
      <c r="N50" s="31" t="str">
        <v/>
      </c>
      <c r="O50" s="31" t="str">
        <v/>
      </c>
      <c r="P50" s="31" t="str">
        <v/>
      </c>
      <c r="Q50" s="31" t="str">
        <v/>
      </c>
      <c r="R50" s="31" t="str">
        <v/>
      </c>
      <c r="S50" s="31" t="str">
        <v/>
      </c>
      <c r="T50" s="31" t="str">
        <v/>
      </c>
      <c r="U50" s="31" t="str">
        <v/>
      </c>
      <c r="V50" s="31" t="str">
        <v/>
      </c>
      <c r="W50" s="31" t="str">
        <v/>
      </c>
      <c r="X50" s="31" t="str">
        <v/>
      </c>
      <c r="Y50" s="31" t="str">
        <v/>
      </c>
      <c r="Z50" s="31" t="str">
        <v/>
      </c>
      <c r="AA50" s="31" t="str">
        <v/>
      </c>
      <c r="AB50" s="31" t="str">
        <v/>
      </c>
      <c r="AC50" s="31" t="str">
        <v/>
      </c>
      <c r="AD50" s="31" t="str">
        <v/>
      </c>
      <c r="AE50" s="31" t="str">
        <v/>
      </c>
      <c r="AF50" s="31" t="str">
        <v/>
      </c>
      <c r="AG50" s="31" t="str">
        <v/>
      </c>
      <c r="AH50" s="31" t="str">
        <v/>
      </c>
      <c r="AI50" s="31" t="str">
        <v/>
      </c>
      <c r="AJ50" s="31" t="str">
        <v/>
      </c>
      <c r="AK50" s="31" t="str">
        <v/>
      </c>
      <c r="AL50" s="31" t="str">
        <v/>
      </c>
      <c r="AM50" s="31" t="str">
        <v/>
      </c>
      <c r="AN50" s="31" t="str">
        <v/>
      </c>
      <c r="AO50" s="31" t="str">
        <v/>
      </c>
      <c r="AP50" s="31" t="str">
        <v/>
      </c>
      <c r="AQ50" s="31" t="str">
        <v/>
      </c>
      <c r="AR50" s="31" t="str">
        <v/>
      </c>
      <c r="AS50" s="31" t="str">
        <v/>
      </c>
      <c r="AT50" s="31" t="str">
        <v/>
      </c>
      <c r="AU50" s="31" t="str">
        <v/>
      </c>
      <c r="AV50" s="31" t="str">
        <v/>
      </c>
      <c r="AW50" s="31" t="str">
        <v/>
      </c>
      <c r="AX50" s="31" t="str">
        <v/>
      </c>
      <c r="AY50" s="31" t="str">
        <v/>
      </c>
      <c r="AZ50" s="31" t="str">
        <v/>
      </c>
      <c r="BA50" s="31" t="str">
        <v/>
      </c>
      <c r="BB50" s="31" t="str">
        <v/>
      </c>
      <c r="BC50" s="31" t="str">
        <v/>
      </c>
      <c r="BD50" s="31" t="str">
        <v/>
      </c>
      <c r="BE50" s="31" t="str">
        <v/>
      </c>
      <c r="BF50" s="31" t="str">
        <v/>
      </c>
      <c r="BG50" s="31" t="str">
        <v/>
      </c>
      <c r="BH50" s="31" t="str">
        <v/>
      </c>
      <c r="BI50" s="31" t="str">
        <v/>
      </c>
      <c r="BJ50" s="31" t="str">
        <v/>
      </c>
      <c r="BK50" s="31" t="str">
        <v/>
      </c>
      <c r="BL50" s="31" t="str">
        <v/>
      </c>
      <c r="BM50" s="31" t="str">
        <v/>
      </c>
      <c r="BN50" s="31" t="str">
        <v/>
      </c>
      <c r="BO50" s="31" t="str">
        <v/>
      </c>
      <c r="BP50" s="31" t="str">
        <v/>
      </c>
      <c r="BQ50" s="31" t="str">
        <v/>
      </c>
      <c r="BR50" s="31" t="str">
        <v/>
      </c>
      <c r="BS50" s="31" t="str">
        <v/>
      </c>
      <c r="BT50" s="31" t="str">
        <v/>
      </c>
      <c r="BU50" s="31" t="str">
        <v/>
      </c>
      <c r="BV50" s="31" t="str">
        <v/>
      </c>
      <c r="BW50" s="31" t="str">
        <v/>
      </c>
      <c r="BX50" s="31" t="str">
        <v/>
      </c>
      <c r="BY50" s="31" t="str">
        <v/>
      </c>
      <c r="BZ50" s="31" t="str">
        <v/>
      </c>
      <c r="CA50" s="31" t="str">
        <v/>
      </c>
      <c r="CB50" s="31" t="str">
        <v/>
      </c>
      <c r="CC50" s="31" t="str">
        <v/>
      </c>
      <c r="CD50" s="31" t="str">
        <v/>
      </c>
      <c r="CE50" s="31" t="str">
        <v/>
      </c>
      <c r="CF50" s="31" t="str">
        <v/>
      </c>
      <c r="CG50" s="31" t="str">
        <v/>
      </c>
      <c r="CH50" s="31" t="str">
        <v/>
      </c>
      <c r="CI50" s="31" t="str">
        <v/>
      </c>
      <c r="CJ50" s="31" t="str">
        <v/>
      </c>
      <c r="CK50" s="31" t="str">
        <v/>
      </c>
      <c r="CL50" s="31" t="str">
        <v/>
      </c>
      <c r="CM50" s="31" t="str">
        <v/>
      </c>
      <c r="CN50" s="31" t="str">
        <v/>
      </c>
      <c r="CO50" s="31" t="str">
        <v/>
      </c>
      <c r="CP50" s="31" t="str">
        <v/>
      </c>
      <c r="CQ50" s="31" t="str">
        <v/>
      </c>
      <c r="CR50" s="31" t="str">
        <v/>
      </c>
      <c r="CS50" s="31" t="str">
        <v/>
      </c>
      <c r="CT50" s="31" t="str">
        <v/>
      </c>
      <c r="CU50" s="31" t="str">
        <v/>
      </c>
      <c r="CV50" s="31" t="str">
        <v/>
      </c>
      <c r="CW50" s="31" t="str">
        <v/>
      </c>
      <c r="CX50" s="31" t="str">
        <v/>
      </c>
      <c r="CY50" s="31" t="str">
        <v/>
      </c>
      <c r="CZ50" s="31" t="str">
        <v/>
      </c>
      <c r="DA50" s="31" t="str">
        <v/>
      </c>
      <c r="DB50" s="31" t="str">
        <v/>
      </c>
      <c r="DC50" s="31" t="str">
        <v/>
      </c>
      <c r="DD50" s="31" t="str">
        <v/>
      </c>
      <c r="DE50" s="31" t="str">
        <v/>
      </c>
      <c r="DF50" s="31" t="str">
        <v/>
      </c>
      <c r="DG50" s="31" t="str">
        <v/>
      </c>
      <c r="DH50" s="31" t="str">
        <v/>
      </c>
      <c r="DI50" s="31" t="str">
        <v/>
      </c>
      <c r="DJ50" s="31" t="str">
        <v/>
      </c>
      <c r="DK50" s="31" t="str">
        <v/>
      </c>
      <c r="DL50" s="31" t="str">
        <v/>
      </c>
      <c r="DM50" s="31" t="str">
        <v/>
      </c>
      <c r="DN50" s="31" t="str">
        <v/>
      </c>
      <c r="DO50" s="31" t="str">
        <v/>
      </c>
      <c r="DP50" s="31" t="str">
        <v/>
      </c>
      <c r="DQ50" s="31" t="str">
        <v/>
      </c>
      <c r="DR50" s="31" t="str">
        <v/>
      </c>
      <c r="DS50" s="31" t="str">
        <v/>
      </c>
      <c r="DT50" s="31" t="str">
        <v/>
      </c>
      <c r="DU50" s="31" t="str">
        <v/>
      </c>
      <c r="DV50" s="31" t="str">
        <v/>
      </c>
      <c r="DW50" s="31" t="str">
        <v/>
      </c>
      <c r="DX50" s="31" t="str">
        <v/>
      </c>
      <c r="DY50" s="31" t="str">
        <v/>
      </c>
      <c r="DZ50" s="31" t="str">
        <v/>
      </c>
      <c r="EA50" s="31" t="str">
        <v/>
      </c>
      <c r="EB50" s="31" t="str">
        <v/>
      </c>
      <c r="EC50" s="31" t="str">
        <v/>
      </c>
      <c r="ED50" s="31" t="str">
        <v/>
      </c>
      <c r="EE50" s="31" t="str">
        <v/>
      </c>
      <c r="EF50" s="31" t="str">
        <v/>
      </c>
      <c r="EG50" s="31" t="str">
        <v/>
      </c>
      <c r="EH50" s="31" t="str">
        <v/>
      </c>
      <c r="EI50" s="31" t="str">
        <v/>
      </c>
      <c r="EJ50" s="31" t="str">
        <v/>
      </c>
      <c r="EK50" s="31" t="str">
        <v/>
      </c>
      <c r="EL50" s="31" t="str">
        <v/>
      </c>
      <c r="EM50" s="31" t="str">
        <v/>
      </c>
      <c r="EN50" s="31" t="str">
        <v/>
      </c>
      <c r="EO50" s="31" t="str">
        <v/>
      </c>
      <c r="EP50" s="31" t="str">
        <v/>
      </c>
      <c r="EQ50" s="31" t="str">
        <v/>
      </c>
      <c r="ER50" s="31" t="str">
        <v/>
      </c>
      <c r="ES50" s="31" t="str">
        <v/>
      </c>
      <c r="ET50" s="31" t="str">
        <v/>
      </c>
      <c r="EU50" s="31" t="str">
        <v/>
      </c>
      <c r="EV50" s="31" t="str">
        <v/>
      </c>
      <c r="EW50" s="31" t="str">
        <v/>
      </c>
      <c r="EX50" s="31" t="str">
        <v/>
      </c>
      <c r="EY50" s="31" t="str">
        <v/>
      </c>
      <c r="EZ50" s="31" t="str">
        <v/>
      </c>
      <c r="FA50" s="31" t="str">
        <v/>
      </c>
      <c r="FB50" s="31" t="str">
        <v/>
      </c>
      <c r="FC50" s="31" t="str">
        <v/>
      </c>
      <c r="FD50" s="31" t="str">
        <v/>
      </c>
      <c r="FE50" s="31" t="str">
        <v/>
      </c>
      <c r="FF50" s="31" t="str">
        <v/>
      </c>
      <c r="FG50" s="31" t="str">
        <v/>
      </c>
      <c r="FH50" s="31" t="str">
        <v/>
      </c>
      <c r="FI50" s="31" t="str">
        <v/>
      </c>
      <c r="FJ50" s="31" t="str">
        <v/>
      </c>
      <c r="FK50" s="31" t="str">
        <v/>
      </c>
      <c r="FL50" s="31" t="str">
        <v/>
      </c>
      <c r="FM50" s="31" t="str">
        <v/>
      </c>
      <c r="FN50" s="31" t="str">
        <v/>
      </c>
      <c r="FO50" s="31" t="str">
        <v/>
      </c>
      <c r="FP50" s="31" t="str">
        <v/>
      </c>
      <c r="FQ50" s="31" t="str">
        <v/>
      </c>
      <c r="FR50" s="31" t="str">
        <v/>
      </c>
      <c r="FS50" s="31" t="str">
        <v/>
      </c>
      <c r="FT50" s="31" t="str">
        <v/>
      </c>
      <c r="FU50" s="31" t="str">
        <v/>
      </c>
      <c r="FV50" s="31" t="str">
        <v/>
      </c>
      <c r="FW50" s="31" t="str">
        <v/>
      </c>
      <c r="FX50" s="31" t="str">
        <v/>
      </c>
      <c r="FY50" s="31" t="str">
        <v/>
      </c>
      <c r="FZ50" s="31" t="str">
        <v/>
      </c>
      <c r="GA50" s="31" t="str">
        <v/>
      </c>
      <c r="GB50" s="31" t="str">
        <v/>
      </c>
      <c r="GC50" s="31" t="str">
        <v/>
      </c>
      <c r="GD50" s="31" t="str">
        <v/>
      </c>
      <c r="GE50" s="31" t="str">
        <v/>
      </c>
      <c r="GF50" s="31" t="str">
        <v/>
      </c>
      <c r="GG50" s="31" t="str">
        <v/>
      </c>
      <c r="GH50" s="31" t="str">
        <v/>
      </c>
      <c r="GI50" s="31" t="str">
        <v/>
      </c>
      <c r="GJ50" s="31" t="str">
        <v/>
      </c>
      <c r="GK50" s="31" t="str">
        <v/>
      </c>
      <c r="GL50" s="31" t="str">
        <v/>
      </c>
      <c r="GM50" s="31" t="str">
        <v/>
      </c>
      <c r="GN50" s="31" t="str">
        <v/>
      </c>
      <c r="GO50" s="31" t="str">
        <v/>
      </c>
      <c r="GP50" s="31" t="str">
        <v/>
      </c>
      <c r="GQ50" s="31" t="str">
        <v/>
      </c>
      <c r="GR50" s="31" t="str">
        <v/>
      </c>
      <c r="GS50" s="31" t="str">
        <v/>
      </c>
      <c r="GT50" s="31" t="str">
        <v/>
      </c>
      <c r="GU50" s="31" t="str">
        <v/>
      </c>
    </row>
    <row r="51" spans="1:203" s="28" customFormat="1" ht="20.100000000000001" customHeight="1" x14ac:dyDescent="0.25">
      <c r="A51" s="28" t="str">
        <v/>
      </c>
      <c r="B51" s="28" t="str">
        <v/>
      </c>
      <c r="C51" s="29" t="str">
        <v/>
      </c>
      <c r="D51" s="30" t="str">
        <v/>
      </c>
      <c r="E51" s="31" t="str">
        <v/>
      </c>
      <c r="F51" s="31" t="str">
        <v/>
      </c>
      <c r="G51" s="31" t="str">
        <v/>
      </c>
      <c r="H51" s="31" t="str">
        <v/>
      </c>
      <c r="I51" s="31" t="str">
        <v/>
      </c>
      <c r="J51" s="31" t="str">
        <v/>
      </c>
      <c r="K51" s="31" t="str">
        <v/>
      </c>
      <c r="L51" s="31" t="str">
        <v/>
      </c>
      <c r="M51" s="31" t="str">
        <v/>
      </c>
      <c r="N51" s="31" t="str">
        <v/>
      </c>
      <c r="O51" s="31" t="str">
        <v/>
      </c>
      <c r="P51" s="31" t="str">
        <v/>
      </c>
      <c r="Q51" s="31" t="str">
        <v/>
      </c>
      <c r="R51" s="31" t="str">
        <v/>
      </c>
      <c r="S51" s="31" t="str">
        <v/>
      </c>
      <c r="T51" s="31" t="str">
        <v/>
      </c>
      <c r="U51" s="31" t="str">
        <v/>
      </c>
      <c r="V51" s="31" t="str">
        <v/>
      </c>
      <c r="W51" s="31" t="str">
        <v/>
      </c>
      <c r="X51" s="31" t="str">
        <v/>
      </c>
      <c r="Y51" s="31" t="str">
        <v/>
      </c>
      <c r="Z51" s="31" t="str">
        <v/>
      </c>
      <c r="AA51" s="31" t="str">
        <v/>
      </c>
      <c r="AB51" s="31" t="str">
        <v/>
      </c>
      <c r="AC51" s="31" t="str">
        <v/>
      </c>
      <c r="AD51" s="31" t="str">
        <v/>
      </c>
      <c r="AE51" s="31" t="str">
        <v/>
      </c>
      <c r="AF51" s="31" t="str">
        <v/>
      </c>
      <c r="AG51" s="31" t="str">
        <v/>
      </c>
      <c r="AH51" s="31" t="str">
        <v/>
      </c>
      <c r="AI51" s="31" t="str">
        <v/>
      </c>
      <c r="AJ51" s="31" t="str">
        <v/>
      </c>
      <c r="AK51" s="31" t="str">
        <v/>
      </c>
      <c r="AL51" s="31" t="str">
        <v/>
      </c>
      <c r="AM51" s="31" t="str">
        <v/>
      </c>
      <c r="AN51" s="31" t="str">
        <v/>
      </c>
      <c r="AO51" s="31" t="str">
        <v/>
      </c>
      <c r="AP51" s="31" t="str">
        <v/>
      </c>
      <c r="AQ51" s="31" t="str">
        <v/>
      </c>
      <c r="AR51" s="31" t="str">
        <v/>
      </c>
      <c r="AS51" s="31" t="str">
        <v/>
      </c>
      <c r="AT51" s="31" t="str">
        <v/>
      </c>
      <c r="AU51" s="31" t="str">
        <v/>
      </c>
      <c r="AV51" s="31" t="str">
        <v/>
      </c>
      <c r="AW51" s="31" t="str">
        <v/>
      </c>
      <c r="AX51" s="31" t="str">
        <v/>
      </c>
      <c r="AY51" s="31" t="str">
        <v/>
      </c>
      <c r="AZ51" s="31" t="str">
        <v/>
      </c>
      <c r="BA51" s="31" t="str">
        <v/>
      </c>
      <c r="BB51" s="31" t="str">
        <v/>
      </c>
      <c r="BC51" s="31" t="str">
        <v/>
      </c>
      <c r="BD51" s="31" t="str">
        <v/>
      </c>
      <c r="BE51" s="31" t="str">
        <v/>
      </c>
      <c r="BF51" s="31" t="str">
        <v/>
      </c>
      <c r="BG51" s="31" t="str">
        <v/>
      </c>
      <c r="BH51" s="31" t="str">
        <v/>
      </c>
      <c r="BI51" s="31" t="str">
        <v/>
      </c>
      <c r="BJ51" s="31" t="str">
        <v/>
      </c>
      <c r="BK51" s="31" t="str">
        <v/>
      </c>
      <c r="BL51" s="31" t="str">
        <v/>
      </c>
      <c r="BM51" s="31" t="str">
        <v/>
      </c>
      <c r="BN51" s="31" t="str">
        <v/>
      </c>
      <c r="BO51" s="31" t="str">
        <v/>
      </c>
      <c r="BP51" s="31" t="str">
        <v/>
      </c>
      <c r="BQ51" s="31" t="str">
        <v/>
      </c>
      <c r="BR51" s="31" t="str">
        <v/>
      </c>
      <c r="BS51" s="31" t="str">
        <v/>
      </c>
      <c r="BT51" s="31" t="str">
        <v/>
      </c>
      <c r="BU51" s="31" t="str">
        <v/>
      </c>
      <c r="BV51" s="31" t="str">
        <v/>
      </c>
      <c r="BW51" s="31" t="str">
        <v/>
      </c>
      <c r="BX51" s="31" t="str">
        <v/>
      </c>
      <c r="BY51" s="31" t="str">
        <v/>
      </c>
      <c r="BZ51" s="31" t="str">
        <v/>
      </c>
      <c r="CA51" s="31" t="str">
        <v/>
      </c>
      <c r="CB51" s="31" t="str">
        <v/>
      </c>
      <c r="CC51" s="31" t="str">
        <v/>
      </c>
      <c r="CD51" s="31" t="str">
        <v/>
      </c>
      <c r="CE51" s="31" t="str">
        <v/>
      </c>
      <c r="CF51" s="31" t="str">
        <v/>
      </c>
      <c r="CG51" s="31" t="str">
        <v/>
      </c>
      <c r="CH51" s="31" t="str">
        <v/>
      </c>
      <c r="CI51" s="31" t="str">
        <v/>
      </c>
      <c r="CJ51" s="31" t="str">
        <v/>
      </c>
      <c r="CK51" s="31" t="str">
        <v/>
      </c>
      <c r="CL51" s="31" t="str">
        <v/>
      </c>
      <c r="CM51" s="31" t="str">
        <v/>
      </c>
      <c r="CN51" s="31" t="str">
        <v/>
      </c>
      <c r="CO51" s="31" t="str">
        <v/>
      </c>
      <c r="CP51" s="31" t="str">
        <v/>
      </c>
      <c r="CQ51" s="31" t="str">
        <v/>
      </c>
      <c r="CR51" s="31" t="str">
        <v/>
      </c>
      <c r="CS51" s="31" t="str">
        <v/>
      </c>
      <c r="CT51" s="31" t="str">
        <v/>
      </c>
      <c r="CU51" s="31" t="str">
        <v/>
      </c>
      <c r="CV51" s="31" t="str">
        <v/>
      </c>
      <c r="CW51" s="31" t="str">
        <v/>
      </c>
      <c r="CX51" s="31" t="str">
        <v/>
      </c>
      <c r="CY51" s="31" t="str">
        <v/>
      </c>
      <c r="CZ51" s="31" t="str">
        <v/>
      </c>
      <c r="DA51" s="31" t="str">
        <v/>
      </c>
      <c r="DB51" s="31" t="str">
        <v/>
      </c>
      <c r="DC51" s="31" t="str">
        <v/>
      </c>
      <c r="DD51" s="31" t="str">
        <v/>
      </c>
      <c r="DE51" s="31" t="str">
        <v/>
      </c>
      <c r="DF51" s="31" t="str">
        <v/>
      </c>
      <c r="DG51" s="31" t="str">
        <v/>
      </c>
      <c r="DH51" s="31" t="str">
        <v/>
      </c>
      <c r="DI51" s="31" t="str">
        <v/>
      </c>
      <c r="DJ51" s="31" t="str">
        <v/>
      </c>
      <c r="DK51" s="31" t="str">
        <v/>
      </c>
      <c r="DL51" s="31" t="str">
        <v/>
      </c>
      <c r="DM51" s="31" t="str">
        <v/>
      </c>
      <c r="DN51" s="31" t="str">
        <v/>
      </c>
      <c r="DO51" s="31" t="str">
        <v/>
      </c>
      <c r="DP51" s="31" t="str">
        <v/>
      </c>
      <c r="DQ51" s="31" t="str">
        <v/>
      </c>
      <c r="DR51" s="31" t="str">
        <v/>
      </c>
      <c r="DS51" s="31" t="str">
        <v/>
      </c>
      <c r="DT51" s="31" t="str">
        <v/>
      </c>
      <c r="DU51" s="31" t="str">
        <v/>
      </c>
      <c r="DV51" s="31" t="str">
        <v/>
      </c>
      <c r="DW51" s="31" t="str">
        <v/>
      </c>
      <c r="DX51" s="31" t="str">
        <v/>
      </c>
      <c r="DY51" s="31" t="str">
        <v/>
      </c>
      <c r="DZ51" s="31" t="str">
        <v/>
      </c>
      <c r="EA51" s="31" t="str">
        <v/>
      </c>
      <c r="EB51" s="31" t="str">
        <v/>
      </c>
      <c r="EC51" s="31" t="str">
        <v/>
      </c>
      <c r="ED51" s="31" t="str">
        <v/>
      </c>
      <c r="EE51" s="31" t="str">
        <v/>
      </c>
      <c r="EF51" s="31" t="str">
        <v/>
      </c>
      <c r="EG51" s="31" t="str">
        <v/>
      </c>
      <c r="EH51" s="31" t="str">
        <v/>
      </c>
      <c r="EI51" s="31" t="str">
        <v/>
      </c>
      <c r="EJ51" s="31" t="str">
        <v/>
      </c>
      <c r="EK51" s="31" t="str">
        <v/>
      </c>
      <c r="EL51" s="31" t="str">
        <v/>
      </c>
      <c r="EM51" s="31" t="str">
        <v/>
      </c>
      <c r="EN51" s="31" t="str">
        <v/>
      </c>
      <c r="EO51" s="31" t="str">
        <v/>
      </c>
      <c r="EP51" s="31" t="str">
        <v/>
      </c>
      <c r="EQ51" s="31" t="str">
        <v/>
      </c>
      <c r="ER51" s="31" t="str">
        <v/>
      </c>
      <c r="ES51" s="31" t="str">
        <v/>
      </c>
      <c r="ET51" s="31" t="str">
        <v/>
      </c>
      <c r="EU51" s="31" t="str">
        <v/>
      </c>
      <c r="EV51" s="31" t="str">
        <v/>
      </c>
      <c r="EW51" s="31" t="str">
        <v/>
      </c>
      <c r="EX51" s="31" t="str">
        <v/>
      </c>
      <c r="EY51" s="31" t="str">
        <v/>
      </c>
      <c r="EZ51" s="31" t="str">
        <v/>
      </c>
      <c r="FA51" s="31" t="str">
        <v/>
      </c>
      <c r="FB51" s="31" t="str">
        <v/>
      </c>
      <c r="FC51" s="31" t="str">
        <v/>
      </c>
      <c r="FD51" s="31" t="str">
        <v/>
      </c>
      <c r="FE51" s="31" t="str">
        <v/>
      </c>
      <c r="FF51" s="31" t="str">
        <v/>
      </c>
      <c r="FG51" s="31" t="str">
        <v/>
      </c>
      <c r="FH51" s="31" t="str">
        <v/>
      </c>
      <c r="FI51" s="31" t="str">
        <v/>
      </c>
      <c r="FJ51" s="31" t="str">
        <v/>
      </c>
      <c r="FK51" s="31" t="str">
        <v/>
      </c>
      <c r="FL51" s="31" t="str">
        <v/>
      </c>
      <c r="FM51" s="31" t="str">
        <v/>
      </c>
      <c r="FN51" s="31" t="str">
        <v/>
      </c>
      <c r="FO51" s="31" t="str">
        <v/>
      </c>
      <c r="FP51" s="31" t="str">
        <v/>
      </c>
      <c r="FQ51" s="31" t="str">
        <v/>
      </c>
      <c r="FR51" s="31" t="str">
        <v/>
      </c>
      <c r="FS51" s="31" t="str">
        <v/>
      </c>
      <c r="FT51" s="31" t="str">
        <v/>
      </c>
      <c r="FU51" s="31" t="str">
        <v/>
      </c>
      <c r="FV51" s="31" t="str">
        <v/>
      </c>
      <c r="FW51" s="31" t="str">
        <v/>
      </c>
      <c r="FX51" s="31" t="str">
        <v/>
      </c>
      <c r="FY51" s="31" t="str">
        <v/>
      </c>
      <c r="FZ51" s="31" t="str">
        <v/>
      </c>
      <c r="GA51" s="31" t="str">
        <v/>
      </c>
      <c r="GB51" s="31" t="str">
        <v/>
      </c>
      <c r="GC51" s="31" t="str">
        <v/>
      </c>
      <c r="GD51" s="31" t="str">
        <v/>
      </c>
      <c r="GE51" s="31" t="str">
        <v/>
      </c>
      <c r="GF51" s="31" t="str">
        <v/>
      </c>
      <c r="GG51" s="31" t="str">
        <v/>
      </c>
      <c r="GH51" s="31" t="str">
        <v/>
      </c>
      <c r="GI51" s="31" t="str">
        <v/>
      </c>
      <c r="GJ51" s="31" t="str">
        <v/>
      </c>
      <c r="GK51" s="31" t="str">
        <v/>
      </c>
      <c r="GL51" s="31" t="str">
        <v/>
      </c>
      <c r="GM51" s="31" t="str">
        <v/>
      </c>
      <c r="GN51" s="31" t="str">
        <v/>
      </c>
      <c r="GO51" s="31" t="str">
        <v/>
      </c>
      <c r="GP51" s="31" t="str">
        <v/>
      </c>
      <c r="GQ51" s="31" t="str">
        <v/>
      </c>
      <c r="GR51" s="31" t="str">
        <v/>
      </c>
      <c r="GS51" s="31" t="str">
        <v/>
      </c>
      <c r="GT51" s="31" t="str">
        <v/>
      </c>
      <c r="GU51" s="31" t="str">
        <v/>
      </c>
    </row>
    <row r="52" spans="1:203" s="28" customFormat="1" ht="20.100000000000001" customHeight="1" x14ac:dyDescent="0.25">
      <c r="A52" s="28" t="str">
        <v/>
      </c>
      <c r="B52" s="28" t="str">
        <v/>
      </c>
      <c r="C52" s="29" t="str">
        <v/>
      </c>
      <c r="D52" s="30" t="str">
        <v/>
      </c>
      <c r="E52" s="31" t="str">
        <v/>
      </c>
      <c r="F52" s="31" t="str">
        <v/>
      </c>
      <c r="G52" s="31" t="str">
        <v/>
      </c>
      <c r="H52" s="31" t="str">
        <v/>
      </c>
      <c r="I52" s="31" t="str">
        <v/>
      </c>
      <c r="J52" s="31" t="str">
        <v/>
      </c>
      <c r="K52" s="31" t="str">
        <v/>
      </c>
      <c r="L52" s="31" t="str">
        <v/>
      </c>
      <c r="M52" s="31" t="str">
        <v/>
      </c>
      <c r="N52" s="31" t="str">
        <v/>
      </c>
      <c r="O52" s="31" t="str">
        <v/>
      </c>
      <c r="P52" s="31" t="str">
        <v/>
      </c>
      <c r="Q52" s="31" t="str">
        <v/>
      </c>
      <c r="R52" s="31" t="str">
        <v/>
      </c>
      <c r="S52" s="31" t="str">
        <v/>
      </c>
      <c r="T52" s="31" t="str">
        <v/>
      </c>
      <c r="U52" s="31" t="str">
        <v/>
      </c>
      <c r="V52" s="31" t="str">
        <v/>
      </c>
      <c r="W52" s="31" t="str">
        <v/>
      </c>
      <c r="X52" s="31" t="str">
        <v/>
      </c>
      <c r="Y52" s="31" t="str">
        <v/>
      </c>
      <c r="Z52" s="31" t="str">
        <v/>
      </c>
      <c r="AA52" s="31" t="str">
        <v/>
      </c>
      <c r="AB52" s="31" t="str">
        <v/>
      </c>
      <c r="AC52" s="31" t="str">
        <v/>
      </c>
      <c r="AD52" s="31" t="str">
        <v/>
      </c>
      <c r="AE52" s="31" t="str">
        <v/>
      </c>
      <c r="AF52" s="31" t="str">
        <v/>
      </c>
      <c r="AG52" s="31" t="str">
        <v/>
      </c>
      <c r="AH52" s="31" t="str">
        <v/>
      </c>
      <c r="AI52" s="31" t="str">
        <v/>
      </c>
      <c r="AJ52" s="31" t="str">
        <v/>
      </c>
      <c r="AK52" s="31" t="str">
        <v/>
      </c>
      <c r="AL52" s="31" t="str">
        <v/>
      </c>
      <c r="AM52" s="31" t="str">
        <v/>
      </c>
      <c r="AN52" s="31" t="str">
        <v/>
      </c>
      <c r="AO52" s="31" t="str">
        <v/>
      </c>
      <c r="AP52" s="31" t="str">
        <v/>
      </c>
      <c r="AQ52" s="31" t="str">
        <v/>
      </c>
      <c r="AR52" s="31" t="str">
        <v/>
      </c>
      <c r="AS52" s="31" t="str">
        <v/>
      </c>
      <c r="AT52" s="31" t="str">
        <v/>
      </c>
      <c r="AU52" s="31" t="str">
        <v/>
      </c>
      <c r="AV52" s="31" t="str">
        <v/>
      </c>
      <c r="AW52" s="31" t="str">
        <v/>
      </c>
      <c r="AX52" s="31" t="str">
        <v/>
      </c>
      <c r="AY52" s="31" t="str">
        <v/>
      </c>
      <c r="AZ52" s="31" t="str">
        <v/>
      </c>
      <c r="BA52" s="31" t="str">
        <v/>
      </c>
      <c r="BB52" s="31" t="str">
        <v/>
      </c>
      <c r="BC52" s="31" t="str">
        <v/>
      </c>
      <c r="BD52" s="31" t="str">
        <v/>
      </c>
      <c r="BE52" s="31" t="str">
        <v/>
      </c>
      <c r="BF52" s="31" t="str">
        <v/>
      </c>
      <c r="BG52" s="31" t="str">
        <v/>
      </c>
      <c r="BH52" s="31" t="str">
        <v/>
      </c>
      <c r="BI52" s="31" t="str">
        <v/>
      </c>
      <c r="BJ52" s="31" t="str">
        <v/>
      </c>
      <c r="BK52" s="31" t="str">
        <v/>
      </c>
      <c r="BL52" s="31" t="str">
        <v/>
      </c>
      <c r="BM52" s="31" t="str">
        <v/>
      </c>
      <c r="BN52" s="31" t="str">
        <v/>
      </c>
      <c r="BO52" s="31" t="str">
        <v/>
      </c>
      <c r="BP52" s="31" t="str">
        <v/>
      </c>
      <c r="BQ52" s="31" t="str">
        <v/>
      </c>
      <c r="BR52" s="31" t="str">
        <v/>
      </c>
      <c r="BS52" s="31" t="str">
        <v/>
      </c>
      <c r="BT52" s="31" t="str">
        <v/>
      </c>
      <c r="BU52" s="31" t="str">
        <v/>
      </c>
      <c r="BV52" s="31" t="str">
        <v/>
      </c>
      <c r="BW52" s="31" t="str">
        <v/>
      </c>
      <c r="BX52" s="31" t="str">
        <v/>
      </c>
      <c r="BY52" s="31" t="str">
        <v/>
      </c>
      <c r="BZ52" s="31" t="str">
        <v/>
      </c>
      <c r="CA52" s="31" t="str">
        <v/>
      </c>
      <c r="CB52" s="31" t="str">
        <v/>
      </c>
      <c r="CC52" s="31" t="str">
        <v/>
      </c>
      <c r="CD52" s="31" t="str">
        <v/>
      </c>
      <c r="CE52" s="31" t="str">
        <v/>
      </c>
      <c r="CF52" s="31" t="str">
        <v/>
      </c>
      <c r="CG52" s="31" t="str">
        <v/>
      </c>
      <c r="CH52" s="31" t="str">
        <v/>
      </c>
      <c r="CI52" s="31" t="str">
        <v/>
      </c>
      <c r="CJ52" s="31" t="str">
        <v/>
      </c>
      <c r="CK52" s="31" t="str">
        <v/>
      </c>
      <c r="CL52" s="31" t="str">
        <v/>
      </c>
      <c r="CM52" s="31" t="str">
        <v/>
      </c>
      <c r="CN52" s="31" t="str">
        <v/>
      </c>
      <c r="CO52" s="31" t="str">
        <v/>
      </c>
      <c r="CP52" s="31" t="str">
        <v/>
      </c>
      <c r="CQ52" s="31" t="str">
        <v/>
      </c>
      <c r="CR52" s="31" t="str">
        <v/>
      </c>
      <c r="CS52" s="31" t="str">
        <v/>
      </c>
      <c r="CT52" s="31" t="str">
        <v/>
      </c>
      <c r="CU52" s="31" t="str">
        <v/>
      </c>
      <c r="CV52" s="31" t="str">
        <v/>
      </c>
      <c r="CW52" s="31" t="str">
        <v/>
      </c>
      <c r="CX52" s="31" t="str">
        <v/>
      </c>
      <c r="CY52" s="31" t="str">
        <v/>
      </c>
      <c r="CZ52" s="31" t="str">
        <v/>
      </c>
      <c r="DA52" s="31" t="str">
        <v/>
      </c>
      <c r="DB52" s="31" t="str">
        <v/>
      </c>
      <c r="DC52" s="31" t="str">
        <v/>
      </c>
      <c r="DD52" s="31" t="str">
        <v/>
      </c>
      <c r="DE52" s="31" t="str">
        <v/>
      </c>
      <c r="DF52" s="31" t="str">
        <v/>
      </c>
      <c r="DG52" s="31" t="str">
        <v/>
      </c>
      <c r="DH52" s="31" t="str">
        <v/>
      </c>
      <c r="DI52" s="31" t="str">
        <v/>
      </c>
      <c r="DJ52" s="31" t="str">
        <v/>
      </c>
      <c r="DK52" s="31" t="str">
        <v/>
      </c>
      <c r="DL52" s="31" t="str">
        <v/>
      </c>
      <c r="DM52" s="31" t="str">
        <v/>
      </c>
      <c r="DN52" s="31" t="str">
        <v/>
      </c>
      <c r="DO52" s="31" t="str">
        <v/>
      </c>
      <c r="DP52" s="31" t="str">
        <v/>
      </c>
      <c r="DQ52" s="31" t="str">
        <v/>
      </c>
      <c r="DR52" s="31" t="str">
        <v/>
      </c>
      <c r="DS52" s="31" t="str">
        <v/>
      </c>
      <c r="DT52" s="31" t="str">
        <v/>
      </c>
      <c r="DU52" s="31" t="str">
        <v/>
      </c>
      <c r="DV52" s="31" t="str">
        <v/>
      </c>
      <c r="DW52" s="31" t="str">
        <v/>
      </c>
      <c r="DX52" s="31" t="str">
        <v/>
      </c>
      <c r="DY52" s="31" t="str">
        <v/>
      </c>
      <c r="DZ52" s="31" t="str">
        <v/>
      </c>
      <c r="EA52" s="31" t="str">
        <v/>
      </c>
      <c r="EB52" s="31" t="str">
        <v/>
      </c>
      <c r="EC52" s="31" t="str">
        <v/>
      </c>
      <c r="ED52" s="31" t="str">
        <v/>
      </c>
      <c r="EE52" s="31" t="str">
        <v/>
      </c>
      <c r="EF52" s="31" t="str">
        <v/>
      </c>
      <c r="EG52" s="31" t="str">
        <v/>
      </c>
      <c r="EH52" s="31" t="str">
        <v/>
      </c>
      <c r="EI52" s="31" t="str">
        <v/>
      </c>
      <c r="EJ52" s="31" t="str">
        <v/>
      </c>
      <c r="EK52" s="31" t="str">
        <v/>
      </c>
      <c r="EL52" s="31" t="str">
        <v/>
      </c>
      <c r="EM52" s="31" t="str">
        <v/>
      </c>
      <c r="EN52" s="31" t="str">
        <v/>
      </c>
      <c r="EO52" s="31" t="str">
        <v/>
      </c>
      <c r="EP52" s="31" t="str">
        <v/>
      </c>
      <c r="EQ52" s="31" t="str">
        <v/>
      </c>
      <c r="ER52" s="31" t="str">
        <v/>
      </c>
      <c r="ES52" s="31" t="str">
        <v/>
      </c>
      <c r="ET52" s="31" t="str">
        <v/>
      </c>
      <c r="EU52" s="31" t="str">
        <v/>
      </c>
      <c r="EV52" s="31" t="str">
        <v/>
      </c>
      <c r="EW52" s="31" t="str">
        <v/>
      </c>
      <c r="EX52" s="31" t="str">
        <v/>
      </c>
      <c r="EY52" s="31" t="str">
        <v/>
      </c>
      <c r="EZ52" s="31" t="str">
        <v/>
      </c>
      <c r="FA52" s="31" t="str">
        <v/>
      </c>
      <c r="FB52" s="31" t="str">
        <v/>
      </c>
      <c r="FC52" s="31" t="str">
        <v/>
      </c>
      <c r="FD52" s="31" t="str">
        <v/>
      </c>
      <c r="FE52" s="31" t="str">
        <v/>
      </c>
      <c r="FF52" s="31" t="str">
        <v/>
      </c>
      <c r="FG52" s="31" t="str">
        <v/>
      </c>
      <c r="FH52" s="31" t="str">
        <v/>
      </c>
      <c r="FI52" s="31" t="str">
        <v/>
      </c>
      <c r="FJ52" s="31" t="str">
        <v/>
      </c>
      <c r="FK52" s="31" t="str">
        <v/>
      </c>
      <c r="FL52" s="31" t="str">
        <v/>
      </c>
      <c r="FM52" s="31" t="str">
        <v/>
      </c>
      <c r="FN52" s="31" t="str">
        <v/>
      </c>
      <c r="FO52" s="31" t="str">
        <v/>
      </c>
      <c r="FP52" s="31" t="str">
        <v/>
      </c>
      <c r="FQ52" s="31" t="str">
        <v/>
      </c>
      <c r="FR52" s="31" t="str">
        <v/>
      </c>
      <c r="FS52" s="31" t="str">
        <v/>
      </c>
      <c r="FT52" s="31" t="str">
        <v/>
      </c>
      <c r="FU52" s="31" t="str">
        <v/>
      </c>
      <c r="FV52" s="31" t="str">
        <v/>
      </c>
      <c r="FW52" s="31" t="str">
        <v/>
      </c>
      <c r="FX52" s="31" t="str">
        <v/>
      </c>
      <c r="FY52" s="31" t="str">
        <v/>
      </c>
      <c r="FZ52" s="31" t="str">
        <v/>
      </c>
      <c r="GA52" s="31" t="str">
        <v/>
      </c>
      <c r="GB52" s="31" t="str">
        <v/>
      </c>
      <c r="GC52" s="31" t="str">
        <v/>
      </c>
      <c r="GD52" s="31" t="str">
        <v/>
      </c>
      <c r="GE52" s="31" t="str">
        <v/>
      </c>
      <c r="GF52" s="31" t="str">
        <v/>
      </c>
      <c r="GG52" s="31" t="str">
        <v/>
      </c>
      <c r="GH52" s="31" t="str">
        <v/>
      </c>
      <c r="GI52" s="31" t="str">
        <v/>
      </c>
      <c r="GJ52" s="31" t="str">
        <v/>
      </c>
      <c r="GK52" s="31" t="str">
        <v/>
      </c>
      <c r="GL52" s="31" t="str">
        <v/>
      </c>
      <c r="GM52" s="31" t="str">
        <v/>
      </c>
      <c r="GN52" s="31" t="str">
        <v/>
      </c>
      <c r="GO52" s="31" t="str">
        <v/>
      </c>
      <c r="GP52" s="31" t="str">
        <v/>
      </c>
      <c r="GQ52" s="31" t="str">
        <v/>
      </c>
      <c r="GR52" s="31" t="str">
        <v/>
      </c>
      <c r="GS52" s="31" t="str">
        <v/>
      </c>
      <c r="GT52" s="31" t="str">
        <v/>
      </c>
      <c r="GU52" s="31" t="str">
        <v/>
      </c>
    </row>
    <row r="53" spans="1:203" s="28" customFormat="1" ht="20.100000000000001" customHeight="1" x14ac:dyDescent="0.25">
      <c r="A53" s="28" t="str">
        <v/>
      </c>
      <c r="B53" s="28" t="str">
        <v/>
      </c>
      <c r="C53" s="29" t="str">
        <v/>
      </c>
      <c r="D53" s="30" t="str">
        <v/>
      </c>
      <c r="E53" s="31" t="str">
        <v/>
      </c>
      <c r="F53" s="31" t="str">
        <v/>
      </c>
      <c r="G53" s="31" t="str">
        <v/>
      </c>
      <c r="H53" s="31" t="str">
        <v/>
      </c>
      <c r="I53" s="31" t="str">
        <v/>
      </c>
      <c r="J53" s="31" t="str">
        <v/>
      </c>
      <c r="K53" s="31" t="str">
        <v/>
      </c>
      <c r="L53" s="31" t="str">
        <v/>
      </c>
      <c r="M53" s="31" t="str">
        <v/>
      </c>
      <c r="N53" s="31" t="str">
        <v/>
      </c>
      <c r="O53" s="31" t="str">
        <v/>
      </c>
      <c r="P53" s="31" t="str">
        <v/>
      </c>
      <c r="Q53" s="31" t="str">
        <v/>
      </c>
      <c r="R53" s="31" t="str">
        <v/>
      </c>
      <c r="S53" s="31" t="str">
        <v/>
      </c>
      <c r="T53" s="31" t="str">
        <v/>
      </c>
      <c r="U53" s="31" t="str">
        <v/>
      </c>
      <c r="V53" s="31" t="str">
        <v/>
      </c>
      <c r="W53" s="31" t="str">
        <v/>
      </c>
      <c r="X53" s="31" t="str">
        <v/>
      </c>
      <c r="Y53" s="31" t="str">
        <v/>
      </c>
      <c r="Z53" s="31" t="str">
        <v/>
      </c>
      <c r="AA53" s="31" t="str">
        <v/>
      </c>
      <c r="AB53" s="31" t="str">
        <v/>
      </c>
      <c r="AC53" s="31" t="str">
        <v/>
      </c>
      <c r="AD53" s="31" t="str">
        <v/>
      </c>
      <c r="AE53" s="31" t="str">
        <v/>
      </c>
      <c r="AF53" s="31" t="str">
        <v/>
      </c>
      <c r="AG53" s="31" t="str">
        <v/>
      </c>
      <c r="AH53" s="31" t="str">
        <v/>
      </c>
      <c r="AI53" s="31" t="str">
        <v/>
      </c>
      <c r="AJ53" s="31" t="str">
        <v/>
      </c>
      <c r="AK53" s="31" t="str">
        <v/>
      </c>
      <c r="AL53" s="31" t="str">
        <v/>
      </c>
      <c r="AM53" s="31" t="str">
        <v/>
      </c>
      <c r="AN53" s="31" t="str">
        <v/>
      </c>
      <c r="AO53" s="31" t="str">
        <v/>
      </c>
      <c r="AP53" s="31" t="str">
        <v/>
      </c>
      <c r="AQ53" s="31" t="str">
        <v/>
      </c>
      <c r="AR53" s="31" t="str">
        <v/>
      </c>
      <c r="AS53" s="31" t="str">
        <v/>
      </c>
      <c r="AT53" s="31" t="str">
        <v/>
      </c>
      <c r="AU53" s="31" t="str">
        <v/>
      </c>
      <c r="AV53" s="31" t="str">
        <v/>
      </c>
      <c r="AW53" s="31" t="str">
        <v/>
      </c>
      <c r="AX53" s="31" t="str">
        <v/>
      </c>
      <c r="AY53" s="31" t="str">
        <v/>
      </c>
      <c r="AZ53" s="31" t="str">
        <v/>
      </c>
      <c r="BA53" s="31" t="str">
        <v/>
      </c>
      <c r="BB53" s="31" t="str">
        <v/>
      </c>
      <c r="BC53" s="31" t="str">
        <v/>
      </c>
      <c r="BD53" s="31" t="str">
        <v/>
      </c>
      <c r="BE53" s="31" t="str">
        <v/>
      </c>
      <c r="BF53" s="31" t="str">
        <v/>
      </c>
      <c r="BG53" s="31" t="str">
        <v/>
      </c>
      <c r="BH53" s="31" t="str">
        <v/>
      </c>
      <c r="BI53" s="31" t="str">
        <v/>
      </c>
      <c r="BJ53" s="31" t="str">
        <v/>
      </c>
      <c r="BK53" s="31" t="str">
        <v/>
      </c>
      <c r="BL53" s="31" t="str">
        <v/>
      </c>
      <c r="BM53" s="31" t="str">
        <v/>
      </c>
      <c r="BN53" s="31" t="str">
        <v/>
      </c>
      <c r="BO53" s="31" t="str">
        <v/>
      </c>
      <c r="BP53" s="31" t="str">
        <v/>
      </c>
      <c r="BQ53" s="31" t="str">
        <v/>
      </c>
      <c r="BR53" s="31" t="str">
        <v/>
      </c>
      <c r="BS53" s="31" t="str">
        <v/>
      </c>
      <c r="BT53" s="31" t="str">
        <v/>
      </c>
      <c r="BU53" s="31" t="str">
        <v/>
      </c>
      <c r="BV53" s="31" t="str">
        <v/>
      </c>
      <c r="BW53" s="31" t="str">
        <v/>
      </c>
      <c r="BX53" s="31" t="str">
        <v/>
      </c>
      <c r="BY53" s="31" t="str">
        <v/>
      </c>
      <c r="BZ53" s="31" t="str">
        <v/>
      </c>
      <c r="CA53" s="31" t="str">
        <v/>
      </c>
      <c r="CB53" s="31" t="str">
        <v/>
      </c>
      <c r="CC53" s="31" t="str">
        <v/>
      </c>
      <c r="CD53" s="31" t="str">
        <v/>
      </c>
      <c r="CE53" s="31" t="str">
        <v/>
      </c>
      <c r="CF53" s="31" t="str">
        <v/>
      </c>
      <c r="CG53" s="31" t="str">
        <v/>
      </c>
      <c r="CH53" s="31" t="str">
        <v/>
      </c>
      <c r="CI53" s="31" t="str">
        <v/>
      </c>
      <c r="CJ53" s="31" t="str">
        <v/>
      </c>
      <c r="CK53" s="31" t="str">
        <v/>
      </c>
      <c r="CL53" s="31" t="str">
        <v/>
      </c>
      <c r="CM53" s="31" t="str">
        <v/>
      </c>
      <c r="CN53" s="31" t="str">
        <v/>
      </c>
      <c r="CO53" s="31" t="str">
        <v/>
      </c>
      <c r="CP53" s="31" t="str">
        <v/>
      </c>
      <c r="CQ53" s="31" t="str">
        <v/>
      </c>
      <c r="CR53" s="31" t="str">
        <v/>
      </c>
      <c r="CS53" s="31" t="str">
        <v/>
      </c>
      <c r="CT53" s="31" t="str">
        <v/>
      </c>
      <c r="CU53" s="31" t="str">
        <v/>
      </c>
      <c r="CV53" s="31" t="str">
        <v/>
      </c>
      <c r="CW53" s="31" t="str">
        <v/>
      </c>
      <c r="CX53" s="31" t="str">
        <v/>
      </c>
      <c r="CY53" s="31" t="str">
        <v/>
      </c>
      <c r="CZ53" s="31" t="str">
        <v/>
      </c>
      <c r="DA53" s="31" t="str">
        <v/>
      </c>
      <c r="DB53" s="31" t="str">
        <v/>
      </c>
      <c r="DC53" s="31" t="str">
        <v/>
      </c>
      <c r="DD53" s="31" t="str">
        <v/>
      </c>
      <c r="DE53" s="31" t="str">
        <v/>
      </c>
      <c r="DF53" s="31" t="str">
        <v/>
      </c>
      <c r="DG53" s="31" t="str">
        <v/>
      </c>
      <c r="DH53" s="31" t="str">
        <v/>
      </c>
      <c r="DI53" s="31" t="str">
        <v/>
      </c>
      <c r="DJ53" s="31" t="str">
        <v/>
      </c>
      <c r="DK53" s="31" t="str">
        <v/>
      </c>
      <c r="DL53" s="31" t="str">
        <v/>
      </c>
      <c r="DM53" s="31" t="str">
        <v/>
      </c>
      <c r="DN53" s="31" t="str">
        <v/>
      </c>
      <c r="DO53" s="31" t="str">
        <v/>
      </c>
      <c r="DP53" s="31" t="str">
        <v/>
      </c>
      <c r="DQ53" s="31" t="str">
        <v/>
      </c>
      <c r="DR53" s="31" t="str">
        <v/>
      </c>
      <c r="DS53" s="31" t="str">
        <v/>
      </c>
      <c r="DT53" s="31" t="str">
        <v/>
      </c>
      <c r="DU53" s="31" t="str">
        <v/>
      </c>
      <c r="DV53" s="31" t="str">
        <v/>
      </c>
      <c r="DW53" s="31" t="str">
        <v/>
      </c>
      <c r="DX53" s="31" t="str">
        <v/>
      </c>
      <c r="DY53" s="31" t="str">
        <v/>
      </c>
      <c r="DZ53" s="31" t="str">
        <v/>
      </c>
      <c r="EA53" s="31" t="str">
        <v/>
      </c>
      <c r="EB53" s="31" t="str">
        <v/>
      </c>
      <c r="EC53" s="31" t="str">
        <v/>
      </c>
      <c r="ED53" s="31" t="str">
        <v/>
      </c>
      <c r="EE53" s="31" t="str">
        <v/>
      </c>
      <c r="EF53" s="31" t="str">
        <v/>
      </c>
      <c r="EG53" s="31" t="str">
        <v/>
      </c>
      <c r="EH53" s="31" t="str">
        <v/>
      </c>
      <c r="EI53" s="31" t="str">
        <v/>
      </c>
      <c r="EJ53" s="31" t="str">
        <v/>
      </c>
      <c r="EK53" s="31" t="str">
        <v/>
      </c>
      <c r="EL53" s="31" t="str">
        <v/>
      </c>
      <c r="EM53" s="31" t="str">
        <v/>
      </c>
      <c r="EN53" s="31" t="str">
        <v/>
      </c>
      <c r="EO53" s="31" t="str">
        <v/>
      </c>
      <c r="EP53" s="31" t="str">
        <v/>
      </c>
      <c r="EQ53" s="31" t="str">
        <v/>
      </c>
      <c r="ER53" s="31" t="str">
        <v/>
      </c>
      <c r="ES53" s="31" t="str">
        <v/>
      </c>
      <c r="ET53" s="31" t="str">
        <v/>
      </c>
      <c r="EU53" s="31" t="str">
        <v/>
      </c>
      <c r="EV53" s="31" t="str">
        <v/>
      </c>
      <c r="EW53" s="31" t="str">
        <v/>
      </c>
      <c r="EX53" s="31" t="str">
        <v/>
      </c>
      <c r="EY53" s="31" t="str">
        <v/>
      </c>
      <c r="EZ53" s="31" t="str">
        <v/>
      </c>
      <c r="FA53" s="31" t="str">
        <v/>
      </c>
      <c r="FB53" s="31" t="str">
        <v/>
      </c>
      <c r="FC53" s="31" t="str">
        <v/>
      </c>
      <c r="FD53" s="31" t="str">
        <v/>
      </c>
      <c r="FE53" s="31" t="str">
        <v/>
      </c>
      <c r="FF53" s="31" t="str">
        <v/>
      </c>
      <c r="FG53" s="31" t="str">
        <v/>
      </c>
      <c r="FH53" s="31" t="str">
        <v/>
      </c>
      <c r="FI53" s="31" t="str">
        <v/>
      </c>
      <c r="FJ53" s="31" t="str">
        <v/>
      </c>
      <c r="FK53" s="31" t="str">
        <v/>
      </c>
      <c r="FL53" s="31" t="str">
        <v/>
      </c>
      <c r="FM53" s="31" t="str">
        <v/>
      </c>
      <c r="FN53" s="31" t="str">
        <v/>
      </c>
      <c r="FO53" s="31" t="str">
        <v/>
      </c>
      <c r="FP53" s="31" t="str">
        <v/>
      </c>
      <c r="FQ53" s="31" t="str">
        <v/>
      </c>
      <c r="FR53" s="31" t="str">
        <v/>
      </c>
      <c r="FS53" s="31" t="str">
        <v/>
      </c>
      <c r="FT53" s="31" t="str">
        <v/>
      </c>
      <c r="FU53" s="31" t="str">
        <v/>
      </c>
      <c r="FV53" s="31" t="str">
        <v/>
      </c>
      <c r="FW53" s="31" t="str">
        <v/>
      </c>
      <c r="FX53" s="31" t="str">
        <v/>
      </c>
      <c r="FY53" s="31" t="str">
        <v/>
      </c>
      <c r="FZ53" s="31" t="str">
        <v/>
      </c>
      <c r="GA53" s="31" t="str">
        <v/>
      </c>
      <c r="GB53" s="31" t="str">
        <v/>
      </c>
      <c r="GC53" s="31" t="str">
        <v/>
      </c>
      <c r="GD53" s="31" t="str">
        <v/>
      </c>
      <c r="GE53" s="31" t="str">
        <v/>
      </c>
      <c r="GF53" s="31" t="str">
        <v/>
      </c>
      <c r="GG53" s="31" t="str">
        <v/>
      </c>
      <c r="GH53" s="31" t="str">
        <v/>
      </c>
      <c r="GI53" s="31" t="str">
        <v/>
      </c>
      <c r="GJ53" s="31" t="str">
        <v/>
      </c>
      <c r="GK53" s="31" t="str">
        <v/>
      </c>
      <c r="GL53" s="31" t="str">
        <v/>
      </c>
      <c r="GM53" s="31" t="str">
        <v/>
      </c>
      <c r="GN53" s="31" t="str">
        <v/>
      </c>
      <c r="GO53" s="31" t="str">
        <v/>
      </c>
      <c r="GP53" s="31" t="str">
        <v/>
      </c>
      <c r="GQ53" s="31" t="str">
        <v/>
      </c>
      <c r="GR53" s="31" t="str">
        <v/>
      </c>
      <c r="GS53" s="31" t="str">
        <v/>
      </c>
      <c r="GT53" s="31" t="str">
        <v/>
      </c>
      <c r="GU53" s="31" t="str">
        <v/>
      </c>
    </row>
    <row r="54" spans="1:203" s="28" customFormat="1" ht="20.100000000000001" customHeight="1" x14ac:dyDescent="0.25">
      <c r="A54" s="28" t="str">
        <v/>
      </c>
      <c r="B54" s="28" t="str">
        <v/>
      </c>
      <c r="C54" s="29" t="str">
        <v/>
      </c>
      <c r="D54" s="30" t="str">
        <v/>
      </c>
      <c r="E54" s="31" t="str">
        <v/>
      </c>
      <c r="F54" s="31" t="str">
        <v/>
      </c>
      <c r="G54" s="31" t="str">
        <v/>
      </c>
      <c r="H54" s="31" t="str">
        <v/>
      </c>
      <c r="I54" s="31" t="str">
        <v/>
      </c>
      <c r="J54" s="31" t="str">
        <v/>
      </c>
      <c r="K54" s="31" t="str">
        <v/>
      </c>
      <c r="L54" s="31" t="str">
        <v/>
      </c>
      <c r="M54" s="31" t="str">
        <v/>
      </c>
      <c r="N54" s="31" t="str">
        <v/>
      </c>
      <c r="O54" s="31" t="str">
        <v/>
      </c>
      <c r="P54" s="31" t="str">
        <v/>
      </c>
      <c r="Q54" s="31" t="str">
        <v/>
      </c>
      <c r="R54" s="31" t="str">
        <v/>
      </c>
      <c r="S54" s="31" t="str">
        <v/>
      </c>
      <c r="T54" s="31" t="str">
        <v/>
      </c>
      <c r="U54" s="31" t="str">
        <v/>
      </c>
      <c r="V54" s="31" t="str">
        <v/>
      </c>
      <c r="W54" s="31" t="str">
        <v/>
      </c>
      <c r="X54" s="31" t="str">
        <v/>
      </c>
      <c r="Y54" s="31" t="str">
        <v/>
      </c>
      <c r="Z54" s="31" t="str">
        <v/>
      </c>
      <c r="AA54" s="31" t="str">
        <v/>
      </c>
      <c r="AB54" s="31" t="str">
        <v/>
      </c>
      <c r="AC54" s="31" t="str">
        <v/>
      </c>
      <c r="AD54" s="31" t="str">
        <v/>
      </c>
      <c r="AE54" s="31" t="str">
        <v/>
      </c>
      <c r="AF54" s="31" t="str">
        <v/>
      </c>
      <c r="AG54" s="31" t="str">
        <v/>
      </c>
      <c r="AH54" s="31" t="str">
        <v/>
      </c>
      <c r="AI54" s="31" t="str">
        <v/>
      </c>
      <c r="AJ54" s="31" t="str">
        <v/>
      </c>
      <c r="AK54" s="31" t="str">
        <v/>
      </c>
      <c r="AL54" s="31" t="str">
        <v/>
      </c>
      <c r="AM54" s="31" t="str">
        <v/>
      </c>
      <c r="AN54" s="31" t="str">
        <v/>
      </c>
      <c r="AO54" s="31" t="str">
        <v/>
      </c>
      <c r="AP54" s="31" t="str">
        <v/>
      </c>
      <c r="AQ54" s="31" t="str">
        <v/>
      </c>
      <c r="AR54" s="31" t="str">
        <v/>
      </c>
      <c r="AS54" s="31" t="str">
        <v/>
      </c>
      <c r="AT54" s="31" t="str">
        <v/>
      </c>
      <c r="AU54" s="31" t="str">
        <v/>
      </c>
      <c r="AV54" s="31" t="str">
        <v/>
      </c>
      <c r="AW54" s="31" t="str">
        <v/>
      </c>
      <c r="AX54" s="31" t="str">
        <v/>
      </c>
      <c r="AY54" s="31" t="str">
        <v/>
      </c>
      <c r="AZ54" s="31" t="str">
        <v/>
      </c>
      <c r="BA54" s="31" t="str">
        <v/>
      </c>
      <c r="BB54" s="31" t="str">
        <v/>
      </c>
      <c r="BC54" s="31" t="str">
        <v/>
      </c>
      <c r="BD54" s="31" t="str">
        <v/>
      </c>
      <c r="BE54" s="31" t="str">
        <v/>
      </c>
      <c r="BF54" s="31" t="str">
        <v/>
      </c>
      <c r="BG54" s="31" t="str">
        <v/>
      </c>
      <c r="BH54" s="31" t="str">
        <v/>
      </c>
      <c r="BI54" s="31" t="str">
        <v/>
      </c>
      <c r="BJ54" s="31" t="str">
        <v/>
      </c>
      <c r="BK54" s="31" t="str">
        <v/>
      </c>
      <c r="BL54" s="31" t="str">
        <v/>
      </c>
      <c r="BM54" s="31" t="str">
        <v/>
      </c>
      <c r="BN54" s="31" t="str">
        <v/>
      </c>
      <c r="BO54" s="31" t="str">
        <v/>
      </c>
      <c r="BP54" s="31" t="str">
        <v/>
      </c>
      <c r="BQ54" s="31" t="str">
        <v/>
      </c>
      <c r="BR54" s="31" t="str">
        <v/>
      </c>
      <c r="BS54" s="31" t="str">
        <v/>
      </c>
      <c r="BT54" s="31" t="str">
        <v/>
      </c>
      <c r="BU54" s="31" t="str">
        <v/>
      </c>
      <c r="BV54" s="31" t="str">
        <v/>
      </c>
      <c r="BW54" s="31" t="str">
        <v/>
      </c>
      <c r="BX54" s="31" t="str">
        <v/>
      </c>
      <c r="BY54" s="31" t="str">
        <v/>
      </c>
      <c r="BZ54" s="31" t="str">
        <v/>
      </c>
      <c r="CA54" s="31" t="str">
        <v/>
      </c>
      <c r="CB54" s="31" t="str">
        <v/>
      </c>
      <c r="CC54" s="31" t="str">
        <v/>
      </c>
      <c r="CD54" s="31" t="str">
        <v/>
      </c>
      <c r="CE54" s="31" t="str">
        <v/>
      </c>
      <c r="CF54" s="31" t="str">
        <v/>
      </c>
      <c r="CG54" s="31" t="str">
        <v/>
      </c>
      <c r="CH54" s="31" t="str">
        <v/>
      </c>
      <c r="CI54" s="31" t="str">
        <v/>
      </c>
      <c r="CJ54" s="31" t="str">
        <v/>
      </c>
      <c r="CK54" s="31" t="str">
        <v/>
      </c>
      <c r="CL54" s="31" t="str">
        <v/>
      </c>
      <c r="CM54" s="31" t="str">
        <v/>
      </c>
      <c r="CN54" s="31" t="str">
        <v/>
      </c>
      <c r="CO54" s="31" t="str">
        <v/>
      </c>
      <c r="CP54" s="31" t="str">
        <v/>
      </c>
      <c r="CQ54" s="31" t="str">
        <v/>
      </c>
      <c r="CR54" s="31" t="str">
        <v/>
      </c>
      <c r="CS54" s="31" t="str">
        <v/>
      </c>
      <c r="CT54" s="31" t="str">
        <v/>
      </c>
      <c r="CU54" s="31" t="str">
        <v/>
      </c>
      <c r="CV54" s="31" t="str">
        <v/>
      </c>
      <c r="CW54" s="31" t="str">
        <v/>
      </c>
      <c r="CX54" s="31" t="str">
        <v/>
      </c>
      <c r="CY54" s="31" t="str">
        <v/>
      </c>
      <c r="CZ54" s="31" t="str">
        <v/>
      </c>
      <c r="DA54" s="31" t="str">
        <v/>
      </c>
      <c r="DB54" s="31" t="str">
        <v/>
      </c>
      <c r="DC54" s="31" t="str">
        <v/>
      </c>
      <c r="DD54" s="31" t="str">
        <v/>
      </c>
      <c r="DE54" s="31" t="str">
        <v/>
      </c>
      <c r="DF54" s="31" t="str">
        <v/>
      </c>
      <c r="DG54" s="31" t="str">
        <v/>
      </c>
      <c r="DH54" s="31" t="str">
        <v/>
      </c>
      <c r="DI54" s="31" t="str">
        <v/>
      </c>
      <c r="DJ54" s="31" t="str">
        <v/>
      </c>
      <c r="DK54" s="31" t="str">
        <v/>
      </c>
      <c r="DL54" s="31" t="str">
        <v/>
      </c>
      <c r="DM54" s="31" t="str">
        <v/>
      </c>
      <c r="DN54" s="31" t="str">
        <v/>
      </c>
      <c r="DO54" s="31" t="str">
        <v/>
      </c>
      <c r="DP54" s="31" t="str">
        <v/>
      </c>
      <c r="DQ54" s="31" t="str">
        <v/>
      </c>
      <c r="DR54" s="31" t="str">
        <v/>
      </c>
      <c r="DS54" s="31" t="str">
        <v/>
      </c>
      <c r="DT54" s="31" t="str">
        <v/>
      </c>
      <c r="DU54" s="31" t="str">
        <v/>
      </c>
      <c r="DV54" s="31" t="str">
        <v/>
      </c>
      <c r="DW54" s="31" t="str">
        <v/>
      </c>
      <c r="DX54" s="31" t="str">
        <v/>
      </c>
      <c r="DY54" s="31" t="str">
        <v/>
      </c>
      <c r="DZ54" s="31" t="str">
        <v/>
      </c>
      <c r="EA54" s="31" t="str">
        <v/>
      </c>
      <c r="EB54" s="31" t="str">
        <v/>
      </c>
      <c r="EC54" s="31" t="str">
        <v/>
      </c>
      <c r="ED54" s="31" t="str">
        <v/>
      </c>
      <c r="EE54" s="31" t="str">
        <v/>
      </c>
      <c r="EF54" s="31" t="str">
        <v/>
      </c>
      <c r="EG54" s="31" t="str">
        <v/>
      </c>
      <c r="EH54" s="31" t="str">
        <v/>
      </c>
      <c r="EI54" s="31" t="str">
        <v/>
      </c>
      <c r="EJ54" s="31" t="str">
        <v/>
      </c>
      <c r="EK54" s="31" t="str">
        <v/>
      </c>
      <c r="EL54" s="31" t="str">
        <v/>
      </c>
      <c r="EM54" s="31" t="str">
        <v/>
      </c>
      <c r="EN54" s="31" t="str">
        <v/>
      </c>
      <c r="EO54" s="31" t="str">
        <v/>
      </c>
      <c r="EP54" s="31" t="str">
        <v/>
      </c>
      <c r="EQ54" s="31" t="str">
        <v/>
      </c>
      <c r="ER54" s="31" t="str">
        <v/>
      </c>
      <c r="ES54" s="31" t="str">
        <v/>
      </c>
      <c r="ET54" s="31" t="str">
        <v/>
      </c>
      <c r="EU54" s="31" t="str">
        <v/>
      </c>
      <c r="EV54" s="31" t="str">
        <v/>
      </c>
      <c r="EW54" s="31" t="str">
        <v/>
      </c>
      <c r="EX54" s="31" t="str">
        <v/>
      </c>
      <c r="EY54" s="31" t="str">
        <v/>
      </c>
      <c r="EZ54" s="31" t="str">
        <v/>
      </c>
      <c r="FA54" s="31" t="str">
        <v/>
      </c>
      <c r="FB54" s="31" t="str">
        <v/>
      </c>
      <c r="FC54" s="31" t="str">
        <v/>
      </c>
      <c r="FD54" s="31" t="str">
        <v/>
      </c>
      <c r="FE54" s="31" t="str">
        <v/>
      </c>
      <c r="FF54" s="31" t="str">
        <v/>
      </c>
      <c r="FG54" s="31" t="str">
        <v/>
      </c>
      <c r="FH54" s="31" t="str">
        <v/>
      </c>
      <c r="FI54" s="31" t="str">
        <v/>
      </c>
      <c r="FJ54" s="31" t="str">
        <v/>
      </c>
      <c r="FK54" s="31" t="str">
        <v/>
      </c>
      <c r="FL54" s="31" t="str">
        <v/>
      </c>
      <c r="FM54" s="31" t="str">
        <v/>
      </c>
      <c r="FN54" s="31" t="str">
        <v/>
      </c>
      <c r="FO54" s="31" t="str">
        <v/>
      </c>
      <c r="FP54" s="31" t="str">
        <v/>
      </c>
      <c r="FQ54" s="31" t="str">
        <v/>
      </c>
      <c r="FR54" s="31" t="str">
        <v/>
      </c>
      <c r="FS54" s="31" t="str">
        <v/>
      </c>
      <c r="FT54" s="31" t="str">
        <v/>
      </c>
      <c r="FU54" s="31" t="str">
        <v/>
      </c>
      <c r="FV54" s="31" t="str">
        <v/>
      </c>
      <c r="FW54" s="31" t="str">
        <v/>
      </c>
      <c r="FX54" s="31" t="str">
        <v/>
      </c>
      <c r="FY54" s="31" t="str">
        <v/>
      </c>
      <c r="FZ54" s="31" t="str">
        <v/>
      </c>
      <c r="GA54" s="31" t="str">
        <v/>
      </c>
      <c r="GB54" s="31" t="str">
        <v/>
      </c>
      <c r="GC54" s="31" t="str">
        <v/>
      </c>
      <c r="GD54" s="31" t="str">
        <v/>
      </c>
      <c r="GE54" s="31" t="str">
        <v/>
      </c>
      <c r="GF54" s="31" t="str">
        <v/>
      </c>
      <c r="GG54" s="31" t="str">
        <v/>
      </c>
      <c r="GH54" s="31" t="str">
        <v/>
      </c>
      <c r="GI54" s="31" t="str">
        <v/>
      </c>
      <c r="GJ54" s="31" t="str">
        <v/>
      </c>
      <c r="GK54" s="31" t="str">
        <v/>
      </c>
      <c r="GL54" s="31" t="str">
        <v/>
      </c>
      <c r="GM54" s="31" t="str">
        <v/>
      </c>
      <c r="GN54" s="31" t="str">
        <v/>
      </c>
      <c r="GO54" s="31" t="str">
        <v/>
      </c>
      <c r="GP54" s="31" t="str">
        <v/>
      </c>
      <c r="GQ54" s="31" t="str">
        <v/>
      </c>
      <c r="GR54" s="31" t="str">
        <v/>
      </c>
      <c r="GS54" s="31" t="str">
        <v/>
      </c>
      <c r="GT54" s="31" t="str">
        <v/>
      </c>
      <c r="GU54" s="31" t="str">
        <v/>
      </c>
    </row>
  </sheetData>
  <sheetProtection password="F648" sheet="1" objects="1" scenarios="1" formatCells="0" formatColumns="0" formatRows="0"/>
  <mergeCells count="2">
    <mergeCell ref="F1:G1"/>
    <mergeCell ref="A1:D1"/>
  </mergeCells>
  <phoneticPr fontId="0" type="noConversion"/>
  <conditionalFormatting sqref="D5:D54">
    <cfRule type="expression" dxfId="76" priority="1" stopIfTrue="1">
      <formula>IF($D5="HOT",TRUE,FALSE)</formula>
    </cfRule>
    <cfRule type="expression" dxfId="75" priority="2" stopIfTrue="1">
      <formula>IF($D5="COLD",TRUE,FALSE)</formula>
    </cfRule>
  </conditionalFormatting>
  <conditionalFormatting sqref="E55:R65536">
    <cfRule type="expression" dxfId="74" priority="3" stopIfTrue="1">
      <formula>IF(#REF!="HOT",TRUE,FALSE)</formula>
    </cfRule>
    <cfRule type="expression" dxfId="73" priority="4" stopIfTrue="1">
      <formula>IF(#REF!="COLD",TRUE,FALSE)</formula>
    </cfRule>
  </conditionalFormatting>
  <conditionalFormatting sqref="E3:GU54">
    <cfRule type="expression" dxfId="72" priority="5" stopIfTrue="1">
      <formula>IF(E$3="PINCH",TRUE,FALSE)</formula>
    </cfRule>
    <cfRule type="expression" dxfId="71" priority="6" stopIfTrue="1">
      <formula>IF($D3="COLD",TRUE,FALSE)</formula>
    </cfRule>
    <cfRule type="expression" dxfId="70" priority="7" stopIfTrue="1">
      <formula>IF($D3="HOT",TRUE,FALSE)</formula>
    </cfRule>
  </conditionalFormatting>
  <pageMargins left="0.75" right="0.75" top="1" bottom="1" header="0.5" footer="0.5"/>
  <pageSetup paperSize="9" scale="6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GG398"/>
  <sheetViews>
    <sheetView showGridLines="0" zoomScaleNormal="100" zoomScaleSheetLayoutView="100" workbookViewId="0">
      <selection activeCell="B6" sqref="B6"/>
    </sheetView>
  </sheetViews>
  <sheetFormatPr defaultColWidth="9.109375" defaultRowHeight="13.2" x14ac:dyDescent="0.25"/>
  <cols>
    <col min="1" max="1" width="9.5546875" style="19" customWidth="1"/>
    <col min="2" max="2" width="14" style="22" customWidth="1"/>
    <col min="3" max="11" width="9.33203125" style="32" bestFit="1" customWidth="1"/>
    <col min="12" max="12" width="7.5546875" style="32" bestFit="1" customWidth="1"/>
    <col min="13" max="13" width="11.44140625" style="32" bestFit="1" customWidth="1"/>
    <col min="14" max="189" width="9.33203125" style="32" bestFit="1" customWidth="1"/>
    <col min="190" max="16384" width="9.109375" style="32"/>
  </cols>
  <sheetData>
    <row r="1" spans="1:189" s="27" customFormat="1" ht="15.6" x14ac:dyDescent="0.3">
      <c r="A1" s="130" t="s">
        <v>52</v>
      </c>
      <c r="B1" s="130"/>
    </row>
    <row r="3" spans="1:189" s="60" customFormat="1" x14ac:dyDescent="0.25">
      <c r="A3" s="129" t="s">
        <v>0</v>
      </c>
      <c r="B3" s="133"/>
      <c r="C3" s="60" t="str">
        <f t="array" ref="C3:AZ3">IF(TRANSPOSE('A1'!A30:A80)="","",TRANSPOSE('A1'!A30:A80))</f>
        <v>H22</v>
      </c>
      <c r="D3" s="60" t="str">
        <v>CO2</v>
      </c>
      <c r="E3" s="60" t="str">
        <v>S8</v>
      </c>
      <c r="F3" s="60" t="str">
        <v>S3</v>
      </c>
      <c r="G3" s="60" t="str">
        <v>WATER</v>
      </c>
      <c r="H3" s="60" t="str">
        <v>METHANOL</v>
      </c>
      <c r="I3" s="60" t="str">
        <v>OX1</v>
      </c>
      <c r="J3" s="60" t="str">
        <v>PROD2</v>
      </c>
      <c r="K3" s="60" t="str">
        <v>CYCLOHEX</v>
      </c>
      <c r="L3" s="60" t="str">
        <v>PROD3</v>
      </c>
      <c r="M3" s="60" t="str">
        <v>H2O</v>
      </c>
      <c r="N3" s="60" t="str">
        <v>FORMIC</v>
      </c>
      <c r="O3" s="60" t="str">
        <v>PFR1</v>
      </c>
      <c r="P3" s="60" t="str">
        <v>PFR2</v>
      </c>
      <c r="Q3" s="60" t="str">
        <v>PFR3</v>
      </c>
      <c r="R3" s="60" t="str">
        <v>REB1</v>
      </c>
      <c r="S3" s="60" t="str">
        <v>COND1</v>
      </c>
      <c r="T3" s="60" t="str">
        <v>REB2</v>
      </c>
      <c r="U3" s="60" t="str">
        <v>COND2</v>
      </c>
      <c r="V3" s="60" t="str">
        <v>REB3</v>
      </c>
      <c r="W3" s="60" t="str">
        <v>COND3</v>
      </c>
      <c r="X3" s="60" t="str">
        <v>COLREB</v>
      </c>
      <c r="Y3" s="60" t="str">
        <v>COLCOND</v>
      </c>
      <c r="Z3" s="60" t="str">
        <v/>
      </c>
      <c r="AA3" s="60" t="str">
        <v/>
      </c>
      <c r="AB3" s="60" t="str">
        <v/>
      </c>
      <c r="AC3" s="60" t="str">
        <v/>
      </c>
      <c r="AD3" s="60" t="str">
        <v/>
      </c>
      <c r="AE3" s="60" t="str">
        <v/>
      </c>
      <c r="AF3" s="60" t="str">
        <v/>
      </c>
      <c r="AG3" s="60" t="str">
        <v/>
      </c>
      <c r="AH3" s="60" t="str">
        <v/>
      </c>
      <c r="AI3" s="60" t="str">
        <v/>
      </c>
      <c r="AJ3" s="60" t="str">
        <v/>
      </c>
      <c r="AK3" s="60" t="str">
        <v/>
      </c>
      <c r="AL3" s="60" t="str">
        <v/>
      </c>
      <c r="AM3" s="60" t="str">
        <v/>
      </c>
      <c r="AN3" s="60" t="str">
        <v/>
      </c>
      <c r="AO3" s="60" t="str">
        <v/>
      </c>
      <c r="AP3" s="60" t="str">
        <v/>
      </c>
      <c r="AQ3" s="60" t="str">
        <v/>
      </c>
      <c r="AR3" s="60" t="str">
        <v/>
      </c>
      <c r="AS3" s="60" t="str">
        <v/>
      </c>
      <c r="AT3" s="60" t="str">
        <v/>
      </c>
      <c r="AU3" s="60" t="str">
        <v/>
      </c>
      <c r="AV3" s="60" t="str">
        <v/>
      </c>
      <c r="AW3" s="60" t="str">
        <v/>
      </c>
      <c r="AX3" s="60" t="str">
        <v/>
      </c>
      <c r="AY3" s="60" t="str">
        <v/>
      </c>
      <c r="AZ3" s="60" t="str">
        <v/>
      </c>
    </row>
    <row r="4" spans="1:189" s="24" customFormat="1" x14ac:dyDescent="0.25">
      <c r="A4" s="131" t="str">
        <f>SCC!$A$30</f>
        <v>Heat Flow (kW)</v>
      </c>
      <c r="B4" s="132"/>
      <c r="C4" s="87">
        <f t="array" ref="C4:AZ4">IF(TRANSPOSE('A1'!H30:H80)="","",TRANSPOSE('A1'!H30:H80))</f>
        <v>110.0878106267694</v>
      </c>
      <c r="D4" s="87">
        <v>56.75783783783784</v>
      </c>
      <c r="E4" s="87">
        <v>68.181703038516602</v>
      </c>
      <c r="F4" s="87">
        <v>95.385806451612893</v>
      </c>
      <c r="G4" s="87">
        <v>42.964103258111464</v>
      </c>
      <c r="H4" s="87">
        <v>26.194237836352301</v>
      </c>
      <c r="I4" s="87">
        <v>12.701979689413996</v>
      </c>
      <c r="J4" s="87">
        <v>42.633511111111112</v>
      </c>
      <c r="K4" s="87">
        <v>13.416355555555555</v>
      </c>
      <c r="L4" s="87">
        <v>526.72681704260629</v>
      </c>
      <c r="M4" s="87">
        <v>41.935760218953739</v>
      </c>
      <c r="N4" s="87">
        <v>11.273667636624545</v>
      </c>
      <c r="O4" s="87">
        <v>29931.84965380908</v>
      </c>
      <c r="P4" s="87">
        <v>181550.29940116499</v>
      </c>
      <c r="Q4" s="87">
        <v>739006.66666677874</v>
      </c>
      <c r="R4" s="87">
        <v>14709.542356377175</v>
      </c>
      <c r="S4" s="87">
        <v>4233.7832167833649</v>
      </c>
      <c r="T4" s="87">
        <v>14971.754212091806</v>
      </c>
      <c r="U4" s="87">
        <v>4233.7762237762036</v>
      </c>
      <c r="V4" s="87">
        <v>14556.743737957457</v>
      </c>
      <c r="W4" s="87">
        <v>4235.0629370630859</v>
      </c>
      <c r="X4" s="87">
        <v>529519.76744178205</v>
      </c>
      <c r="Y4" s="87">
        <v>7874.3376395884361</v>
      </c>
      <c r="Z4" s="87" t="str">
        <v/>
      </c>
      <c r="AA4" s="87" t="str">
        <v/>
      </c>
      <c r="AB4" s="87" t="str">
        <v/>
      </c>
      <c r="AC4" s="87" t="str">
        <v/>
      </c>
      <c r="AD4" s="87" t="str">
        <v/>
      </c>
      <c r="AE4" s="87" t="str">
        <v/>
      </c>
      <c r="AF4" s="87" t="str">
        <v/>
      </c>
      <c r="AG4" s="87" t="str">
        <v/>
      </c>
      <c r="AH4" s="87" t="str">
        <v/>
      </c>
      <c r="AI4" s="87" t="str">
        <v/>
      </c>
      <c r="AJ4" s="87" t="str">
        <v/>
      </c>
      <c r="AK4" s="87" t="str">
        <v/>
      </c>
      <c r="AL4" s="87" t="str">
        <v/>
      </c>
      <c r="AM4" s="87" t="str">
        <v/>
      </c>
      <c r="AN4" s="87" t="str">
        <v/>
      </c>
      <c r="AO4" s="87" t="str">
        <v/>
      </c>
      <c r="AP4" s="87" t="str">
        <v/>
      </c>
      <c r="AQ4" s="87" t="str">
        <v/>
      </c>
      <c r="AR4" s="87" t="str">
        <v/>
      </c>
      <c r="AS4" s="87" t="str">
        <v/>
      </c>
      <c r="AT4" s="87" t="str">
        <v/>
      </c>
      <c r="AU4" s="87" t="str">
        <v/>
      </c>
      <c r="AV4" s="87" t="str">
        <v/>
      </c>
      <c r="AW4" s="87" t="str">
        <v/>
      </c>
      <c r="AX4" s="87" t="str">
        <v/>
      </c>
      <c r="AY4" s="87" t="str">
        <v/>
      </c>
      <c r="AZ4" s="87" t="str">
        <v/>
      </c>
      <c r="BA4" s="87"/>
      <c r="BB4" s="87"/>
      <c r="BC4" s="87"/>
      <c r="BD4" s="87"/>
      <c r="BE4" s="87"/>
      <c r="BF4" s="87"/>
      <c r="BG4" s="87"/>
      <c r="BH4" s="87"/>
      <c r="BI4" s="87"/>
      <c r="BJ4" s="87"/>
      <c r="BK4" s="87"/>
      <c r="BL4" s="87"/>
      <c r="BM4" s="87"/>
      <c r="BN4" s="87"/>
      <c r="BO4" s="87"/>
      <c r="BP4" s="87"/>
      <c r="BQ4" s="87"/>
      <c r="BR4" s="87"/>
      <c r="BS4" s="87"/>
      <c r="BT4" s="87"/>
      <c r="BU4" s="87"/>
      <c r="BV4" s="87"/>
      <c r="BW4" s="87"/>
      <c r="BX4" s="87"/>
      <c r="BY4" s="87"/>
      <c r="BZ4" s="87"/>
      <c r="CA4" s="87"/>
      <c r="CB4" s="87"/>
      <c r="CC4" s="87"/>
      <c r="CD4" s="87"/>
      <c r="CE4" s="87"/>
      <c r="CF4" s="87"/>
      <c r="CG4" s="87"/>
      <c r="CH4" s="87"/>
      <c r="CI4" s="87"/>
      <c r="CJ4" s="87"/>
      <c r="CK4" s="87"/>
      <c r="CL4" s="87"/>
      <c r="CM4" s="87"/>
      <c r="CN4" s="87"/>
      <c r="CO4" s="87"/>
      <c r="CP4" s="87"/>
      <c r="CQ4" s="87"/>
      <c r="CR4" s="87"/>
      <c r="CS4" s="87"/>
      <c r="CT4" s="87"/>
      <c r="CU4" s="87"/>
      <c r="CV4" s="87"/>
      <c r="CW4" s="87"/>
      <c r="CX4" s="87"/>
      <c r="CY4" s="87"/>
      <c r="CZ4" s="87"/>
      <c r="DA4" s="87"/>
      <c r="DB4" s="87"/>
      <c r="DC4" s="87"/>
      <c r="DD4" s="87"/>
      <c r="DE4" s="87"/>
      <c r="DF4" s="87"/>
      <c r="DG4" s="87"/>
      <c r="DH4" s="87"/>
      <c r="DI4" s="87"/>
      <c r="DJ4" s="87"/>
      <c r="DK4" s="87"/>
      <c r="DL4" s="87"/>
      <c r="DM4" s="87"/>
      <c r="DN4" s="87"/>
      <c r="DO4" s="87"/>
      <c r="DP4" s="87"/>
      <c r="DQ4" s="87"/>
      <c r="DR4" s="87"/>
      <c r="DS4" s="87"/>
      <c r="DT4" s="87"/>
      <c r="DU4" s="87"/>
      <c r="DV4" s="87"/>
      <c r="DW4" s="87"/>
      <c r="DX4" s="87"/>
      <c r="DY4" s="87"/>
      <c r="DZ4" s="87"/>
      <c r="EA4" s="87"/>
      <c r="EB4" s="87"/>
      <c r="EC4" s="87"/>
      <c r="ED4" s="87"/>
      <c r="EE4" s="87"/>
      <c r="EF4" s="87"/>
      <c r="EG4" s="87"/>
      <c r="EH4" s="87"/>
      <c r="EI4" s="87"/>
      <c r="EJ4" s="87"/>
      <c r="EK4" s="87"/>
      <c r="EL4" s="87"/>
      <c r="EM4" s="87"/>
      <c r="EN4" s="87"/>
      <c r="EO4" s="87"/>
      <c r="EP4" s="87"/>
      <c r="EQ4" s="87"/>
      <c r="ER4" s="87"/>
      <c r="ES4" s="87"/>
      <c r="ET4" s="87"/>
      <c r="EU4" s="87"/>
      <c r="EV4" s="87"/>
      <c r="EW4" s="87"/>
      <c r="EX4" s="87"/>
      <c r="EY4" s="87"/>
      <c r="EZ4" s="87"/>
      <c r="FA4" s="87"/>
      <c r="FB4" s="87"/>
      <c r="FC4" s="87"/>
      <c r="FD4" s="87"/>
      <c r="FE4" s="87"/>
      <c r="FF4" s="87"/>
      <c r="FG4" s="87"/>
      <c r="FH4" s="87"/>
      <c r="FI4" s="87"/>
      <c r="FJ4" s="87"/>
      <c r="FK4" s="87"/>
      <c r="FL4" s="87"/>
      <c r="FM4" s="87"/>
      <c r="FN4" s="87"/>
      <c r="FO4" s="87"/>
      <c r="FP4" s="87"/>
      <c r="FQ4" s="87"/>
      <c r="FR4" s="87"/>
      <c r="FS4" s="87"/>
      <c r="FT4" s="87"/>
      <c r="FU4" s="87"/>
      <c r="FV4" s="87"/>
      <c r="FW4" s="87"/>
      <c r="FX4" s="87"/>
      <c r="FY4" s="87"/>
      <c r="FZ4" s="87"/>
      <c r="GA4" s="87"/>
      <c r="GB4" s="87"/>
      <c r="GC4" s="87"/>
      <c r="GD4" s="87"/>
      <c r="GE4" s="87"/>
      <c r="GF4" s="87"/>
      <c r="GG4" s="87"/>
    </row>
    <row r="5" spans="1:189" ht="26.4" x14ac:dyDescent="0.25">
      <c r="A5" s="30" t="s">
        <v>7</v>
      </c>
      <c r="B5" s="69" t="str">
        <f>"Actual Temp ("&amp;'A1'!T3&amp;")"</f>
        <v>Actual Temp (°C)</v>
      </c>
      <c r="C5" s="30" t="str">
        <f t="array" ref="C5:AZ5">IF(TRANSPOSE('A1'!J30:J80)="","",TRANSPOSE('A1'!J30:J80))</f>
        <v>COLD</v>
      </c>
      <c r="D5" s="30" t="str">
        <v>COLD</v>
      </c>
      <c r="E5" s="30" t="str">
        <v>HOT</v>
      </c>
      <c r="F5" s="30" t="str">
        <v>COLD</v>
      </c>
      <c r="G5" s="30" t="str">
        <v>HOT</v>
      </c>
      <c r="H5" s="30" t="str">
        <v>COLD</v>
      </c>
      <c r="I5" s="30" t="str">
        <v>COLD</v>
      </c>
      <c r="J5" s="30" t="str">
        <v>HOT</v>
      </c>
      <c r="K5" s="30" t="str">
        <v>COLD</v>
      </c>
      <c r="L5" s="30" t="str">
        <v>HOT</v>
      </c>
      <c r="M5" s="30" t="str">
        <v>HOT</v>
      </c>
      <c r="N5" s="30" t="str">
        <v>HOT</v>
      </c>
      <c r="O5" s="30" t="str">
        <v>HOT</v>
      </c>
      <c r="P5" s="30" t="str">
        <v>HOT</v>
      </c>
      <c r="Q5" s="30" t="str">
        <v>HOT</v>
      </c>
      <c r="R5" s="30" t="str">
        <v>COLD</v>
      </c>
      <c r="S5" s="30" t="str">
        <v>HOT</v>
      </c>
      <c r="T5" s="30" t="str">
        <v>COLD</v>
      </c>
      <c r="U5" s="30" t="str">
        <v>HOT</v>
      </c>
      <c r="V5" s="30" t="str">
        <v>COLD</v>
      </c>
      <c r="W5" s="30" t="str">
        <v>HOT</v>
      </c>
      <c r="X5" s="30" t="str">
        <v>COLD</v>
      </c>
      <c r="Y5" s="30" t="str">
        <v>HOT</v>
      </c>
      <c r="Z5" s="30" t="str">
        <v/>
      </c>
      <c r="AA5" s="30" t="str">
        <v/>
      </c>
      <c r="AB5" s="30" t="str">
        <v/>
      </c>
      <c r="AC5" s="30" t="str">
        <v/>
      </c>
      <c r="AD5" s="30" t="str">
        <v/>
      </c>
      <c r="AE5" s="30" t="str">
        <v/>
      </c>
      <c r="AF5" s="30" t="str">
        <v/>
      </c>
      <c r="AG5" s="30" t="str">
        <v/>
      </c>
      <c r="AH5" s="30" t="str">
        <v/>
      </c>
      <c r="AI5" s="30" t="str">
        <v/>
      </c>
      <c r="AJ5" s="30" t="str">
        <v/>
      </c>
      <c r="AK5" s="30" t="str">
        <v/>
      </c>
      <c r="AL5" s="30" t="str">
        <v/>
      </c>
      <c r="AM5" s="30" t="str">
        <v/>
      </c>
      <c r="AN5" s="30" t="str">
        <v/>
      </c>
      <c r="AO5" s="30" t="str">
        <v/>
      </c>
      <c r="AP5" s="30" t="str">
        <v/>
      </c>
      <c r="AQ5" s="30" t="str">
        <v/>
      </c>
      <c r="AR5" s="30" t="str">
        <v/>
      </c>
      <c r="AS5" s="30" t="str">
        <v/>
      </c>
      <c r="AT5" s="30" t="str">
        <v/>
      </c>
      <c r="AU5" s="30" t="str">
        <v/>
      </c>
      <c r="AV5" s="30" t="str">
        <v/>
      </c>
      <c r="AW5" s="30" t="str">
        <v/>
      </c>
      <c r="AX5" s="30" t="str">
        <v/>
      </c>
      <c r="AY5" s="30" t="str">
        <v/>
      </c>
      <c r="AZ5" s="30" t="str">
        <v/>
      </c>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row>
    <row r="6" spans="1:189" s="73" customFormat="1" x14ac:dyDescent="0.25">
      <c r="A6" s="70"/>
      <c r="B6" s="71">
        <f>IF(A7="","",(LARGE('A1'!$B$30:$C$80,A7)))</f>
        <v>549.75599999999997</v>
      </c>
      <c r="C6" s="72" t="str">
        <f t="array" ref="C6:AZ6">IF($C$5:$AZ$5="","",IF($C$5:$AZ$5="HOT",IF(TRANSPOSE('A1'!$B$30:$B$80)=$B6,"●",IF(TRANSPOSE('A1'!$C$30:$C$80)=$B6,"▼",IF($C5:$AZ5="|","|",""))),IF(TRANSPOSE('A1'!$B$30:$B$80)=$B6,"●",IF(TRANSPOSE('A1'!$C$30:$C$80)=$B6,"▲",IF($C5:$AZ5="|","|","")))))</f>
        <v/>
      </c>
      <c r="D6" s="72" t="str">
        <v/>
      </c>
      <c r="E6" s="72" t="str">
        <v>●</v>
      </c>
      <c r="F6" s="72" t="str">
        <v/>
      </c>
      <c r="G6" s="72" t="str">
        <v/>
      </c>
      <c r="H6" s="72" t="str">
        <v/>
      </c>
      <c r="I6" s="72" t="str">
        <v/>
      </c>
      <c r="J6" s="72" t="str">
        <v/>
      </c>
      <c r="K6" s="72" t="str">
        <v/>
      </c>
      <c r="L6" s="72" t="str">
        <v/>
      </c>
      <c r="M6" s="72" t="str">
        <v/>
      </c>
      <c r="N6" s="72" t="str">
        <v/>
      </c>
      <c r="O6" s="72" t="str">
        <v/>
      </c>
      <c r="P6" s="72" t="str">
        <v/>
      </c>
      <c r="Q6" s="72" t="str">
        <v/>
      </c>
      <c r="R6" s="72" t="str">
        <v/>
      </c>
      <c r="S6" s="72" t="str">
        <v/>
      </c>
      <c r="T6" s="72" t="str">
        <v/>
      </c>
      <c r="U6" s="72" t="str">
        <v/>
      </c>
      <c r="V6" s="72" t="str">
        <v/>
      </c>
      <c r="W6" s="72" t="str">
        <v/>
      </c>
      <c r="X6" s="72" t="str">
        <v/>
      </c>
      <c r="Y6" s="72" t="str">
        <v/>
      </c>
      <c r="Z6" s="72" t="str">
        <v/>
      </c>
      <c r="AA6" s="72" t="str">
        <v/>
      </c>
      <c r="AB6" s="72" t="str">
        <v/>
      </c>
      <c r="AC6" s="72" t="str">
        <v/>
      </c>
      <c r="AD6" s="72" t="str">
        <v/>
      </c>
      <c r="AE6" s="72" t="str">
        <v/>
      </c>
      <c r="AF6" s="72" t="str">
        <v/>
      </c>
      <c r="AG6" s="72" t="str">
        <v/>
      </c>
      <c r="AH6" s="72" t="str">
        <v/>
      </c>
      <c r="AI6" s="72" t="str">
        <v/>
      </c>
      <c r="AJ6" s="72" t="str">
        <v/>
      </c>
      <c r="AK6" s="72" t="str">
        <v/>
      </c>
      <c r="AL6" s="72" t="str">
        <v/>
      </c>
      <c r="AM6" s="72" t="str">
        <v/>
      </c>
      <c r="AN6" s="72" t="str">
        <v/>
      </c>
      <c r="AO6" s="72" t="str">
        <v/>
      </c>
      <c r="AP6" s="72" t="str">
        <v/>
      </c>
      <c r="AQ6" s="72" t="str">
        <v/>
      </c>
      <c r="AR6" s="72" t="str">
        <v/>
      </c>
      <c r="AS6" s="72" t="str">
        <v/>
      </c>
      <c r="AT6" s="72" t="str">
        <v/>
      </c>
      <c r="AU6" s="72" t="str">
        <v/>
      </c>
      <c r="AV6" s="72" t="str">
        <v/>
      </c>
      <c r="AW6" s="72" t="str">
        <v/>
      </c>
      <c r="AX6" s="72" t="str">
        <v/>
      </c>
      <c r="AY6" s="72" t="str">
        <v/>
      </c>
      <c r="AZ6" s="72" t="str">
        <v/>
      </c>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c r="FW6" s="72"/>
      <c r="FX6" s="72"/>
      <c r="FY6" s="72"/>
      <c r="FZ6" s="72"/>
      <c r="GA6" s="72"/>
      <c r="GB6" s="72"/>
      <c r="GC6" s="72"/>
      <c r="GD6" s="72"/>
      <c r="GE6" s="72"/>
      <c r="GF6" s="72"/>
      <c r="GG6" s="72"/>
    </row>
    <row r="7" spans="1:189" s="73" customFormat="1" x14ac:dyDescent="0.25">
      <c r="A7" s="70">
        <f>IF((SUM(IF(FREQUENCY('A1'!$B$30:$C$80,'A1'!$B$30:$C$80)&gt;0,1)))&gt;1,1,"")</f>
        <v>1</v>
      </c>
      <c r="B7" s="71" t="str">
        <f>IF(A8="","",(LARGE('A1'!$K$30:$L$80,A8)))</f>
        <v/>
      </c>
      <c r="C7" s="72" t="str">
        <f t="array" ref="C7:AZ7">IF($C$5:$AZ$5="","",IF($C$5:$AZ$5="HOT",IF($C6:$AZ6="●","|",IF($C6:$AZ6="|","|","")),IF($C6:$AZ6="▲","|",IF($C6:$AZ6="|","|",""))))</f>
        <v/>
      </c>
      <c r="D7" s="72" t="str">
        <v/>
      </c>
      <c r="E7" s="72" t="str">
        <v>|</v>
      </c>
      <c r="F7" s="72" t="str">
        <v/>
      </c>
      <c r="G7" s="72" t="str">
        <v/>
      </c>
      <c r="H7" s="72" t="str">
        <v/>
      </c>
      <c r="I7" s="72" t="str">
        <v/>
      </c>
      <c r="J7" s="72" t="str">
        <v/>
      </c>
      <c r="K7" s="72" t="str">
        <v/>
      </c>
      <c r="L7" s="72" t="str">
        <v/>
      </c>
      <c r="M7" s="72" t="str">
        <v/>
      </c>
      <c r="N7" s="72" t="str">
        <v/>
      </c>
      <c r="O7" s="72" t="str">
        <v/>
      </c>
      <c r="P7" s="72" t="str">
        <v/>
      </c>
      <c r="Q7" s="72" t="str">
        <v/>
      </c>
      <c r="R7" s="72" t="str">
        <v/>
      </c>
      <c r="S7" s="72" t="str">
        <v/>
      </c>
      <c r="T7" s="72" t="str">
        <v/>
      </c>
      <c r="U7" s="72" t="str">
        <v/>
      </c>
      <c r="V7" s="72" t="str">
        <v/>
      </c>
      <c r="W7" s="72" t="str">
        <v/>
      </c>
      <c r="X7" s="72" t="str">
        <v/>
      </c>
      <c r="Y7" s="72" t="str">
        <v/>
      </c>
      <c r="Z7" s="72" t="str">
        <v/>
      </c>
      <c r="AA7" s="72" t="str">
        <v/>
      </c>
      <c r="AB7" s="72" t="str">
        <v/>
      </c>
      <c r="AC7" s="72" t="str">
        <v/>
      </c>
      <c r="AD7" s="72" t="str">
        <v/>
      </c>
      <c r="AE7" s="72" t="str">
        <v/>
      </c>
      <c r="AF7" s="72" t="str">
        <v/>
      </c>
      <c r="AG7" s="72" t="str">
        <v/>
      </c>
      <c r="AH7" s="72" t="str">
        <v/>
      </c>
      <c r="AI7" s="72" t="str">
        <v/>
      </c>
      <c r="AJ7" s="72" t="str">
        <v/>
      </c>
      <c r="AK7" s="72" t="str">
        <v/>
      </c>
      <c r="AL7" s="72" t="str">
        <v/>
      </c>
      <c r="AM7" s="72" t="str">
        <v/>
      </c>
      <c r="AN7" s="72" t="str">
        <v/>
      </c>
      <c r="AO7" s="72" t="str">
        <v/>
      </c>
      <c r="AP7" s="72" t="str">
        <v/>
      </c>
      <c r="AQ7" s="72" t="str">
        <v/>
      </c>
      <c r="AR7" s="72" t="str">
        <v/>
      </c>
      <c r="AS7" s="72" t="str">
        <v/>
      </c>
      <c r="AT7" s="72" t="str">
        <v/>
      </c>
      <c r="AU7" s="72" t="str">
        <v/>
      </c>
      <c r="AV7" s="72" t="str">
        <v/>
      </c>
      <c r="AW7" s="72" t="str">
        <v/>
      </c>
      <c r="AX7" s="72" t="str">
        <v/>
      </c>
      <c r="AY7" s="72" t="str">
        <v/>
      </c>
      <c r="AZ7" s="72" t="str">
        <v/>
      </c>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c r="FV7" s="72"/>
      <c r="FW7" s="72"/>
      <c r="FX7" s="72"/>
      <c r="FY7" s="72"/>
      <c r="FZ7" s="72"/>
      <c r="GA7" s="72"/>
      <c r="GB7" s="72"/>
      <c r="GC7" s="72"/>
      <c r="GD7" s="72"/>
      <c r="GE7" s="72"/>
      <c r="GF7" s="72"/>
      <c r="GG7" s="72"/>
    </row>
    <row r="8" spans="1:189" s="73" customFormat="1" x14ac:dyDescent="0.25">
      <c r="A8" s="70"/>
      <c r="B8" s="71">
        <f t="array" ref="B8">IF(A7="","",(LARGE('A1'!$B$30:$C$103,(1+SUM(COUNTIF('A1'!$B$30:$C$103,B$6:B7))-(A7*COUNTIF('A1'!$B$30:$C$103,B$7))))))</f>
        <v>391.85</v>
      </c>
      <c r="C8" s="72" t="str">
        <f t="array" ref="C8:AZ8">IF($C$5:$AZ$5="","",IF($C$5:$AZ$5="HOT",IF(TRANSPOSE('A1'!$B$30:$B$80)=$B8,"●",IF(TRANSPOSE('A1'!$C$30:$C$80)=$B8,"▼",IF($C7:$AZ7="|","|",""))),IF(TRANSPOSE('A1'!$B$30:$B$80)=$B8,"●",IF(TRANSPOSE('A1'!$C$30:$C$80)=$B8,"▲",IF($C7:$AZ7="|","|","")))))</f>
        <v/>
      </c>
      <c r="D8" s="72" t="str">
        <v/>
      </c>
      <c r="E8" s="72" t="str">
        <v>▼</v>
      </c>
      <c r="F8" s="72" t="str">
        <v/>
      </c>
      <c r="G8" s="72" t="str">
        <v/>
      </c>
      <c r="H8" s="72" t="str">
        <v/>
      </c>
      <c r="I8" s="72" t="str">
        <v/>
      </c>
      <c r="J8" s="72" t="str">
        <v/>
      </c>
      <c r="K8" s="72" t="str">
        <v/>
      </c>
      <c r="L8" s="72" t="str">
        <v/>
      </c>
      <c r="M8" s="72" t="str">
        <v/>
      </c>
      <c r="N8" s="72" t="str">
        <v/>
      </c>
      <c r="O8" s="72" t="str">
        <v/>
      </c>
      <c r="P8" s="72" t="str">
        <v/>
      </c>
      <c r="Q8" s="72" t="str">
        <v/>
      </c>
      <c r="R8" s="72" t="str">
        <v/>
      </c>
      <c r="S8" s="72" t="str">
        <v/>
      </c>
      <c r="T8" s="72" t="str">
        <v/>
      </c>
      <c r="U8" s="72" t="str">
        <v/>
      </c>
      <c r="V8" s="72" t="str">
        <v/>
      </c>
      <c r="W8" s="72" t="str">
        <v/>
      </c>
      <c r="X8" s="72" t="str">
        <v/>
      </c>
      <c r="Y8" s="72" t="str">
        <v/>
      </c>
      <c r="Z8" s="72" t="str">
        <v/>
      </c>
      <c r="AA8" s="72" t="str">
        <v/>
      </c>
      <c r="AB8" s="72" t="str">
        <v/>
      </c>
      <c r="AC8" s="72" t="str">
        <v/>
      </c>
      <c r="AD8" s="72" t="str">
        <v/>
      </c>
      <c r="AE8" s="72" t="str">
        <v/>
      </c>
      <c r="AF8" s="72" t="str">
        <v/>
      </c>
      <c r="AG8" s="72" t="str">
        <v/>
      </c>
      <c r="AH8" s="72" t="str">
        <v/>
      </c>
      <c r="AI8" s="72" t="str">
        <v/>
      </c>
      <c r="AJ8" s="72" t="str">
        <v/>
      </c>
      <c r="AK8" s="72" t="str">
        <v/>
      </c>
      <c r="AL8" s="72" t="str">
        <v/>
      </c>
      <c r="AM8" s="72" t="str">
        <v/>
      </c>
      <c r="AN8" s="72" t="str">
        <v/>
      </c>
      <c r="AO8" s="72" t="str">
        <v/>
      </c>
      <c r="AP8" s="72" t="str">
        <v/>
      </c>
      <c r="AQ8" s="72" t="str">
        <v/>
      </c>
      <c r="AR8" s="72" t="str">
        <v/>
      </c>
      <c r="AS8" s="72" t="str">
        <v/>
      </c>
      <c r="AT8" s="72" t="str">
        <v/>
      </c>
      <c r="AU8" s="72" t="str">
        <v/>
      </c>
      <c r="AV8" s="72" t="str">
        <v/>
      </c>
      <c r="AW8" s="72" t="str">
        <v/>
      </c>
      <c r="AX8" s="72" t="str">
        <v/>
      </c>
      <c r="AY8" s="72" t="str">
        <v/>
      </c>
      <c r="AZ8" s="72" t="str">
        <v/>
      </c>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c r="GC8" s="72"/>
      <c r="GD8" s="72"/>
      <c r="GE8" s="72"/>
      <c r="GF8" s="72"/>
      <c r="GG8" s="72"/>
    </row>
    <row r="9" spans="1:189" s="73" customFormat="1" x14ac:dyDescent="0.25">
      <c r="A9" s="70">
        <f>IF(A7="","",IF((SUM(IF(FREQUENCY('A1'!$B$30:$C$80,'A1'!$B$30:$C$80)&gt;0,1)))&gt;(A7+1),(A7+1),""))</f>
        <v>2</v>
      </c>
      <c r="B9" s="71" t="str">
        <f t="array" ref="B9">IF(A8="","",(LARGE('A1'!$B$30:$C$103,(1+SUM(COUNTIF('A1'!$B$30:$C$103,B$6:B8))-(A8*COUNTIF('A1'!$B$30:$C$103,B$7))))))</f>
        <v/>
      </c>
      <c r="C9" s="72" t="str">
        <f t="array" ref="C9:AZ9">IF($C$5:$AZ$5="","",IF($C$5:$AZ$5="HOT",IF($C8:$AZ8="●","|",IF($C8:$AZ8="|","|","")),IF($C8:$AZ8="▲","|",IF($C8:$AZ8="|","|",""))))</f>
        <v/>
      </c>
      <c r="D9" s="72" t="str">
        <v/>
      </c>
      <c r="E9" s="72" t="str">
        <v/>
      </c>
      <c r="F9" s="72" t="str">
        <v/>
      </c>
      <c r="G9" s="72" t="str">
        <v/>
      </c>
      <c r="H9" s="72" t="str">
        <v/>
      </c>
      <c r="I9" s="72" t="str">
        <v/>
      </c>
      <c r="J9" s="72" t="str">
        <v/>
      </c>
      <c r="K9" s="72" t="str">
        <v/>
      </c>
      <c r="L9" s="72" t="str">
        <v/>
      </c>
      <c r="M9" s="72" t="str">
        <v/>
      </c>
      <c r="N9" s="72" t="str">
        <v/>
      </c>
      <c r="O9" s="72" t="str">
        <v/>
      </c>
      <c r="P9" s="72" t="str">
        <v/>
      </c>
      <c r="Q9" s="72" t="str">
        <v/>
      </c>
      <c r="R9" s="72" t="str">
        <v/>
      </c>
      <c r="S9" s="72" t="str">
        <v/>
      </c>
      <c r="T9" s="72" t="str">
        <v/>
      </c>
      <c r="U9" s="72" t="str">
        <v/>
      </c>
      <c r="V9" s="72" t="str">
        <v/>
      </c>
      <c r="W9" s="72" t="str">
        <v/>
      </c>
      <c r="X9" s="72" t="str">
        <v/>
      </c>
      <c r="Y9" s="72" t="str">
        <v/>
      </c>
      <c r="Z9" s="72" t="str">
        <v/>
      </c>
      <c r="AA9" s="72" t="str">
        <v/>
      </c>
      <c r="AB9" s="72" t="str">
        <v/>
      </c>
      <c r="AC9" s="72" t="str">
        <v/>
      </c>
      <c r="AD9" s="72" t="str">
        <v/>
      </c>
      <c r="AE9" s="72" t="str">
        <v/>
      </c>
      <c r="AF9" s="72" t="str">
        <v/>
      </c>
      <c r="AG9" s="72" t="str">
        <v/>
      </c>
      <c r="AH9" s="72" t="str">
        <v/>
      </c>
      <c r="AI9" s="72" t="str">
        <v/>
      </c>
      <c r="AJ9" s="72" t="str">
        <v/>
      </c>
      <c r="AK9" s="72" t="str">
        <v/>
      </c>
      <c r="AL9" s="72" t="str">
        <v/>
      </c>
      <c r="AM9" s="72" t="str">
        <v/>
      </c>
      <c r="AN9" s="72" t="str">
        <v/>
      </c>
      <c r="AO9" s="72" t="str">
        <v/>
      </c>
      <c r="AP9" s="72" t="str">
        <v/>
      </c>
      <c r="AQ9" s="72" t="str">
        <v/>
      </c>
      <c r="AR9" s="72" t="str">
        <v/>
      </c>
      <c r="AS9" s="72" t="str">
        <v/>
      </c>
      <c r="AT9" s="72" t="str">
        <v/>
      </c>
      <c r="AU9" s="72" t="str">
        <v/>
      </c>
      <c r="AV9" s="72" t="str">
        <v/>
      </c>
      <c r="AW9" s="72" t="str">
        <v/>
      </c>
      <c r="AX9" s="72" t="str">
        <v/>
      </c>
      <c r="AY9" s="72" t="str">
        <v/>
      </c>
      <c r="AZ9" s="72" t="str">
        <v/>
      </c>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c r="FV9" s="72"/>
      <c r="FW9" s="72"/>
      <c r="FX9" s="72"/>
      <c r="FY9" s="72"/>
      <c r="FZ9" s="72"/>
      <c r="GA9" s="72"/>
      <c r="GB9" s="72"/>
      <c r="GC9" s="72"/>
      <c r="GD9" s="72"/>
      <c r="GE9" s="72"/>
      <c r="GF9" s="72"/>
      <c r="GG9" s="72"/>
    </row>
    <row r="10" spans="1:189" s="73" customFormat="1" x14ac:dyDescent="0.25">
      <c r="A10" s="70"/>
      <c r="B10" s="71">
        <f t="array" ref="B10">IF(A9="","",(LARGE('A1'!$B$30:$C$103,(1+SUM(COUNTIF('A1'!$B$30:$C$103,B$6:B9))-(A9*COUNTIF('A1'!$B$30:$C$103,B$7))))))</f>
        <v>389.85</v>
      </c>
      <c r="C10" s="72" t="str">
        <f t="array" ref="C10:AZ10">IF($C$5:$AZ$5="","",IF($C$5:$AZ$5="HOT",IF(TRANSPOSE('A1'!$B$30:$B$80)=$B10,"●",IF(TRANSPOSE('A1'!$C$30:$C$80)=$B10,"▼",IF($C9:$AZ9="|","|",""))),IF(TRANSPOSE('A1'!$B$30:$B$80)=$B10,"●",IF(TRANSPOSE('A1'!$C$30:$C$80)=$B10,"▲",IF($C9:$AZ9="|","|","")))))</f>
        <v>▲</v>
      </c>
      <c r="D10" s="72" t="str">
        <v>▲</v>
      </c>
      <c r="E10" s="72" t="str">
        <v/>
      </c>
      <c r="F10" s="72" t="str">
        <v/>
      </c>
      <c r="G10" s="72" t="str">
        <v/>
      </c>
      <c r="H10" s="72" t="str">
        <v/>
      </c>
      <c r="I10" s="72" t="str">
        <v/>
      </c>
      <c r="J10" s="72" t="str">
        <v/>
      </c>
      <c r="K10" s="72" t="str">
        <v/>
      </c>
      <c r="L10" s="72" t="str">
        <v/>
      </c>
      <c r="M10" s="72" t="str">
        <v/>
      </c>
      <c r="N10" s="72" t="str">
        <v/>
      </c>
      <c r="O10" s="72" t="str">
        <v>●</v>
      </c>
      <c r="P10" s="72" t="str">
        <v/>
      </c>
      <c r="Q10" s="72" t="str">
        <v/>
      </c>
      <c r="R10" s="72" t="str">
        <v/>
      </c>
      <c r="S10" s="72" t="str">
        <v/>
      </c>
      <c r="T10" s="72" t="str">
        <v/>
      </c>
      <c r="U10" s="72" t="str">
        <v/>
      </c>
      <c r="V10" s="72" t="str">
        <v/>
      </c>
      <c r="W10" s="72" t="str">
        <v/>
      </c>
      <c r="X10" s="72" t="str">
        <v/>
      </c>
      <c r="Y10" s="72" t="str">
        <v/>
      </c>
      <c r="Z10" s="72" t="str">
        <v/>
      </c>
      <c r="AA10" s="72" t="str">
        <v/>
      </c>
      <c r="AB10" s="72" t="str">
        <v/>
      </c>
      <c r="AC10" s="72" t="str">
        <v/>
      </c>
      <c r="AD10" s="72" t="str">
        <v/>
      </c>
      <c r="AE10" s="72" t="str">
        <v/>
      </c>
      <c r="AF10" s="72" t="str">
        <v/>
      </c>
      <c r="AG10" s="72" t="str">
        <v/>
      </c>
      <c r="AH10" s="72" t="str">
        <v/>
      </c>
      <c r="AI10" s="72" t="str">
        <v/>
      </c>
      <c r="AJ10" s="72" t="str">
        <v/>
      </c>
      <c r="AK10" s="72" t="str">
        <v/>
      </c>
      <c r="AL10" s="72" t="str">
        <v/>
      </c>
      <c r="AM10" s="72" t="str">
        <v/>
      </c>
      <c r="AN10" s="72" t="str">
        <v/>
      </c>
      <c r="AO10" s="72" t="str">
        <v/>
      </c>
      <c r="AP10" s="72" t="str">
        <v/>
      </c>
      <c r="AQ10" s="72" t="str">
        <v/>
      </c>
      <c r="AR10" s="72" t="str">
        <v/>
      </c>
      <c r="AS10" s="72" t="str">
        <v/>
      </c>
      <c r="AT10" s="72" t="str">
        <v/>
      </c>
      <c r="AU10" s="72" t="str">
        <v/>
      </c>
      <c r="AV10" s="72" t="str">
        <v/>
      </c>
      <c r="AW10" s="72" t="str">
        <v/>
      </c>
      <c r="AX10" s="72" t="str">
        <v/>
      </c>
      <c r="AY10" s="72" t="str">
        <v/>
      </c>
      <c r="AZ10" s="72" t="str">
        <v/>
      </c>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c r="FV10" s="72"/>
      <c r="FW10" s="72"/>
      <c r="FX10" s="72"/>
      <c r="FY10" s="72"/>
      <c r="FZ10" s="72"/>
      <c r="GA10" s="72"/>
      <c r="GB10" s="72"/>
      <c r="GC10" s="72"/>
      <c r="GD10" s="72"/>
      <c r="GE10" s="72"/>
      <c r="GF10" s="72"/>
      <c r="GG10" s="72"/>
    </row>
    <row r="11" spans="1:189" s="73" customFormat="1" x14ac:dyDescent="0.25">
      <c r="A11" s="70">
        <f>IF(A9="","",IF((SUM(IF(FREQUENCY('A1'!$B$30:$C$80,'A1'!$B$30:$C$80)&gt;0,1)))&gt;(A9+1),(A9+1),""))</f>
        <v>3</v>
      </c>
      <c r="B11" s="71" t="str">
        <f t="array" ref="B11">IF(A10="","",(LARGE('A1'!$B$30:$C$103,(1+SUM(COUNTIF('A1'!$B$30:$C$103,B$6:B10))-(A10*COUNTIF('A1'!$B$30:$C$103,B$7))))))</f>
        <v/>
      </c>
      <c r="C11" s="72" t="str">
        <f t="array" ref="C11:AZ11">IF($C$5:$AZ$5="","",IF($C$5:$AZ$5="HOT",IF($C10:$AZ10="●","|",IF($C10:$AZ10="|","|","")),IF($C10:$AZ10="▲","|",IF($C10:$AZ10="|","|",""))))</f>
        <v>|</v>
      </c>
      <c r="D11" s="72" t="str">
        <v>|</v>
      </c>
      <c r="E11" s="72" t="str">
        <v/>
      </c>
      <c r="F11" s="72" t="str">
        <v/>
      </c>
      <c r="G11" s="72" t="str">
        <v/>
      </c>
      <c r="H11" s="72" t="str">
        <v/>
      </c>
      <c r="I11" s="72" t="str">
        <v/>
      </c>
      <c r="J11" s="72" t="str">
        <v/>
      </c>
      <c r="K11" s="72" t="str">
        <v/>
      </c>
      <c r="L11" s="72" t="str">
        <v/>
      </c>
      <c r="M11" s="72" t="str">
        <v/>
      </c>
      <c r="N11" s="72" t="str">
        <v/>
      </c>
      <c r="O11" s="72" t="str">
        <v>|</v>
      </c>
      <c r="P11" s="72" t="str">
        <v/>
      </c>
      <c r="Q11" s="72" t="str">
        <v/>
      </c>
      <c r="R11" s="72" t="str">
        <v/>
      </c>
      <c r="S11" s="72" t="str">
        <v/>
      </c>
      <c r="T11" s="72" t="str">
        <v/>
      </c>
      <c r="U11" s="72" t="str">
        <v/>
      </c>
      <c r="V11" s="72" t="str">
        <v/>
      </c>
      <c r="W11" s="72" t="str">
        <v/>
      </c>
      <c r="X11" s="72" t="str">
        <v/>
      </c>
      <c r="Y11" s="72" t="str">
        <v/>
      </c>
      <c r="Z11" s="72" t="str">
        <v/>
      </c>
      <c r="AA11" s="72" t="str">
        <v/>
      </c>
      <c r="AB11" s="72" t="str">
        <v/>
      </c>
      <c r="AC11" s="72" t="str">
        <v/>
      </c>
      <c r="AD11" s="72" t="str">
        <v/>
      </c>
      <c r="AE11" s="72" t="str">
        <v/>
      </c>
      <c r="AF11" s="72" t="str">
        <v/>
      </c>
      <c r="AG11" s="72" t="str">
        <v/>
      </c>
      <c r="AH11" s="72" t="str">
        <v/>
      </c>
      <c r="AI11" s="72" t="str">
        <v/>
      </c>
      <c r="AJ11" s="72" t="str">
        <v/>
      </c>
      <c r="AK11" s="72" t="str">
        <v/>
      </c>
      <c r="AL11" s="72" t="str">
        <v/>
      </c>
      <c r="AM11" s="72" t="str">
        <v/>
      </c>
      <c r="AN11" s="72" t="str">
        <v/>
      </c>
      <c r="AO11" s="72" t="str">
        <v/>
      </c>
      <c r="AP11" s="72" t="str">
        <v/>
      </c>
      <c r="AQ11" s="72" t="str">
        <v/>
      </c>
      <c r="AR11" s="72" t="str">
        <v/>
      </c>
      <c r="AS11" s="72" t="str">
        <v/>
      </c>
      <c r="AT11" s="72" t="str">
        <v/>
      </c>
      <c r="AU11" s="72" t="str">
        <v/>
      </c>
      <c r="AV11" s="72" t="str">
        <v/>
      </c>
      <c r="AW11" s="72" t="str">
        <v/>
      </c>
      <c r="AX11" s="72" t="str">
        <v/>
      </c>
      <c r="AY11" s="72" t="str">
        <v/>
      </c>
      <c r="AZ11" s="72" t="str">
        <v/>
      </c>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c r="FV11" s="72"/>
      <c r="FW11" s="72"/>
      <c r="FX11" s="72"/>
      <c r="FY11" s="72"/>
      <c r="FZ11" s="72"/>
      <c r="GA11" s="72"/>
      <c r="GB11" s="72"/>
      <c r="GC11" s="72"/>
      <c r="GD11" s="72"/>
      <c r="GE11" s="72"/>
      <c r="GF11" s="72"/>
      <c r="GG11" s="72"/>
    </row>
    <row r="12" spans="1:189" s="73" customFormat="1" x14ac:dyDescent="0.25">
      <c r="A12" s="70"/>
      <c r="B12" s="71">
        <f t="array" ref="B12">IF(A11="","",(LARGE('A1'!$B$30:$C$103,(1+SUM(COUNTIF('A1'!$B$30:$C$103,B$6:B11))-(A11*COUNTIF('A1'!$B$30:$C$103,B$7))))))</f>
        <v>388.83900000000006</v>
      </c>
      <c r="C12" s="72" t="str">
        <f t="array" ref="C12:AZ12">IF($C$5:$AZ$5="","",IF($C$5:$AZ$5="HOT",IF(TRANSPOSE('A1'!$B$30:$B$80)=$B12,"●",IF(TRANSPOSE('A1'!$C$30:$C$80)=$B12,"▼",IF($C11:$AZ11="|","|",""))),IF(TRANSPOSE('A1'!$B$30:$B$80)=$B12,"●",IF(TRANSPOSE('A1'!$C$30:$C$80)=$B12,"▲",IF($C11:$AZ11="|","|","")))))</f>
        <v>|</v>
      </c>
      <c r="D12" s="72" t="str">
        <v>|</v>
      </c>
      <c r="E12" s="72" t="str">
        <v/>
      </c>
      <c r="F12" s="72" t="str">
        <v/>
      </c>
      <c r="G12" s="72" t="str">
        <v/>
      </c>
      <c r="H12" s="72" t="str">
        <v/>
      </c>
      <c r="I12" s="72" t="str">
        <v/>
      </c>
      <c r="J12" s="72" t="str">
        <v/>
      </c>
      <c r="K12" s="72" t="str">
        <v/>
      </c>
      <c r="L12" s="72" t="str">
        <v/>
      </c>
      <c r="M12" s="72" t="str">
        <v/>
      </c>
      <c r="N12" s="72" t="str">
        <v/>
      </c>
      <c r="O12" s="72" t="str">
        <v>▼</v>
      </c>
      <c r="P12" s="72" t="str">
        <v/>
      </c>
      <c r="Q12" s="72" t="str">
        <v/>
      </c>
      <c r="R12" s="72" t="str">
        <v/>
      </c>
      <c r="S12" s="72" t="str">
        <v/>
      </c>
      <c r="T12" s="72" t="str">
        <v/>
      </c>
      <c r="U12" s="72" t="str">
        <v/>
      </c>
      <c r="V12" s="72" t="str">
        <v/>
      </c>
      <c r="W12" s="72" t="str">
        <v/>
      </c>
      <c r="X12" s="72" t="str">
        <v/>
      </c>
      <c r="Y12" s="72" t="str">
        <v/>
      </c>
      <c r="Z12" s="72" t="str">
        <v/>
      </c>
      <c r="AA12" s="72" t="str">
        <v/>
      </c>
      <c r="AB12" s="72" t="str">
        <v/>
      </c>
      <c r="AC12" s="72" t="str">
        <v/>
      </c>
      <c r="AD12" s="72" t="str">
        <v/>
      </c>
      <c r="AE12" s="72" t="str">
        <v/>
      </c>
      <c r="AF12" s="72" t="str">
        <v/>
      </c>
      <c r="AG12" s="72" t="str">
        <v/>
      </c>
      <c r="AH12" s="72" t="str">
        <v/>
      </c>
      <c r="AI12" s="72" t="str">
        <v/>
      </c>
      <c r="AJ12" s="72" t="str">
        <v/>
      </c>
      <c r="AK12" s="72" t="str">
        <v/>
      </c>
      <c r="AL12" s="72" t="str">
        <v/>
      </c>
      <c r="AM12" s="72" t="str">
        <v/>
      </c>
      <c r="AN12" s="72" t="str">
        <v/>
      </c>
      <c r="AO12" s="72" t="str">
        <v/>
      </c>
      <c r="AP12" s="72" t="str">
        <v/>
      </c>
      <c r="AQ12" s="72" t="str">
        <v/>
      </c>
      <c r="AR12" s="72" t="str">
        <v/>
      </c>
      <c r="AS12" s="72" t="str">
        <v/>
      </c>
      <c r="AT12" s="72" t="str">
        <v/>
      </c>
      <c r="AU12" s="72" t="str">
        <v/>
      </c>
      <c r="AV12" s="72" t="str">
        <v/>
      </c>
      <c r="AW12" s="72" t="str">
        <v/>
      </c>
      <c r="AX12" s="72" t="str">
        <v/>
      </c>
      <c r="AY12" s="72" t="str">
        <v/>
      </c>
      <c r="AZ12" s="72" t="str">
        <v/>
      </c>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row>
    <row r="13" spans="1:189" s="73" customFormat="1" x14ac:dyDescent="0.25">
      <c r="A13" s="70">
        <f>IF(A11="","",IF((SUM(IF(FREQUENCY('A1'!$B$30:$C$80,'A1'!$B$30:$C$80)&gt;0,1)))&gt;(A11+1),(A11+1),""))</f>
        <v>4</v>
      </c>
      <c r="B13" s="71" t="str">
        <f t="array" ref="B13">IF(A12="","",(LARGE('A1'!$B$30:$C$103,(1+SUM(COUNTIF('A1'!$B$30:$C$103,B$6:B12))-(A12*COUNTIF('A1'!$B$30:$C$103,B$7))))))</f>
        <v/>
      </c>
      <c r="C13" s="72" t="str">
        <f t="array" ref="C13:AZ13">IF($C$5:$AZ$5="","",IF($C$5:$AZ$5="HOT",IF($C12:$AZ12="●","|",IF($C12:$AZ12="|","|","")),IF($C12:$AZ12="▲","|",IF($C12:$AZ12="|","|",""))))</f>
        <v>|</v>
      </c>
      <c r="D13" s="72" t="str">
        <v>|</v>
      </c>
      <c r="E13" s="72" t="str">
        <v/>
      </c>
      <c r="F13" s="72" t="str">
        <v/>
      </c>
      <c r="G13" s="72" t="str">
        <v/>
      </c>
      <c r="H13" s="72" t="str">
        <v/>
      </c>
      <c r="I13" s="72" t="str">
        <v/>
      </c>
      <c r="J13" s="72" t="str">
        <v/>
      </c>
      <c r="K13" s="72" t="str">
        <v/>
      </c>
      <c r="L13" s="72" t="str">
        <v/>
      </c>
      <c r="M13" s="72" t="str">
        <v/>
      </c>
      <c r="N13" s="72" t="str">
        <v/>
      </c>
      <c r="O13" s="72" t="str">
        <v/>
      </c>
      <c r="P13" s="72" t="str">
        <v/>
      </c>
      <c r="Q13" s="72" t="str">
        <v/>
      </c>
      <c r="R13" s="72" t="str">
        <v/>
      </c>
      <c r="S13" s="72" t="str">
        <v/>
      </c>
      <c r="T13" s="72" t="str">
        <v/>
      </c>
      <c r="U13" s="72" t="str">
        <v/>
      </c>
      <c r="V13" s="72" t="str">
        <v/>
      </c>
      <c r="W13" s="72" t="str">
        <v/>
      </c>
      <c r="X13" s="72" t="str">
        <v/>
      </c>
      <c r="Y13" s="72" t="str">
        <v/>
      </c>
      <c r="Z13" s="72" t="str">
        <v/>
      </c>
      <c r="AA13" s="72" t="str">
        <v/>
      </c>
      <c r="AB13" s="72" t="str">
        <v/>
      </c>
      <c r="AC13" s="72" t="str">
        <v/>
      </c>
      <c r="AD13" s="72" t="str">
        <v/>
      </c>
      <c r="AE13" s="72" t="str">
        <v/>
      </c>
      <c r="AF13" s="72" t="str">
        <v/>
      </c>
      <c r="AG13" s="72" t="str">
        <v/>
      </c>
      <c r="AH13" s="72" t="str">
        <v/>
      </c>
      <c r="AI13" s="72" t="str">
        <v/>
      </c>
      <c r="AJ13" s="72" t="str">
        <v/>
      </c>
      <c r="AK13" s="72" t="str">
        <v/>
      </c>
      <c r="AL13" s="72" t="str">
        <v/>
      </c>
      <c r="AM13" s="72" t="str">
        <v/>
      </c>
      <c r="AN13" s="72" t="str">
        <v/>
      </c>
      <c r="AO13" s="72" t="str">
        <v/>
      </c>
      <c r="AP13" s="72" t="str">
        <v/>
      </c>
      <c r="AQ13" s="72" t="str">
        <v/>
      </c>
      <c r="AR13" s="72" t="str">
        <v/>
      </c>
      <c r="AS13" s="72" t="str">
        <v/>
      </c>
      <c r="AT13" s="72" t="str">
        <v/>
      </c>
      <c r="AU13" s="72" t="str">
        <v/>
      </c>
      <c r="AV13" s="72" t="str">
        <v/>
      </c>
      <c r="AW13" s="72" t="str">
        <v/>
      </c>
      <c r="AX13" s="72" t="str">
        <v/>
      </c>
      <c r="AY13" s="72" t="str">
        <v/>
      </c>
      <c r="AZ13" s="72" t="str">
        <v/>
      </c>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row>
    <row r="14" spans="1:189" s="73" customFormat="1" x14ac:dyDescent="0.25">
      <c r="A14" s="70"/>
      <c r="B14" s="71">
        <f t="array" ref="B14">IF(A13="","",(LARGE('A1'!$B$30:$C$103,(1+SUM(COUNTIF('A1'!$B$30:$C$103,B$6:B13))-(A13*COUNTIF('A1'!$B$30:$C$103,B$7))))))</f>
        <v>351.5</v>
      </c>
      <c r="C14" s="72" t="str">
        <f t="array" ref="C14:AZ14">IF($C$5:$AZ$5="","",IF($C$5:$AZ$5="HOT",IF(TRANSPOSE('A1'!$B$30:$B$80)=$B14,"●",IF(TRANSPOSE('A1'!$C$30:$C$80)=$B14,"▼",IF($C13:$AZ13="|","|",""))),IF(TRANSPOSE('A1'!$B$30:$B$80)=$B14,"●",IF(TRANSPOSE('A1'!$C$30:$C$80)=$B14,"▲",IF($C13:$AZ13="|","|","")))))</f>
        <v>|</v>
      </c>
      <c r="D14" s="72" t="str">
        <v>|</v>
      </c>
      <c r="E14" s="72" t="str">
        <v/>
      </c>
      <c r="F14" s="72" t="str">
        <v/>
      </c>
      <c r="G14" s="72" t="str">
        <v/>
      </c>
      <c r="H14" s="72" t="str">
        <v/>
      </c>
      <c r="I14" s="72" t="str">
        <v>▲</v>
      </c>
      <c r="J14" s="72" t="str">
        <v/>
      </c>
      <c r="K14" s="72" t="str">
        <v/>
      </c>
      <c r="L14" s="72" t="str">
        <v/>
      </c>
      <c r="M14" s="72" t="str">
        <v/>
      </c>
      <c r="N14" s="72" t="str">
        <v/>
      </c>
      <c r="O14" s="72" t="str">
        <v/>
      </c>
      <c r="P14" s="72" t="str">
        <v/>
      </c>
      <c r="Q14" s="72" t="str">
        <v/>
      </c>
      <c r="R14" s="72" t="str">
        <v/>
      </c>
      <c r="S14" s="72" t="str">
        <v/>
      </c>
      <c r="T14" s="72" t="str">
        <v/>
      </c>
      <c r="U14" s="72" t="str">
        <v/>
      </c>
      <c r="V14" s="72" t="str">
        <v/>
      </c>
      <c r="W14" s="72" t="str">
        <v/>
      </c>
      <c r="X14" s="72" t="str">
        <v/>
      </c>
      <c r="Y14" s="72" t="str">
        <v/>
      </c>
      <c r="Z14" s="72" t="str">
        <v/>
      </c>
      <c r="AA14" s="72" t="str">
        <v/>
      </c>
      <c r="AB14" s="72" t="str">
        <v/>
      </c>
      <c r="AC14" s="72" t="str">
        <v/>
      </c>
      <c r="AD14" s="72" t="str">
        <v/>
      </c>
      <c r="AE14" s="72" t="str">
        <v/>
      </c>
      <c r="AF14" s="72" t="str">
        <v/>
      </c>
      <c r="AG14" s="72" t="str">
        <v/>
      </c>
      <c r="AH14" s="72" t="str">
        <v/>
      </c>
      <c r="AI14" s="72" t="str">
        <v/>
      </c>
      <c r="AJ14" s="72" t="str">
        <v/>
      </c>
      <c r="AK14" s="72" t="str">
        <v/>
      </c>
      <c r="AL14" s="72" t="str">
        <v/>
      </c>
      <c r="AM14" s="72" t="str">
        <v/>
      </c>
      <c r="AN14" s="72" t="str">
        <v/>
      </c>
      <c r="AO14" s="72" t="str">
        <v/>
      </c>
      <c r="AP14" s="72" t="str">
        <v/>
      </c>
      <c r="AQ14" s="72" t="str">
        <v/>
      </c>
      <c r="AR14" s="72" t="str">
        <v/>
      </c>
      <c r="AS14" s="72" t="str">
        <v/>
      </c>
      <c r="AT14" s="72" t="str">
        <v/>
      </c>
      <c r="AU14" s="72" t="str">
        <v/>
      </c>
      <c r="AV14" s="72" t="str">
        <v/>
      </c>
      <c r="AW14" s="72" t="str">
        <v/>
      </c>
      <c r="AX14" s="72" t="str">
        <v/>
      </c>
      <c r="AY14" s="72" t="str">
        <v/>
      </c>
      <c r="AZ14" s="72" t="str">
        <v/>
      </c>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row>
    <row r="15" spans="1:189" s="73" customFormat="1" x14ac:dyDescent="0.25">
      <c r="A15" s="70">
        <f>IF(A13="","",IF((SUM(IF(FREQUENCY('A1'!$B$30:$C$80,'A1'!$B$30:$C$80)&gt;0,1)))&gt;(A13+1),(A13+1),""))</f>
        <v>5</v>
      </c>
      <c r="B15" s="71" t="str">
        <f t="array" ref="B15">IF(A14="","",(LARGE('A1'!$B$30:$C$103,(1+SUM(COUNTIF('A1'!$B$30:$C$103,B$6:B14))-(A14*COUNTIF('A1'!$B$30:$C$103,B$7))))))</f>
        <v/>
      </c>
      <c r="C15" s="72" t="str">
        <f t="array" ref="C15:AZ15">IF($C$5:$AZ$5="","",IF($C$5:$AZ$5="HOT",IF($C14:$AZ14="●","|",IF($C14:$AZ14="|","|","")),IF($C14:$AZ14="▲","|",IF($C14:$AZ14="|","|",""))))</f>
        <v>|</v>
      </c>
      <c r="D15" s="72" t="str">
        <v>|</v>
      </c>
      <c r="E15" s="72" t="str">
        <v/>
      </c>
      <c r="F15" s="72" t="str">
        <v/>
      </c>
      <c r="G15" s="72" t="str">
        <v/>
      </c>
      <c r="H15" s="72" t="str">
        <v/>
      </c>
      <c r="I15" s="72" t="str">
        <v>|</v>
      </c>
      <c r="J15" s="72" t="str">
        <v/>
      </c>
      <c r="K15" s="72" t="str">
        <v/>
      </c>
      <c r="L15" s="72" t="str">
        <v/>
      </c>
      <c r="M15" s="72" t="str">
        <v/>
      </c>
      <c r="N15" s="72" t="str">
        <v/>
      </c>
      <c r="O15" s="72" t="str">
        <v/>
      </c>
      <c r="P15" s="72" t="str">
        <v/>
      </c>
      <c r="Q15" s="72" t="str">
        <v/>
      </c>
      <c r="R15" s="72" t="str">
        <v/>
      </c>
      <c r="S15" s="72" t="str">
        <v/>
      </c>
      <c r="T15" s="72" t="str">
        <v/>
      </c>
      <c r="U15" s="72" t="str">
        <v/>
      </c>
      <c r="V15" s="72" t="str">
        <v/>
      </c>
      <c r="W15" s="72" t="str">
        <v/>
      </c>
      <c r="X15" s="72" t="str">
        <v/>
      </c>
      <c r="Y15" s="72" t="str">
        <v/>
      </c>
      <c r="Z15" s="72" t="str">
        <v/>
      </c>
      <c r="AA15" s="72" t="str">
        <v/>
      </c>
      <c r="AB15" s="72" t="str">
        <v/>
      </c>
      <c r="AC15" s="72" t="str">
        <v/>
      </c>
      <c r="AD15" s="72" t="str">
        <v/>
      </c>
      <c r="AE15" s="72" t="str">
        <v/>
      </c>
      <c r="AF15" s="72" t="str">
        <v/>
      </c>
      <c r="AG15" s="72" t="str">
        <v/>
      </c>
      <c r="AH15" s="72" t="str">
        <v/>
      </c>
      <c r="AI15" s="72" t="str">
        <v/>
      </c>
      <c r="AJ15" s="72" t="str">
        <v/>
      </c>
      <c r="AK15" s="72" t="str">
        <v/>
      </c>
      <c r="AL15" s="72" t="str">
        <v/>
      </c>
      <c r="AM15" s="72" t="str">
        <v/>
      </c>
      <c r="AN15" s="72" t="str">
        <v/>
      </c>
      <c r="AO15" s="72" t="str">
        <v/>
      </c>
      <c r="AP15" s="72" t="str">
        <v/>
      </c>
      <c r="AQ15" s="72" t="str">
        <v/>
      </c>
      <c r="AR15" s="72" t="str">
        <v/>
      </c>
      <c r="AS15" s="72" t="str">
        <v/>
      </c>
      <c r="AT15" s="72" t="str">
        <v/>
      </c>
      <c r="AU15" s="72" t="str">
        <v/>
      </c>
      <c r="AV15" s="72" t="str">
        <v/>
      </c>
      <c r="AW15" s="72" t="str">
        <v/>
      </c>
      <c r="AX15" s="72" t="str">
        <v/>
      </c>
      <c r="AY15" s="72" t="str">
        <v/>
      </c>
      <c r="AZ15" s="72" t="str">
        <v/>
      </c>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c r="FV15" s="72"/>
      <c r="FW15" s="72"/>
      <c r="FX15" s="72"/>
      <c r="FY15" s="72"/>
      <c r="FZ15" s="72"/>
      <c r="GA15" s="72"/>
      <c r="GB15" s="72"/>
      <c r="GC15" s="72"/>
      <c r="GD15" s="72"/>
      <c r="GE15" s="72"/>
      <c r="GF15" s="72"/>
      <c r="GG15" s="72"/>
    </row>
    <row r="16" spans="1:189" s="73" customFormat="1" x14ac:dyDescent="0.25">
      <c r="A16" s="70"/>
      <c r="B16" s="71">
        <f t="array" ref="B16">IF(A15="","",(LARGE('A1'!$B$30:$C$103,(1+SUM(COUNTIF('A1'!$B$30:$C$103,B$6:B15))-(A15*COUNTIF('A1'!$B$30:$C$103,B$7))))))</f>
        <v>350.33400000000006</v>
      </c>
      <c r="C16" s="72" t="str">
        <f t="array" ref="C16:AZ16">IF($C$5:$AZ$5="","",IF($C$5:$AZ$5="HOT",IF(TRANSPOSE('A1'!$B$30:$B$80)=$B16,"●",IF(TRANSPOSE('A1'!$C$30:$C$80)=$B16,"▼",IF($C15:$AZ15="|","|",""))),IF(TRANSPOSE('A1'!$B$30:$B$80)=$B16,"●",IF(TRANSPOSE('A1'!$C$30:$C$80)=$B16,"▲",IF($C15:$AZ15="|","|","")))))</f>
        <v>|</v>
      </c>
      <c r="D16" s="72" t="str">
        <v>|</v>
      </c>
      <c r="E16" s="72" t="str">
        <v/>
      </c>
      <c r="F16" s="72" t="str">
        <v/>
      </c>
      <c r="G16" s="72" t="str">
        <v/>
      </c>
      <c r="H16" s="72" t="str">
        <v/>
      </c>
      <c r="I16" s="72" t="str">
        <v>|</v>
      </c>
      <c r="J16" s="72" t="str">
        <v/>
      </c>
      <c r="K16" s="72" t="str">
        <v/>
      </c>
      <c r="L16" s="72" t="str">
        <v/>
      </c>
      <c r="M16" s="72" t="str">
        <v/>
      </c>
      <c r="N16" s="72" t="str">
        <v/>
      </c>
      <c r="O16" s="72" t="str">
        <v/>
      </c>
      <c r="P16" s="72" t="str">
        <v>●</v>
      </c>
      <c r="Q16" s="72" t="str">
        <v/>
      </c>
      <c r="R16" s="72" t="str">
        <v/>
      </c>
      <c r="S16" s="72" t="str">
        <v/>
      </c>
      <c r="T16" s="72" t="str">
        <v/>
      </c>
      <c r="U16" s="72" t="str">
        <v/>
      </c>
      <c r="V16" s="72" t="str">
        <v/>
      </c>
      <c r="W16" s="72" t="str">
        <v/>
      </c>
      <c r="X16" s="72" t="str">
        <v/>
      </c>
      <c r="Y16" s="72" t="str">
        <v/>
      </c>
      <c r="Z16" s="72" t="str">
        <v/>
      </c>
      <c r="AA16" s="72" t="str">
        <v/>
      </c>
      <c r="AB16" s="72" t="str">
        <v/>
      </c>
      <c r="AC16" s="72" t="str">
        <v/>
      </c>
      <c r="AD16" s="72" t="str">
        <v/>
      </c>
      <c r="AE16" s="72" t="str">
        <v/>
      </c>
      <c r="AF16" s="72" t="str">
        <v/>
      </c>
      <c r="AG16" s="72" t="str">
        <v/>
      </c>
      <c r="AH16" s="72" t="str">
        <v/>
      </c>
      <c r="AI16" s="72" t="str">
        <v/>
      </c>
      <c r="AJ16" s="72" t="str">
        <v/>
      </c>
      <c r="AK16" s="72" t="str">
        <v/>
      </c>
      <c r="AL16" s="72" t="str">
        <v/>
      </c>
      <c r="AM16" s="72" t="str">
        <v/>
      </c>
      <c r="AN16" s="72" t="str">
        <v/>
      </c>
      <c r="AO16" s="72" t="str">
        <v/>
      </c>
      <c r="AP16" s="72" t="str">
        <v/>
      </c>
      <c r="AQ16" s="72" t="str">
        <v/>
      </c>
      <c r="AR16" s="72" t="str">
        <v/>
      </c>
      <c r="AS16" s="72" t="str">
        <v/>
      </c>
      <c r="AT16" s="72" t="str">
        <v/>
      </c>
      <c r="AU16" s="72" t="str">
        <v/>
      </c>
      <c r="AV16" s="72" t="str">
        <v/>
      </c>
      <c r="AW16" s="72" t="str">
        <v/>
      </c>
      <c r="AX16" s="72" t="str">
        <v/>
      </c>
      <c r="AY16" s="72" t="str">
        <v/>
      </c>
      <c r="AZ16" s="72" t="str">
        <v/>
      </c>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c r="FV16" s="72"/>
      <c r="FW16" s="72"/>
      <c r="FX16" s="72"/>
      <c r="FY16" s="72"/>
      <c r="FZ16" s="72"/>
      <c r="GA16" s="72"/>
      <c r="GB16" s="72"/>
      <c r="GC16" s="72"/>
      <c r="GD16" s="72"/>
      <c r="GE16" s="72"/>
      <c r="GF16" s="72"/>
      <c r="GG16" s="72"/>
    </row>
    <row r="17" spans="1:189" s="73" customFormat="1" x14ac:dyDescent="0.25">
      <c r="A17" s="70">
        <f>IF(A15="","",IF((SUM(IF(FREQUENCY('A1'!$B$30:$C$80,'A1'!$B$30:$C$80)&gt;0,1)))&gt;(A15+1),(A15+1),""))</f>
        <v>6</v>
      </c>
      <c r="B17" s="71" t="str">
        <f t="array" ref="B17">IF(A16="","",(LARGE('A1'!$B$30:$C$103,(1+SUM(COUNTIF('A1'!$B$30:$C$103,B$6:B16))-(A16*COUNTIF('A1'!$B$30:$C$103,B$7))))))</f>
        <v/>
      </c>
      <c r="C17" s="72" t="str">
        <f t="array" ref="C17:AZ17">IF($C$5:$AZ$5="","",IF($C$5:$AZ$5="HOT",IF($C16:$AZ16="●","|",IF($C16:$AZ16="|","|","")),IF($C16:$AZ16="▲","|",IF($C16:$AZ16="|","|",""))))</f>
        <v>|</v>
      </c>
      <c r="D17" s="72" t="str">
        <v>|</v>
      </c>
      <c r="E17" s="72" t="str">
        <v/>
      </c>
      <c r="F17" s="72" t="str">
        <v/>
      </c>
      <c r="G17" s="72" t="str">
        <v/>
      </c>
      <c r="H17" s="72" t="str">
        <v/>
      </c>
      <c r="I17" s="72" t="str">
        <v>|</v>
      </c>
      <c r="J17" s="72" t="str">
        <v/>
      </c>
      <c r="K17" s="72" t="str">
        <v/>
      </c>
      <c r="L17" s="72" t="str">
        <v/>
      </c>
      <c r="M17" s="72" t="str">
        <v/>
      </c>
      <c r="N17" s="72" t="str">
        <v/>
      </c>
      <c r="O17" s="72" t="str">
        <v/>
      </c>
      <c r="P17" s="72" t="str">
        <v>|</v>
      </c>
      <c r="Q17" s="72" t="str">
        <v/>
      </c>
      <c r="R17" s="72" t="str">
        <v/>
      </c>
      <c r="S17" s="72" t="str">
        <v/>
      </c>
      <c r="T17" s="72" t="str">
        <v/>
      </c>
      <c r="U17" s="72" t="str">
        <v/>
      </c>
      <c r="V17" s="72" t="str">
        <v/>
      </c>
      <c r="W17" s="72" t="str">
        <v/>
      </c>
      <c r="X17" s="72" t="str">
        <v/>
      </c>
      <c r="Y17" s="72" t="str">
        <v/>
      </c>
      <c r="Z17" s="72" t="str">
        <v/>
      </c>
      <c r="AA17" s="72" t="str">
        <v/>
      </c>
      <c r="AB17" s="72" t="str">
        <v/>
      </c>
      <c r="AC17" s="72" t="str">
        <v/>
      </c>
      <c r="AD17" s="72" t="str">
        <v/>
      </c>
      <c r="AE17" s="72" t="str">
        <v/>
      </c>
      <c r="AF17" s="72" t="str">
        <v/>
      </c>
      <c r="AG17" s="72" t="str">
        <v/>
      </c>
      <c r="AH17" s="72" t="str">
        <v/>
      </c>
      <c r="AI17" s="72" t="str">
        <v/>
      </c>
      <c r="AJ17" s="72" t="str">
        <v/>
      </c>
      <c r="AK17" s="72" t="str">
        <v/>
      </c>
      <c r="AL17" s="72" t="str">
        <v/>
      </c>
      <c r="AM17" s="72" t="str">
        <v/>
      </c>
      <c r="AN17" s="72" t="str">
        <v/>
      </c>
      <c r="AO17" s="72" t="str">
        <v/>
      </c>
      <c r="AP17" s="72" t="str">
        <v/>
      </c>
      <c r="AQ17" s="72" t="str">
        <v/>
      </c>
      <c r="AR17" s="72" t="str">
        <v/>
      </c>
      <c r="AS17" s="72" t="str">
        <v/>
      </c>
      <c r="AT17" s="72" t="str">
        <v/>
      </c>
      <c r="AU17" s="72" t="str">
        <v/>
      </c>
      <c r="AV17" s="72" t="str">
        <v/>
      </c>
      <c r="AW17" s="72" t="str">
        <v/>
      </c>
      <c r="AX17" s="72" t="str">
        <v/>
      </c>
      <c r="AY17" s="72" t="str">
        <v/>
      </c>
      <c r="AZ17" s="72" t="str">
        <v/>
      </c>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c r="FQ17" s="72"/>
      <c r="FR17" s="72"/>
      <c r="FS17" s="72"/>
      <c r="FT17" s="72"/>
      <c r="FU17" s="72"/>
      <c r="FV17" s="72"/>
      <c r="FW17" s="72"/>
      <c r="FX17" s="72"/>
      <c r="FY17" s="72"/>
      <c r="FZ17" s="72"/>
      <c r="GA17" s="72"/>
      <c r="GB17" s="72"/>
      <c r="GC17" s="72"/>
      <c r="GD17" s="72"/>
      <c r="GE17" s="72"/>
      <c r="GF17" s="72"/>
      <c r="GG17" s="72"/>
    </row>
    <row r="18" spans="1:189" s="73" customFormat="1" x14ac:dyDescent="0.25">
      <c r="A18" s="70"/>
      <c r="B18" s="71">
        <f t="array" ref="B18">IF(A17="","",(LARGE('A1'!$B$30:$C$103,(1+SUM(COUNTIF('A1'!$B$30:$C$103,B$6:B17))-(A17*COUNTIF('A1'!$B$30:$C$103,B$7))))))</f>
        <v>350</v>
      </c>
      <c r="C18" s="72" t="str">
        <f t="array" ref="C18:AZ18">IF($C$5:$AZ$5="","",IF($C$5:$AZ$5="HOT",IF(TRANSPOSE('A1'!$B$30:$B$80)=$B18,"●",IF(TRANSPOSE('A1'!$C$30:$C$80)=$B18,"▼",IF($C17:$AZ17="|","|",""))),IF(TRANSPOSE('A1'!$B$30:$B$80)=$B18,"●",IF(TRANSPOSE('A1'!$C$30:$C$80)=$B18,"▲",IF($C17:$AZ17="|","|","")))))</f>
        <v>|</v>
      </c>
      <c r="D18" s="72" t="str">
        <v>|</v>
      </c>
      <c r="E18" s="72" t="str">
        <v/>
      </c>
      <c r="F18" s="72" t="str">
        <v/>
      </c>
      <c r="G18" s="72" t="str">
        <v/>
      </c>
      <c r="H18" s="72" t="str">
        <v>▲</v>
      </c>
      <c r="I18" s="72" t="str">
        <v>|</v>
      </c>
      <c r="J18" s="72" t="str">
        <v>●</v>
      </c>
      <c r="K18" s="72" t="str">
        <v/>
      </c>
      <c r="L18" s="72" t="str">
        <v/>
      </c>
      <c r="M18" s="72" t="str">
        <v/>
      </c>
      <c r="N18" s="72" t="str">
        <v/>
      </c>
      <c r="O18" s="72" t="str">
        <v/>
      </c>
      <c r="P18" s="72" t="str">
        <v>▼</v>
      </c>
      <c r="Q18" s="72" t="str">
        <v/>
      </c>
      <c r="R18" s="72" t="str">
        <v/>
      </c>
      <c r="S18" s="72" t="str">
        <v/>
      </c>
      <c r="T18" s="72" t="str">
        <v/>
      </c>
      <c r="U18" s="72" t="str">
        <v/>
      </c>
      <c r="V18" s="72" t="str">
        <v/>
      </c>
      <c r="W18" s="72" t="str">
        <v/>
      </c>
      <c r="X18" s="72" t="str">
        <v/>
      </c>
      <c r="Y18" s="72" t="str">
        <v/>
      </c>
      <c r="Z18" s="72" t="str">
        <v/>
      </c>
      <c r="AA18" s="72" t="str">
        <v/>
      </c>
      <c r="AB18" s="72" t="str">
        <v/>
      </c>
      <c r="AC18" s="72" t="str">
        <v/>
      </c>
      <c r="AD18" s="72" t="str">
        <v/>
      </c>
      <c r="AE18" s="72" t="str">
        <v/>
      </c>
      <c r="AF18" s="72" t="str">
        <v/>
      </c>
      <c r="AG18" s="72" t="str">
        <v/>
      </c>
      <c r="AH18" s="72" t="str">
        <v/>
      </c>
      <c r="AI18" s="72" t="str">
        <v/>
      </c>
      <c r="AJ18" s="72" t="str">
        <v/>
      </c>
      <c r="AK18" s="72" t="str">
        <v/>
      </c>
      <c r="AL18" s="72" t="str">
        <v/>
      </c>
      <c r="AM18" s="72" t="str">
        <v/>
      </c>
      <c r="AN18" s="72" t="str">
        <v/>
      </c>
      <c r="AO18" s="72" t="str">
        <v/>
      </c>
      <c r="AP18" s="72" t="str">
        <v/>
      </c>
      <c r="AQ18" s="72" t="str">
        <v/>
      </c>
      <c r="AR18" s="72" t="str">
        <v/>
      </c>
      <c r="AS18" s="72" t="str">
        <v/>
      </c>
      <c r="AT18" s="72" t="str">
        <v/>
      </c>
      <c r="AU18" s="72" t="str">
        <v/>
      </c>
      <c r="AV18" s="72" t="str">
        <v/>
      </c>
      <c r="AW18" s="72" t="str">
        <v/>
      </c>
      <c r="AX18" s="72" t="str">
        <v/>
      </c>
      <c r="AY18" s="72" t="str">
        <v/>
      </c>
      <c r="AZ18" s="72" t="str">
        <v/>
      </c>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c r="FV18" s="72"/>
      <c r="FW18" s="72"/>
      <c r="FX18" s="72"/>
      <c r="FY18" s="72"/>
      <c r="FZ18" s="72"/>
      <c r="GA18" s="72"/>
      <c r="GB18" s="72"/>
      <c r="GC18" s="72"/>
      <c r="GD18" s="72"/>
      <c r="GE18" s="72"/>
      <c r="GF18" s="72"/>
      <c r="GG18" s="72"/>
    </row>
    <row r="19" spans="1:189" s="73" customFormat="1" x14ac:dyDescent="0.25">
      <c r="A19" s="70">
        <f>IF(A17="","",IF((SUM(IF(FREQUENCY('A1'!$B$30:$C$80,'A1'!$B$30:$C$80)&gt;0,1)))&gt;(A17+1),(A17+1),""))</f>
        <v>7</v>
      </c>
      <c r="B19" s="71" t="str">
        <f t="array" ref="B19">IF(A18="","",(LARGE('A1'!$B$30:$C$103,(1+SUM(COUNTIF('A1'!$B$30:$C$103,B$6:B18))-(A18*COUNTIF('A1'!$B$30:$C$103,B$7))))))</f>
        <v/>
      </c>
      <c r="C19" s="72" t="str">
        <f t="array" ref="C19:AZ19">IF($C$5:$AZ$5="","",IF($C$5:$AZ$5="HOT",IF($C18:$AZ18="●","|",IF($C18:$AZ18="|","|","")),IF($C18:$AZ18="▲","|",IF($C18:$AZ18="|","|",""))))</f>
        <v>|</v>
      </c>
      <c r="D19" s="72" t="str">
        <v>|</v>
      </c>
      <c r="E19" s="72" t="str">
        <v/>
      </c>
      <c r="F19" s="72" t="str">
        <v/>
      </c>
      <c r="G19" s="72" t="str">
        <v/>
      </c>
      <c r="H19" s="72" t="str">
        <v>|</v>
      </c>
      <c r="I19" s="72" t="str">
        <v>|</v>
      </c>
      <c r="J19" s="72" t="str">
        <v>|</v>
      </c>
      <c r="K19" s="72" t="str">
        <v/>
      </c>
      <c r="L19" s="72" t="str">
        <v/>
      </c>
      <c r="M19" s="72" t="str">
        <v/>
      </c>
      <c r="N19" s="72" t="str">
        <v/>
      </c>
      <c r="O19" s="72" t="str">
        <v/>
      </c>
      <c r="P19" s="72" t="str">
        <v/>
      </c>
      <c r="Q19" s="72" t="str">
        <v/>
      </c>
      <c r="R19" s="72" t="str">
        <v/>
      </c>
      <c r="S19" s="72" t="str">
        <v/>
      </c>
      <c r="T19" s="72" t="str">
        <v/>
      </c>
      <c r="U19" s="72" t="str">
        <v/>
      </c>
      <c r="V19" s="72" t="str">
        <v/>
      </c>
      <c r="W19" s="72" t="str">
        <v/>
      </c>
      <c r="X19" s="72" t="str">
        <v/>
      </c>
      <c r="Y19" s="72" t="str">
        <v/>
      </c>
      <c r="Z19" s="72" t="str">
        <v/>
      </c>
      <c r="AA19" s="72" t="str">
        <v/>
      </c>
      <c r="AB19" s="72" t="str">
        <v/>
      </c>
      <c r="AC19" s="72" t="str">
        <v/>
      </c>
      <c r="AD19" s="72" t="str">
        <v/>
      </c>
      <c r="AE19" s="72" t="str">
        <v/>
      </c>
      <c r="AF19" s="72" t="str">
        <v/>
      </c>
      <c r="AG19" s="72" t="str">
        <v/>
      </c>
      <c r="AH19" s="72" t="str">
        <v/>
      </c>
      <c r="AI19" s="72" t="str">
        <v/>
      </c>
      <c r="AJ19" s="72" t="str">
        <v/>
      </c>
      <c r="AK19" s="72" t="str">
        <v/>
      </c>
      <c r="AL19" s="72" t="str">
        <v/>
      </c>
      <c r="AM19" s="72" t="str">
        <v/>
      </c>
      <c r="AN19" s="72" t="str">
        <v/>
      </c>
      <c r="AO19" s="72" t="str">
        <v/>
      </c>
      <c r="AP19" s="72" t="str">
        <v/>
      </c>
      <c r="AQ19" s="72" t="str">
        <v/>
      </c>
      <c r="AR19" s="72" t="str">
        <v/>
      </c>
      <c r="AS19" s="72" t="str">
        <v/>
      </c>
      <c r="AT19" s="72" t="str">
        <v/>
      </c>
      <c r="AU19" s="72" t="str">
        <v/>
      </c>
      <c r="AV19" s="72" t="str">
        <v/>
      </c>
      <c r="AW19" s="72" t="str">
        <v/>
      </c>
      <c r="AX19" s="72" t="str">
        <v/>
      </c>
      <c r="AY19" s="72" t="str">
        <v/>
      </c>
      <c r="AZ19" s="72" t="str">
        <v/>
      </c>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c r="GB19" s="72"/>
      <c r="GC19" s="72"/>
      <c r="GD19" s="72"/>
      <c r="GE19" s="72"/>
      <c r="GF19" s="72"/>
      <c r="GG19" s="72"/>
    </row>
    <row r="20" spans="1:189" s="73" customFormat="1" x14ac:dyDescent="0.25">
      <c r="A20" s="70"/>
      <c r="B20" s="71">
        <f t="array" ref="B20">IF(A19="","",(LARGE('A1'!$B$30:$C$103,(1+SUM(COUNTIF('A1'!$B$30:$C$103,B$6:B19))-(A19*COUNTIF('A1'!$B$30:$C$103,B$7))))))</f>
        <v>276.85000000000002</v>
      </c>
      <c r="C20" s="72" t="str">
        <f t="array" ref="C20:AZ20">IF($C$5:$AZ$5="","",IF($C$5:$AZ$5="HOT",IF(TRANSPOSE('A1'!$B$30:$B$80)=$B20,"●",IF(TRANSPOSE('A1'!$C$30:$C$80)=$B20,"▼",IF($C19:$AZ19="|","|",""))),IF(TRANSPOSE('A1'!$B$30:$B$80)=$B20,"●",IF(TRANSPOSE('A1'!$C$30:$C$80)=$B20,"▲",IF($C19:$AZ19="|","|","")))))</f>
        <v>|</v>
      </c>
      <c r="D20" s="72" t="str">
        <v>|</v>
      </c>
      <c r="E20" s="72" t="str">
        <v/>
      </c>
      <c r="F20" s="72" t="str">
        <v>▲</v>
      </c>
      <c r="G20" s="72" t="str">
        <v/>
      </c>
      <c r="H20" s="72" t="str">
        <v>|</v>
      </c>
      <c r="I20" s="72" t="str">
        <v>|</v>
      </c>
      <c r="J20" s="72" t="str">
        <v>|</v>
      </c>
      <c r="K20" s="72" t="str">
        <v/>
      </c>
      <c r="L20" s="72" t="str">
        <v/>
      </c>
      <c r="M20" s="72" t="str">
        <v/>
      </c>
      <c r="N20" s="72" t="str">
        <v/>
      </c>
      <c r="O20" s="72" t="str">
        <v/>
      </c>
      <c r="P20" s="72" t="str">
        <v/>
      </c>
      <c r="Q20" s="72" t="str">
        <v/>
      </c>
      <c r="R20" s="72" t="str">
        <v/>
      </c>
      <c r="S20" s="72" t="str">
        <v/>
      </c>
      <c r="T20" s="72" t="str">
        <v/>
      </c>
      <c r="U20" s="72" t="str">
        <v/>
      </c>
      <c r="V20" s="72" t="str">
        <v/>
      </c>
      <c r="W20" s="72" t="str">
        <v/>
      </c>
      <c r="X20" s="72" t="str">
        <v/>
      </c>
      <c r="Y20" s="72" t="str">
        <v/>
      </c>
      <c r="Z20" s="72" t="str">
        <v/>
      </c>
      <c r="AA20" s="72" t="str">
        <v/>
      </c>
      <c r="AB20" s="72" t="str">
        <v/>
      </c>
      <c r="AC20" s="72" t="str">
        <v/>
      </c>
      <c r="AD20" s="72" t="str">
        <v/>
      </c>
      <c r="AE20" s="72" t="str">
        <v/>
      </c>
      <c r="AF20" s="72" t="str">
        <v/>
      </c>
      <c r="AG20" s="72" t="str">
        <v/>
      </c>
      <c r="AH20" s="72" t="str">
        <v/>
      </c>
      <c r="AI20" s="72" t="str">
        <v/>
      </c>
      <c r="AJ20" s="72" t="str">
        <v/>
      </c>
      <c r="AK20" s="72" t="str">
        <v/>
      </c>
      <c r="AL20" s="72" t="str">
        <v/>
      </c>
      <c r="AM20" s="72" t="str">
        <v/>
      </c>
      <c r="AN20" s="72" t="str">
        <v/>
      </c>
      <c r="AO20" s="72" t="str">
        <v/>
      </c>
      <c r="AP20" s="72" t="str">
        <v/>
      </c>
      <c r="AQ20" s="72" t="str">
        <v/>
      </c>
      <c r="AR20" s="72" t="str">
        <v/>
      </c>
      <c r="AS20" s="72" t="str">
        <v/>
      </c>
      <c r="AT20" s="72" t="str">
        <v/>
      </c>
      <c r="AU20" s="72" t="str">
        <v/>
      </c>
      <c r="AV20" s="72" t="str">
        <v/>
      </c>
      <c r="AW20" s="72" t="str">
        <v/>
      </c>
      <c r="AX20" s="72" t="str">
        <v/>
      </c>
      <c r="AY20" s="72" t="str">
        <v/>
      </c>
      <c r="AZ20" s="72" t="str">
        <v/>
      </c>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c r="FV20" s="72"/>
      <c r="FW20" s="72"/>
      <c r="FX20" s="72"/>
      <c r="FY20" s="72"/>
      <c r="FZ20" s="72"/>
      <c r="GA20" s="72"/>
      <c r="GB20" s="72"/>
      <c r="GC20" s="72"/>
      <c r="GD20" s="72"/>
      <c r="GE20" s="72"/>
      <c r="GF20" s="72"/>
      <c r="GG20" s="72"/>
    </row>
    <row r="21" spans="1:189" s="73" customFormat="1" x14ac:dyDescent="0.25">
      <c r="A21" s="70">
        <f>IF(A19="","",IF((SUM(IF(FREQUENCY('A1'!$B$30:$C$80,'A1'!$B$30:$C$80)&gt;0,1)))&gt;(A19+1),(A19+1),""))</f>
        <v>8</v>
      </c>
      <c r="B21" s="71" t="str">
        <f t="array" ref="B21">IF(A20="","",(LARGE('A1'!$B$30:$C$103,(1+SUM(COUNTIF('A1'!$B$30:$C$103,B$6:B20))-(A20*COUNTIF('A1'!$B$30:$C$103,B$7))))))</f>
        <v/>
      </c>
      <c r="C21" s="72" t="str">
        <f t="array" ref="C21:AZ21">IF($C$5:$AZ$5="","",IF($C$5:$AZ$5="HOT",IF($C20:$AZ20="●","|",IF($C20:$AZ20="|","|","")),IF($C20:$AZ20="▲","|",IF($C20:$AZ20="|","|",""))))</f>
        <v>|</v>
      </c>
      <c r="D21" s="72" t="str">
        <v>|</v>
      </c>
      <c r="E21" s="72" t="str">
        <v/>
      </c>
      <c r="F21" s="72" t="str">
        <v>|</v>
      </c>
      <c r="G21" s="72" t="str">
        <v/>
      </c>
      <c r="H21" s="72" t="str">
        <v>|</v>
      </c>
      <c r="I21" s="72" t="str">
        <v>|</v>
      </c>
      <c r="J21" s="72" t="str">
        <v>|</v>
      </c>
      <c r="K21" s="72" t="str">
        <v/>
      </c>
      <c r="L21" s="72" t="str">
        <v/>
      </c>
      <c r="M21" s="72" t="str">
        <v/>
      </c>
      <c r="N21" s="72" t="str">
        <v/>
      </c>
      <c r="O21" s="72" t="str">
        <v/>
      </c>
      <c r="P21" s="72" t="str">
        <v/>
      </c>
      <c r="Q21" s="72" t="str">
        <v/>
      </c>
      <c r="R21" s="72" t="str">
        <v/>
      </c>
      <c r="S21" s="72" t="str">
        <v/>
      </c>
      <c r="T21" s="72" t="str">
        <v/>
      </c>
      <c r="U21" s="72" t="str">
        <v/>
      </c>
      <c r="V21" s="72" t="str">
        <v/>
      </c>
      <c r="W21" s="72" t="str">
        <v/>
      </c>
      <c r="X21" s="72" t="str">
        <v/>
      </c>
      <c r="Y21" s="72" t="str">
        <v/>
      </c>
      <c r="Z21" s="72" t="str">
        <v/>
      </c>
      <c r="AA21" s="72" t="str">
        <v/>
      </c>
      <c r="AB21" s="72" t="str">
        <v/>
      </c>
      <c r="AC21" s="72" t="str">
        <v/>
      </c>
      <c r="AD21" s="72" t="str">
        <v/>
      </c>
      <c r="AE21" s="72" t="str">
        <v/>
      </c>
      <c r="AF21" s="72" t="str">
        <v/>
      </c>
      <c r="AG21" s="72" t="str">
        <v/>
      </c>
      <c r="AH21" s="72" t="str">
        <v/>
      </c>
      <c r="AI21" s="72" t="str">
        <v/>
      </c>
      <c r="AJ21" s="72" t="str">
        <v/>
      </c>
      <c r="AK21" s="72" t="str">
        <v/>
      </c>
      <c r="AL21" s="72" t="str">
        <v/>
      </c>
      <c r="AM21" s="72" t="str">
        <v/>
      </c>
      <c r="AN21" s="72" t="str">
        <v/>
      </c>
      <c r="AO21" s="72" t="str">
        <v/>
      </c>
      <c r="AP21" s="72" t="str">
        <v/>
      </c>
      <c r="AQ21" s="72" t="str">
        <v/>
      </c>
      <c r="AR21" s="72" t="str">
        <v/>
      </c>
      <c r="AS21" s="72" t="str">
        <v/>
      </c>
      <c r="AT21" s="72" t="str">
        <v/>
      </c>
      <c r="AU21" s="72" t="str">
        <v/>
      </c>
      <c r="AV21" s="72" t="str">
        <v/>
      </c>
      <c r="AW21" s="72" t="str">
        <v/>
      </c>
      <c r="AX21" s="72" t="str">
        <v/>
      </c>
      <c r="AY21" s="72" t="str">
        <v/>
      </c>
      <c r="AZ21" s="72" t="str">
        <v/>
      </c>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row>
    <row r="22" spans="1:189" s="73" customFormat="1" x14ac:dyDescent="0.25">
      <c r="A22" s="70"/>
      <c r="B22" s="71">
        <f t="array" ref="B22">IF(A21="","",(LARGE('A1'!$B$30:$C$103,(1+SUM(COUNTIF('A1'!$B$30:$C$103,B$6:B21))-(A21*COUNTIF('A1'!$B$30:$C$103,B$7))))))</f>
        <v>204.76400000000001</v>
      </c>
      <c r="C22" s="72" t="str">
        <f t="array" ref="C22:AZ22">IF($C$5:$AZ$5="","",IF($C$5:$AZ$5="HOT",IF(TRANSPOSE('A1'!$B$30:$B$80)=$B22,"●",IF(TRANSPOSE('A1'!$C$30:$C$80)=$B22,"▼",IF($C21:$AZ21="|","|",""))),IF(TRANSPOSE('A1'!$B$30:$B$80)=$B22,"●",IF(TRANSPOSE('A1'!$C$30:$C$80)=$B22,"▲",IF($C21:$AZ21="|","|","")))))</f>
        <v>|</v>
      </c>
      <c r="D22" s="72" t="str">
        <v>|</v>
      </c>
      <c r="E22" s="72" t="str">
        <v/>
      </c>
      <c r="F22" s="72" t="str">
        <v>|</v>
      </c>
      <c r="G22" s="72" t="str">
        <v/>
      </c>
      <c r="H22" s="72" t="str">
        <v>|</v>
      </c>
      <c r="I22" s="72" t="str">
        <v>|</v>
      </c>
      <c r="J22" s="72" t="str">
        <v>|</v>
      </c>
      <c r="K22" s="72" t="str">
        <v/>
      </c>
      <c r="L22" s="72" t="str">
        <v/>
      </c>
      <c r="M22" s="72" t="str">
        <v>●</v>
      </c>
      <c r="N22" s="72" t="str">
        <v/>
      </c>
      <c r="O22" s="72" t="str">
        <v/>
      </c>
      <c r="P22" s="72" t="str">
        <v/>
      </c>
      <c r="Q22" s="72" t="str">
        <v/>
      </c>
      <c r="R22" s="72" t="str">
        <v/>
      </c>
      <c r="S22" s="72" t="str">
        <v/>
      </c>
      <c r="T22" s="72" t="str">
        <v/>
      </c>
      <c r="U22" s="72" t="str">
        <v/>
      </c>
      <c r="V22" s="72" t="str">
        <v/>
      </c>
      <c r="W22" s="72" t="str">
        <v/>
      </c>
      <c r="X22" s="72" t="str">
        <v/>
      </c>
      <c r="Y22" s="72" t="str">
        <v/>
      </c>
      <c r="Z22" s="72" t="str">
        <v/>
      </c>
      <c r="AA22" s="72" t="str">
        <v/>
      </c>
      <c r="AB22" s="72" t="str">
        <v/>
      </c>
      <c r="AC22" s="72" t="str">
        <v/>
      </c>
      <c r="AD22" s="72" t="str">
        <v/>
      </c>
      <c r="AE22" s="72" t="str">
        <v/>
      </c>
      <c r="AF22" s="72" t="str">
        <v/>
      </c>
      <c r="AG22" s="72" t="str">
        <v/>
      </c>
      <c r="AH22" s="72" t="str">
        <v/>
      </c>
      <c r="AI22" s="72" t="str">
        <v/>
      </c>
      <c r="AJ22" s="72" t="str">
        <v/>
      </c>
      <c r="AK22" s="72" t="str">
        <v/>
      </c>
      <c r="AL22" s="72" t="str">
        <v/>
      </c>
      <c r="AM22" s="72" t="str">
        <v/>
      </c>
      <c r="AN22" s="72" t="str">
        <v/>
      </c>
      <c r="AO22" s="72" t="str">
        <v/>
      </c>
      <c r="AP22" s="72" t="str">
        <v/>
      </c>
      <c r="AQ22" s="72" t="str">
        <v/>
      </c>
      <c r="AR22" s="72" t="str">
        <v/>
      </c>
      <c r="AS22" s="72" t="str">
        <v/>
      </c>
      <c r="AT22" s="72" t="str">
        <v/>
      </c>
      <c r="AU22" s="72" t="str">
        <v/>
      </c>
      <c r="AV22" s="72" t="str">
        <v/>
      </c>
      <c r="AW22" s="72" t="str">
        <v/>
      </c>
      <c r="AX22" s="72" t="str">
        <v/>
      </c>
      <c r="AY22" s="72" t="str">
        <v/>
      </c>
      <c r="AZ22" s="72" t="str">
        <v/>
      </c>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c r="GB22" s="72"/>
      <c r="GC22" s="72"/>
      <c r="GD22" s="72"/>
      <c r="GE22" s="72"/>
      <c r="GF22" s="72"/>
      <c r="GG22" s="72"/>
    </row>
    <row r="23" spans="1:189" s="73" customFormat="1" x14ac:dyDescent="0.25">
      <c r="A23" s="70">
        <f>IF(A21="","",IF((SUM(IF(FREQUENCY('A1'!$B$30:$C$80,'A1'!$B$30:$C$80)&gt;0,1)))&gt;(A21+1),(A21+1),""))</f>
        <v>9</v>
      </c>
      <c r="B23" s="71" t="str">
        <f t="array" ref="B23">IF(A22="","",(LARGE('A1'!$B$30:$C$103,(1+SUM(COUNTIF('A1'!$B$30:$C$103,B$6:B22))-(A22*COUNTIF('A1'!$B$30:$C$103,B$7))))))</f>
        <v/>
      </c>
      <c r="C23" s="72" t="str">
        <f t="array" ref="C23:AZ23">IF($C$5:$AZ$5="","",IF($C$5:$AZ$5="HOT",IF($C22:$AZ22="●","|",IF($C22:$AZ22="|","|","")),IF($C22:$AZ22="▲","|",IF($C22:$AZ22="|","|",""))))</f>
        <v>|</v>
      </c>
      <c r="D23" s="72" t="str">
        <v>|</v>
      </c>
      <c r="E23" s="72" t="str">
        <v/>
      </c>
      <c r="F23" s="72" t="str">
        <v>|</v>
      </c>
      <c r="G23" s="72" t="str">
        <v/>
      </c>
      <c r="H23" s="72" t="str">
        <v>|</v>
      </c>
      <c r="I23" s="72" t="str">
        <v>|</v>
      </c>
      <c r="J23" s="72" t="str">
        <v>|</v>
      </c>
      <c r="K23" s="72" t="str">
        <v/>
      </c>
      <c r="L23" s="72" t="str">
        <v/>
      </c>
      <c r="M23" s="72" t="str">
        <v>|</v>
      </c>
      <c r="N23" s="72" t="str">
        <v/>
      </c>
      <c r="O23" s="72" t="str">
        <v/>
      </c>
      <c r="P23" s="72" t="str">
        <v/>
      </c>
      <c r="Q23" s="72" t="str">
        <v/>
      </c>
      <c r="R23" s="72" t="str">
        <v/>
      </c>
      <c r="S23" s="72" t="str">
        <v/>
      </c>
      <c r="T23" s="72" t="str">
        <v/>
      </c>
      <c r="U23" s="72" t="str">
        <v/>
      </c>
      <c r="V23" s="72" t="str">
        <v/>
      </c>
      <c r="W23" s="72" t="str">
        <v/>
      </c>
      <c r="X23" s="72" t="str">
        <v/>
      </c>
      <c r="Y23" s="72" t="str">
        <v/>
      </c>
      <c r="Z23" s="72" t="str">
        <v/>
      </c>
      <c r="AA23" s="72" t="str">
        <v/>
      </c>
      <c r="AB23" s="72" t="str">
        <v/>
      </c>
      <c r="AC23" s="72" t="str">
        <v/>
      </c>
      <c r="AD23" s="72" t="str">
        <v/>
      </c>
      <c r="AE23" s="72" t="str">
        <v/>
      </c>
      <c r="AF23" s="72" t="str">
        <v/>
      </c>
      <c r="AG23" s="72" t="str">
        <v/>
      </c>
      <c r="AH23" s="72" t="str">
        <v/>
      </c>
      <c r="AI23" s="72" t="str">
        <v/>
      </c>
      <c r="AJ23" s="72" t="str">
        <v/>
      </c>
      <c r="AK23" s="72" t="str">
        <v/>
      </c>
      <c r="AL23" s="72" t="str">
        <v/>
      </c>
      <c r="AM23" s="72" t="str">
        <v/>
      </c>
      <c r="AN23" s="72" t="str">
        <v/>
      </c>
      <c r="AO23" s="72" t="str">
        <v/>
      </c>
      <c r="AP23" s="72" t="str">
        <v/>
      </c>
      <c r="AQ23" s="72" t="str">
        <v/>
      </c>
      <c r="AR23" s="72" t="str">
        <v/>
      </c>
      <c r="AS23" s="72" t="str">
        <v/>
      </c>
      <c r="AT23" s="72" t="str">
        <v/>
      </c>
      <c r="AU23" s="72" t="str">
        <v/>
      </c>
      <c r="AV23" s="72" t="str">
        <v/>
      </c>
      <c r="AW23" s="72" t="str">
        <v/>
      </c>
      <c r="AX23" s="72" t="str">
        <v/>
      </c>
      <c r="AY23" s="72" t="str">
        <v/>
      </c>
      <c r="AZ23" s="72" t="str">
        <v/>
      </c>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row>
    <row r="24" spans="1:189" s="73" customFormat="1" x14ac:dyDescent="0.25">
      <c r="A24" s="70"/>
      <c r="B24" s="71">
        <f t="array" ref="B24">IF(A23="","",(LARGE('A1'!$B$30:$C$103,(1+SUM(COUNTIF('A1'!$B$30:$C$103,B$6:B23))-(A23*COUNTIF('A1'!$B$30:$C$103,B$7))))))</f>
        <v>125</v>
      </c>
      <c r="C24" s="72" t="str">
        <f t="array" ref="C24:AZ24">IF($C$5:$AZ$5="","",IF($C$5:$AZ$5="HOT",IF(TRANSPOSE('A1'!$B$30:$B$80)=$B24,"●",IF(TRANSPOSE('A1'!$C$30:$C$80)=$B24,"▼",IF($C23:$AZ23="|","|",""))),IF(TRANSPOSE('A1'!$B$30:$B$80)=$B24,"●",IF(TRANSPOSE('A1'!$C$30:$C$80)=$B24,"▲",IF($C23:$AZ23="|","|","")))))</f>
        <v>|</v>
      </c>
      <c r="D24" s="72" t="str">
        <v>|</v>
      </c>
      <c r="E24" s="72" t="str">
        <v/>
      </c>
      <c r="F24" s="72" t="str">
        <v>|</v>
      </c>
      <c r="G24" s="72" t="str">
        <v/>
      </c>
      <c r="H24" s="72" t="str">
        <v>|</v>
      </c>
      <c r="I24" s="72" t="str">
        <v>|</v>
      </c>
      <c r="J24" s="72" t="str">
        <v>▼</v>
      </c>
      <c r="K24" s="72" t="str">
        <v/>
      </c>
      <c r="L24" s="72" t="str">
        <v/>
      </c>
      <c r="M24" s="72" t="str">
        <v>|</v>
      </c>
      <c r="N24" s="72" t="str">
        <v/>
      </c>
      <c r="O24" s="72" t="str">
        <v/>
      </c>
      <c r="P24" s="72" t="str">
        <v/>
      </c>
      <c r="Q24" s="72" t="str">
        <v>●</v>
      </c>
      <c r="R24" s="72" t="str">
        <v/>
      </c>
      <c r="S24" s="72" t="str">
        <v/>
      </c>
      <c r="T24" s="72" t="str">
        <v/>
      </c>
      <c r="U24" s="72" t="str">
        <v/>
      </c>
      <c r="V24" s="72" t="str">
        <v/>
      </c>
      <c r="W24" s="72" t="str">
        <v/>
      </c>
      <c r="X24" s="72" t="str">
        <v/>
      </c>
      <c r="Y24" s="72" t="str">
        <v/>
      </c>
      <c r="Z24" s="72" t="str">
        <v/>
      </c>
      <c r="AA24" s="72" t="str">
        <v/>
      </c>
      <c r="AB24" s="72" t="str">
        <v/>
      </c>
      <c r="AC24" s="72" t="str">
        <v/>
      </c>
      <c r="AD24" s="72" t="str">
        <v/>
      </c>
      <c r="AE24" s="72" t="str">
        <v/>
      </c>
      <c r="AF24" s="72" t="str">
        <v/>
      </c>
      <c r="AG24" s="72" t="str">
        <v/>
      </c>
      <c r="AH24" s="72" t="str">
        <v/>
      </c>
      <c r="AI24" s="72" t="str">
        <v/>
      </c>
      <c r="AJ24" s="72" t="str">
        <v/>
      </c>
      <c r="AK24" s="72" t="str">
        <v/>
      </c>
      <c r="AL24" s="72" t="str">
        <v/>
      </c>
      <c r="AM24" s="72" t="str">
        <v/>
      </c>
      <c r="AN24" s="72" t="str">
        <v/>
      </c>
      <c r="AO24" s="72" t="str">
        <v/>
      </c>
      <c r="AP24" s="72" t="str">
        <v/>
      </c>
      <c r="AQ24" s="72" t="str">
        <v/>
      </c>
      <c r="AR24" s="72" t="str">
        <v/>
      </c>
      <c r="AS24" s="72" t="str">
        <v/>
      </c>
      <c r="AT24" s="72" t="str">
        <v/>
      </c>
      <c r="AU24" s="72" t="str">
        <v/>
      </c>
      <c r="AV24" s="72" t="str">
        <v/>
      </c>
      <c r="AW24" s="72" t="str">
        <v/>
      </c>
      <c r="AX24" s="72" t="str">
        <v/>
      </c>
      <c r="AY24" s="72" t="str">
        <v/>
      </c>
      <c r="AZ24" s="72" t="str">
        <v/>
      </c>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row>
    <row r="25" spans="1:189" s="73" customFormat="1" x14ac:dyDescent="0.25">
      <c r="A25" s="70">
        <f>IF(A23="","",IF((SUM(IF(FREQUENCY('A1'!$B$30:$C$80,'A1'!$B$30:$C$80)&gt;0,1)))&gt;(A23+1),(A23+1),""))</f>
        <v>10</v>
      </c>
      <c r="B25" s="71" t="str">
        <f t="array" ref="B25">IF(A24="","",(LARGE('A1'!$B$30:$C$103,(1+SUM(COUNTIF('A1'!$B$30:$C$103,B$6:B24))-(A24*COUNTIF('A1'!$B$30:$C$103,B$7))))))</f>
        <v/>
      </c>
      <c r="C25" s="72" t="str">
        <f t="array" ref="C25:AZ25">IF($C$5:$AZ$5="","",IF($C$5:$AZ$5="HOT",IF($C24:$AZ24="●","|",IF($C24:$AZ24="|","|","")),IF($C24:$AZ24="▲","|",IF($C24:$AZ24="|","|",""))))</f>
        <v>|</v>
      </c>
      <c r="D25" s="72" t="str">
        <v>|</v>
      </c>
      <c r="E25" s="72" t="str">
        <v/>
      </c>
      <c r="F25" s="72" t="str">
        <v>|</v>
      </c>
      <c r="G25" s="72" t="str">
        <v/>
      </c>
      <c r="H25" s="72" t="str">
        <v>|</v>
      </c>
      <c r="I25" s="72" t="str">
        <v>|</v>
      </c>
      <c r="J25" s="72" t="str">
        <v/>
      </c>
      <c r="K25" s="72" t="str">
        <v/>
      </c>
      <c r="L25" s="72" t="str">
        <v/>
      </c>
      <c r="M25" s="72" t="str">
        <v>|</v>
      </c>
      <c r="N25" s="72" t="str">
        <v/>
      </c>
      <c r="O25" s="72" t="str">
        <v/>
      </c>
      <c r="P25" s="72" t="str">
        <v/>
      </c>
      <c r="Q25" s="72" t="str">
        <v>|</v>
      </c>
      <c r="R25" s="72" t="str">
        <v/>
      </c>
      <c r="S25" s="72" t="str">
        <v/>
      </c>
      <c r="T25" s="72" t="str">
        <v/>
      </c>
      <c r="U25" s="72" t="str">
        <v/>
      </c>
      <c r="V25" s="72" t="str">
        <v/>
      </c>
      <c r="W25" s="72" t="str">
        <v/>
      </c>
      <c r="X25" s="72" t="str">
        <v/>
      </c>
      <c r="Y25" s="72" t="str">
        <v/>
      </c>
      <c r="Z25" s="72" t="str">
        <v/>
      </c>
      <c r="AA25" s="72" t="str">
        <v/>
      </c>
      <c r="AB25" s="72" t="str">
        <v/>
      </c>
      <c r="AC25" s="72" t="str">
        <v/>
      </c>
      <c r="AD25" s="72" t="str">
        <v/>
      </c>
      <c r="AE25" s="72" t="str">
        <v/>
      </c>
      <c r="AF25" s="72" t="str">
        <v/>
      </c>
      <c r="AG25" s="72" t="str">
        <v/>
      </c>
      <c r="AH25" s="72" t="str">
        <v/>
      </c>
      <c r="AI25" s="72" t="str">
        <v/>
      </c>
      <c r="AJ25" s="72" t="str">
        <v/>
      </c>
      <c r="AK25" s="72" t="str">
        <v/>
      </c>
      <c r="AL25" s="72" t="str">
        <v/>
      </c>
      <c r="AM25" s="72" t="str">
        <v/>
      </c>
      <c r="AN25" s="72" t="str">
        <v/>
      </c>
      <c r="AO25" s="72" t="str">
        <v/>
      </c>
      <c r="AP25" s="72" t="str">
        <v/>
      </c>
      <c r="AQ25" s="72" t="str">
        <v/>
      </c>
      <c r="AR25" s="72" t="str">
        <v/>
      </c>
      <c r="AS25" s="72" t="str">
        <v/>
      </c>
      <c r="AT25" s="72" t="str">
        <v/>
      </c>
      <c r="AU25" s="72" t="str">
        <v/>
      </c>
      <c r="AV25" s="72" t="str">
        <v/>
      </c>
      <c r="AW25" s="72" t="str">
        <v/>
      </c>
      <c r="AX25" s="72" t="str">
        <v/>
      </c>
      <c r="AY25" s="72" t="str">
        <v/>
      </c>
      <c r="AZ25" s="72" t="str">
        <v/>
      </c>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c r="FV25" s="72"/>
      <c r="FW25" s="72"/>
      <c r="FX25" s="72"/>
      <c r="FY25" s="72"/>
      <c r="FZ25" s="72"/>
      <c r="GA25" s="72"/>
      <c r="GB25" s="72"/>
      <c r="GC25" s="72"/>
      <c r="GD25" s="72"/>
      <c r="GE25" s="72"/>
      <c r="GF25" s="72"/>
      <c r="GG25" s="72"/>
    </row>
    <row r="26" spans="1:189" s="73" customFormat="1" x14ac:dyDescent="0.25">
      <c r="A26" s="70"/>
      <c r="B26" s="71">
        <f t="array" ref="B26">IF(A25="","",(LARGE('A1'!$B$30:$C$103,(1+SUM(COUNTIF('A1'!$B$30:$C$103,B$6:B25))-(A25*COUNTIF('A1'!$B$30:$C$103,B$7))))))</f>
        <v>124.85000000000002</v>
      </c>
      <c r="C26" s="72" t="str">
        <f t="array" ref="C26:AZ26">IF($C$5:$AZ$5="","",IF($C$5:$AZ$5="HOT",IF(TRANSPOSE('A1'!$B$30:$B$80)=$B26,"●",IF(TRANSPOSE('A1'!$C$30:$C$80)=$B26,"▼",IF($C25:$AZ25="|","|",""))),IF(TRANSPOSE('A1'!$B$30:$B$80)=$B26,"●",IF(TRANSPOSE('A1'!$C$30:$C$80)=$B26,"▲",IF($C25:$AZ25="|","|","")))))</f>
        <v>|</v>
      </c>
      <c r="D26" s="72" t="str">
        <v>|</v>
      </c>
      <c r="E26" s="72" t="str">
        <v/>
      </c>
      <c r="F26" s="72" t="str">
        <v>|</v>
      </c>
      <c r="G26" s="72" t="str">
        <v/>
      </c>
      <c r="H26" s="72" t="str">
        <v>|</v>
      </c>
      <c r="I26" s="72" t="str">
        <v>|</v>
      </c>
      <c r="J26" s="72" t="str">
        <v/>
      </c>
      <c r="K26" s="72" t="str">
        <v/>
      </c>
      <c r="L26" s="72" t="str">
        <v>●</v>
      </c>
      <c r="M26" s="72" t="str">
        <v>|</v>
      </c>
      <c r="N26" s="72" t="str">
        <v/>
      </c>
      <c r="O26" s="72" t="str">
        <v/>
      </c>
      <c r="P26" s="72" t="str">
        <v/>
      </c>
      <c r="Q26" s="72" t="str">
        <v>▼</v>
      </c>
      <c r="R26" s="72" t="str">
        <v/>
      </c>
      <c r="S26" s="72" t="str">
        <v/>
      </c>
      <c r="T26" s="72" t="str">
        <v/>
      </c>
      <c r="U26" s="72" t="str">
        <v/>
      </c>
      <c r="V26" s="72" t="str">
        <v/>
      </c>
      <c r="W26" s="72" t="str">
        <v/>
      </c>
      <c r="X26" s="72" t="str">
        <v/>
      </c>
      <c r="Y26" s="72" t="str">
        <v/>
      </c>
      <c r="Z26" s="72" t="str">
        <v/>
      </c>
      <c r="AA26" s="72" t="str">
        <v/>
      </c>
      <c r="AB26" s="72" t="str">
        <v/>
      </c>
      <c r="AC26" s="72" t="str">
        <v/>
      </c>
      <c r="AD26" s="72" t="str">
        <v/>
      </c>
      <c r="AE26" s="72" t="str">
        <v/>
      </c>
      <c r="AF26" s="72" t="str">
        <v/>
      </c>
      <c r="AG26" s="72" t="str">
        <v/>
      </c>
      <c r="AH26" s="72" t="str">
        <v/>
      </c>
      <c r="AI26" s="72" t="str">
        <v/>
      </c>
      <c r="AJ26" s="72" t="str">
        <v/>
      </c>
      <c r="AK26" s="72" t="str">
        <v/>
      </c>
      <c r="AL26" s="72" t="str">
        <v/>
      </c>
      <c r="AM26" s="72" t="str">
        <v/>
      </c>
      <c r="AN26" s="72" t="str">
        <v/>
      </c>
      <c r="AO26" s="72" t="str">
        <v/>
      </c>
      <c r="AP26" s="72" t="str">
        <v/>
      </c>
      <c r="AQ26" s="72" t="str">
        <v/>
      </c>
      <c r="AR26" s="72" t="str">
        <v/>
      </c>
      <c r="AS26" s="72" t="str">
        <v/>
      </c>
      <c r="AT26" s="72" t="str">
        <v/>
      </c>
      <c r="AU26" s="72" t="str">
        <v/>
      </c>
      <c r="AV26" s="72" t="str">
        <v/>
      </c>
      <c r="AW26" s="72" t="str">
        <v/>
      </c>
      <c r="AX26" s="72" t="str">
        <v/>
      </c>
      <c r="AY26" s="72" t="str">
        <v/>
      </c>
      <c r="AZ26" s="72" t="str">
        <v/>
      </c>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c r="GB26" s="72"/>
      <c r="GC26" s="72"/>
      <c r="GD26" s="72"/>
      <c r="GE26" s="72"/>
      <c r="GF26" s="72"/>
      <c r="GG26" s="72"/>
    </row>
    <row r="27" spans="1:189" s="73" customFormat="1" x14ac:dyDescent="0.25">
      <c r="A27" s="70">
        <f>IF(A25="","",IF((SUM(IF(FREQUENCY('A1'!$B$30:$C$80,'A1'!$B$30:$C$80)&gt;0,1)))&gt;(A25+1),(A25+1),""))</f>
        <v>11</v>
      </c>
      <c r="B27" s="71" t="str">
        <f t="array" ref="B27">IF(A26="","",(LARGE('A1'!$B$30:$C$103,(1+SUM(COUNTIF('A1'!$B$30:$C$103,B$6:B26))-(A26*COUNTIF('A1'!$B$30:$C$103,B$7))))))</f>
        <v/>
      </c>
      <c r="C27" s="72" t="str">
        <f t="array" ref="C27:AZ27">IF($C$5:$AZ$5="","",IF($C$5:$AZ$5="HOT",IF($C26:$AZ26="●","|",IF($C26:$AZ26="|","|","")),IF($C26:$AZ26="▲","|",IF($C26:$AZ26="|","|",""))))</f>
        <v>|</v>
      </c>
      <c r="D27" s="72" t="str">
        <v>|</v>
      </c>
      <c r="E27" s="72" t="str">
        <v/>
      </c>
      <c r="F27" s="72" t="str">
        <v>|</v>
      </c>
      <c r="G27" s="72" t="str">
        <v/>
      </c>
      <c r="H27" s="72" t="str">
        <v>|</v>
      </c>
      <c r="I27" s="72" t="str">
        <v>|</v>
      </c>
      <c r="J27" s="72" t="str">
        <v/>
      </c>
      <c r="K27" s="72" t="str">
        <v/>
      </c>
      <c r="L27" s="72" t="str">
        <v>|</v>
      </c>
      <c r="M27" s="72" t="str">
        <v>|</v>
      </c>
      <c r="N27" s="72" t="str">
        <v/>
      </c>
      <c r="O27" s="72" t="str">
        <v/>
      </c>
      <c r="P27" s="72" t="str">
        <v/>
      </c>
      <c r="Q27" s="72" t="str">
        <v/>
      </c>
      <c r="R27" s="72" t="str">
        <v/>
      </c>
      <c r="S27" s="72" t="str">
        <v/>
      </c>
      <c r="T27" s="72" t="str">
        <v/>
      </c>
      <c r="U27" s="72" t="str">
        <v/>
      </c>
      <c r="V27" s="72" t="str">
        <v/>
      </c>
      <c r="W27" s="72" t="str">
        <v/>
      </c>
      <c r="X27" s="72" t="str">
        <v/>
      </c>
      <c r="Y27" s="72" t="str">
        <v/>
      </c>
      <c r="Z27" s="72" t="str">
        <v/>
      </c>
      <c r="AA27" s="72" t="str">
        <v/>
      </c>
      <c r="AB27" s="72" t="str">
        <v/>
      </c>
      <c r="AC27" s="72" t="str">
        <v/>
      </c>
      <c r="AD27" s="72" t="str">
        <v/>
      </c>
      <c r="AE27" s="72" t="str">
        <v/>
      </c>
      <c r="AF27" s="72" t="str">
        <v/>
      </c>
      <c r="AG27" s="72" t="str">
        <v/>
      </c>
      <c r="AH27" s="72" t="str">
        <v/>
      </c>
      <c r="AI27" s="72" t="str">
        <v/>
      </c>
      <c r="AJ27" s="72" t="str">
        <v/>
      </c>
      <c r="AK27" s="72" t="str">
        <v/>
      </c>
      <c r="AL27" s="72" t="str">
        <v/>
      </c>
      <c r="AM27" s="72" t="str">
        <v/>
      </c>
      <c r="AN27" s="72" t="str">
        <v/>
      </c>
      <c r="AO27" s="72" t="str">
        <v/>
      </c>
      <c r="AP27" s="72" t="str">
        <v/>
      </c>
      <c r="AQ27" s="72" t="str">
        <v/>
      </c>
      <c r="AR27" s="72" t="str">
        <v/>
      </c>
      <c r="AS27" s="72" t="str">
        <v/>
      </c>
      <c r="AT27" s="72" t="str">
        <v/>
      </c>
      <c r="AU27" s="72" t="str">
        <v/>
      </c>
      <c r="AV27" s="72" t="str">
        <v/>
      </c>
      <c r="AW27" s="72" t="str">
        <v/>
      </c>
      <c r="AX27" s="72" t="str">
        <v/>
      </c>
      <c r="AY27" s="72" t="str">
        <v/>
      </c>
      <c r="AZ27" s="72" t="str">
        <v/>
      </c>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c r="FV27" s="72"/>
      <c r="FW27" s="72"/>
      <c r="FX27" s="72"/>
      <c r="FY27" s="72"/>
      <c r="FZ27" s="72"/>
      <c r="GA27" s="72"/>
      <c r="GB27" s="72"/>
      <c r="GC27" s="72"/>
      <c r="GD27" s="72"/>
      <c r="GE27" s="72"/>
      <c r="GF27" s="72"/>
      <c r="GG27" s="72"/>
    </row>
    <row r="28" spans="1:189" s="73" customFormat="1" x14ac:dyDescent="0.25">
      <c r="A28" s="70"/>
      <c r="B28" s="71">
        <f t="array" ref="B28">IF(A27="","",(LARGE('A1'!$B$30:$C$103,(1+SUM(COUNTIF('A1'!$B$30:$C$103,B$6:B27))-(A27*COUNTIF('A1'!$B$30:$C$103,B$7))))))</f>
        <v>100.19800000000004</v>
      </c>
      <c r="C28" s="72" t="str">
        <f t="array" ref="C28:AZ28">IF($C$5:$AZ$5="","",IF($C$5:$AZ$5="HOT",IF(TRANSPOSE('A1'!$B$30:$B$80)=$B28,"●",IF(TRANSPOSE('A1'!$C$30:$C$80)=$B28,"▼",IF($C27:$AZ27="|","|",""))),IF(TRANSPOSE('A1'!$B$30:$B$80)=$B28,"●",IF(TRANSPOSE('A1'!$C$30:$C$80)=$B28,"▲",IF($C27:$AZ27="|","|","")))))</f>
        <v>|</v>
      </c>
      <c r="D28" s="72" t="str">
        <v>|</v>
      </c>
      <c r="E28" s="72" t="str">
        <v/>
      </c>
      <c r="F28" s="72" t="str">
        <v>|</v>
      </c>
      <c r="G28" s="72" t="str">
        <v/>
      </c>
      <c r="H28" s="72" t="str">
        <v>|</v>
      </c>
      <c r="I28" s="72" t="str">
        <v>|</v>
      </c>
      <c r="J28" s="72" t="str">
        <v/>
      </c>
      <c r="K28" s="72" t="str">
        <v/>
      </c>
      <c r="L28" s="72" t="str">
        <v>|</v>
      </c>
      <c r="M28" s="72" t="str">
        <v>|</v>
      </c>
      <c r="N28" s="72" t="str">
        <v>●</v>
      </c>
      <c r="O28" s="72" t="str">
        <v/>
      </c>
      <c r="P28" s="72" t="str">
        <v/>
      </c>
      <c r="Q28" s="72" t="str">
        <v/>
      </c>
      <c r="R28" s="72" t="str">
        <v/>
      </c>
      <c r="S28" s="72" t="str">
        <v/>
      </c>
      <c r="T28" s="72" t="str">
        <v/>
      </c>
      <c r="U28" s="72" t="str">
        <v/>
      </c>
      <c r="V28" s="72" t="str">
        <v/>
      </c>
      <c r="W28" s="72" t="str">
        <v/>
      </c>
      <c r="X28" s="72" t="str">
        <v>▲</v>
      </c>
      <c r="Y28" s="72" t="str">
        <v/>
      </c>
      <c r="Z28" s="72" t="str">
        <v/>
      </c>
      <c r="AA28" s="72" t="str">
        <v/>
      </c>
      <c r="AB28" s="72" t="str">
        <v/>
      </c>
      <c r="AC28" s="72" t="str">
        <v/>
      </c>
      <c r="AD28" s="72" t="str">
        <v/>
      </c>
      <c r="AE28" s="72" t="str">
        <v/>
      </c>
      <c r="AF28" s="72" t="str">
        <v/>
      </c>
      <c r="AG28" s="72" t="str">
        <v/>
      </c>
      <c r="AH28" s="72" t="str">
        <v/>
      </c>
      <c r="AI28" s="72" t="str">
        <v/>
      </c>
      <c r="AJ28" s="72" t="str">
        <v/>
      </c>
      <c r="AK28" s="72" t="str">
        <v/>
      </c>
      <c r="AL28" s="72" t="str">
        <v/>
      </c>
      <c r="AM28" s="72" t="str">
        <v/>
      </c>
      <c r="AN28" s="72" t="str">
        <v/>
      </c>
      <c r="AO28" s="72" t="str">
        <v/>
      </c>
      <c r="AP28" s="72" t="str">
        <v/>
      </c>
      <c r="AQ28" s="72" t="str">
        <v/>
      </c>
      <c r="AR28" s="72" t="str">
        <v/>
      </c>
      <c r="AS28" s="72" t="str">
        <v/>
      </c>
      <c r="AT28" s="72" t="str">
        <v/>
      </c>
      <c r="AU28" s="72" t="str">
        <v/>
      </c>
      <c r="AV28" s="72" t="str">
        <v/>
      </c>
      <c r="AW28" s="72" t="str">
        <v/>
      </c>
      <c r="AX28" s="72" t="str">
        <v/>
      </c>
      <c r="AY28" s="72" t="str">
        <v/>
      </c>
      <c r="AZ28" s="72" t="str">
        <v/>
      </c>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c r="FV28" s="72"/>
      <c r="FW28" s="72"/>
      <c r="FX28" s="72"/>
      <c r="FY28" s="72"/>
      <c r="FZ28" s="72"/>
      <c r="GA28" s="72"/>
      <c r="GB28" s="72"/>
      <c r="GC28" s="72"/>
      <c r="GD28" s="72"/>
      <c r="GE28" s="72"/>
      <c r="GF28" s="72"/>
      <c r="GG28" s="72"/>
    </row>
    <row r="29" spans="1:189" s="73" customFormat="1" x14ac:dyDescent="0.25">
      <c r="A29" s="70">
        <f>IF(A27="","",IF((SUM(IF(FREQUENCY('A1'!$B$30:$C$80,'A1'!$B$30:$C$80)&gt;0,1)))&gt;(A27+1),(A27+1),""))</f>
        <v>12</v>
      </c>
      <c r="B29" s="71" t="str">
        <f t="array" ref="B29">IF(A28="","",(LARGE('A1'!$B$30:$C$103,(1+SUM(COUNTIF('A1'!$B$30:$C$103,B$6:B28))-(A28*COUNTIF('A1'!$B$30:$C$103,B$7))))))</f>
        <v/>
      </c>
      <c r="C29" s="72" t="str">
        <f t="array" ref="C29:AZ29">IF($C$5:$AZ$5="","",IF($C$5:$AZ$5="HOT",IF($C28:$AZ28="●","|",IF($C28:$AZ28="|","|","")),IF($C28:$AZ28="▲","|",IF($C28:$AZ28="|","|",""))))</f>
        <v>|</v>
      </c>
      <c r="D29" s="72" t="str">
        <v>|</v>
      </c>
      <c r="E29" s="72" t="str">
        <v/>
      </c>
      <c r="F29" s="72" t="str">
        <v>|</v>
      </c>
      <c r="G29" s="72" t="str">
        <v/>
      </c>
      <c r="H29" s="72" t="str">
        <v>|</v>
      </c>
      <c r="I29" s="72" t="str">
        <v>|</v>
      </c>
      <c r="J29" s="72" t="str">
        <v/>
      </c>
      <c r="K29" s="72" t="str">
        <v/>
      </c>
      <c r="L29" s="72" t="str">
        <v>|</v>
      </c>
      <c r="M29" s="72" t="str">
        <v>|</v>
      </c>
      <c r="N29" s="72" t="str">
        <v>|</v>
      </c>
      <c r="O29" s="72" t="str">
        <v/>
      </c>
      <c r="P29" s="72" t="str">
        <v/>
      </c>
      <c r="Q29" s="72" t="str">
        <v/>
      </c>
      <c r="R29" s="72" t="str">
        <v/>
      </c>
      <c r="S29" s="72" t="str">
        <v/>
      </c>
      <c r="T29" s="72" t="str">
        <v/>
      </c>
      <c r="U29" s="72" t="str">
        <v/>
      </c>
      <c r="V29" s="72" t="str">
        <v/>
      </c>
      <c r="W29" s="72" t="str">
        <v/>
      </c>
      <c r="X29" s="72" t="str">
        <v>|</v>
      </c>
      <c r="Y29" s="72" t="str">
        <v/>
      </c>
      <c r="Z29" s="72" t="str">
        <v/>
      </c>
      <c r="AA29" s="72" t="str">
        <v/>
      </c>
      <c r="AB29" s="72" t="str">
        <v/>
      </c>
      <c r="AC29" s="72" t="str">
        <v/>
      </c>
      <c r="AD29" s="72" t="str">
        <v/>
      </c>
      <c r="AE29" s="72" t="str">
        <v/>
      </c>
      <c r="AF29" s="72" t="str">
        <v/>
      </c>
      <c r="AG29" s="72" t="str">
        <v/>
      </c>
      <c r="AH29" s="72" t="str">
        <v/>
      </c>
      <c r="AI29" s="72" t="str">
        <v/>
      </c>
      <c r="AJ29" s="72" t="str">
        <v/>
      </c>
      <c r="AK29" s="72" t="str">
        <v/>
      </c>
      <c r="AL29" s="72" t="str">
        <v/>
      </c>
      <c r="AM29" s="72" t="str">
        <v/>
      </c>
      <c r="AN29" s="72" t="str">
        <v/>
      </c>
      <c r="AO29" s="72" t="str">
        <v/>
      </c>
      <c r="AP29" s="72" t="str">
        <v/>
      </c>
      <c r="AQ29" s="72" t="str">
        <v/>
      </c>
      <c r="AR29" s="72" t="str">
        <v/>
      </c>
      <c r="AS29" s="72" t="str">
        <v/>
      </c>
      <c r="AT29" s="72" t="str">
        <v/>
      </c>
      <c r="AU29" s="72" t="str">
        <v/>
      </c>
      <c r="AV29" s="72" t="str">
        <v/>
      </c>
      <c r="AW29" s="72" t="str">
        <v/>
      </c>
      <c r="AX29" s="72" t="str">
        <v/>
      </c>
      <c r="AY29" s="72" t="str">
        <v/>
      </c>
      <c r="AZ29" s="72" t="str">
        <v/>
      </c>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U29" s="72"/>
      <c r="FV29" s="72"/>
      <c r="FW29" s="72"/>
      <c r="FX29" s="72"/>
      <c r="FY29" s="72"/>
      <c r="FZ29" s="72"/>
      <c r="GA29" s="72"/>
      <c r="GB29" s="72"/>
      <c r="GC29" s="72"/>
      <c r="GD29" s="72"/>
      <c r="GE29" s="72"/>
      <c r="GF29" s="72"/>
      <c r="GG29" s="72"/>
    </row>
    <row r="30" spans="1:189" s="73" customFormat="1" x14ac:dyDescent="0.25">
      <c r="A30" s="70"/>
      <c r="B30" s="71">
        <f t="array" ref="B30">IF(A29="","",(LARGE('A1'!$B$30:$C$103,(1+SUM(COUNTIF('A1'!$B$30:$C$103,B$6:B29))-(A29*COUNTIF('A1'!$B$30:$C$103,B$7))))))</f>
        <v>100.11200000000002</v>
      </c>
      <c r="C30" s="72" t="str">
        <f t="array" ref="C30:AZ30">IF($C$5:$AZ$5="","",IF($C$5:$AZ$5="HOT",IF(TRANSPOSE('A1'!$B$30:$B$80)=$B30,"●",IF(TRANSPOSE('A1'!$C$30:$C$80)=$B30,"▼",IF($C29:$AZ29="|","|",""))),IF(TRANSPOSE('A1'!$B$30:$B$80)=$B30,"●",IF(TRANSPOSE('A1'!$C$30:$C$80)=$B30,"▲",IF($C29:$AZ29="|","|","")))))</f>
        <v>|</v>
      </c>
      <c r="D30" s="72" t="str">
        <v>|</v>
      </c>
      <c r="E30" s="72" t="str">
        <v/>
      </c>
      <c r="F30" s="72" t="str">
        <v>|</v>
      </c>
      <c r="G30" s="72" t="str">
        <v/>
      </c>
      <c r="H30" s="72" t="str">
        <v>|</v>
      </c>
      <c r="I30" s="72" t="str">
        <v>|</v>
      </c>
      <c r="J30" s="72" t="str">
        <v/>
      </c>
      <c r="K30" s="72" t="str">
        <v/>
      </c>
      <c r="L30" s="72" t="str">
        <v>|</v>
      </c>
      <c r="M30" s="72" t="str">
        <v>|</v>
      </c>
      <c r="N30" s="72" t="str">
        <v>|</v>
      </c>
      <c r="O30" s="72" t="str">
        <v/>
      </c>
      <c r="P30" s="72" t="str">
        <v/>
      </c>
      <c r="Q30" s="72" t="str">
        <v/>
      </c>
      <c r="R30" s="72" t="str">
        <v/>
      </c>
      <c r="S30" s="72" t="str">
        <v/>
      </c>
      <c r="T30" s="72" t="str">
        <v/>
      </c>
      <c r="U30" s="72" t="str">
        <v/>
      </c>
      <c r="V30" s="72" t="str">
        <v/>
      </c>
      <c r="W30" s="72" t="str">
        <v/>
      </c>
      <c r="X30" s="72" t="str">
        <v>●</v>
      </c>
      <c r="Y30" s="72" t="str">
        <v/>
      </c>
      <c r="Z30" s="72" t="str">
        <v/>
      </c>
      <c r="AA30" s="72" t="str">
        <v/>
      </c>
      <c r="AB30" s="72" t="str">
        <v/>
      </c>
      <c r="AC30" s="72" t="str">
        <v/>
      </c>
      <c r="AD30" s="72" t="str">
        <v/>
      </c>
      <c r="AE30" s="72" t="str">
        <v/>
      </c>
      <c r="AF30" s="72" t="str">
        <v/>
      </c>
      <c r="AG30" s="72" t="str">
        <v/>
      </c>
      <c r="AH30" s="72" t="str">
        <v/>
      </c>
      <c r="AI30" s="72" t="str">
        <v/>
      </c>
      <c r="AJ30" s="72" t="str">
        <v/>
      </c>
      <c r="AK30" s="72" t="str">
        <v/>
      </c>
      <c r="AL30" s="72" t="str">
        <v/>
      </c>
      <c r="AM30" s="72" t="str">
        <v/>
      </c>
      <c r="AN30" s="72" t="str">
        <v/>
      </c>
      <c r="AO30" s="72" t="str">
        <v/>
      </c>
      <c r="AP30" s="72" t="str">
        <v/>
      </c>
      <c r="AQ30" s="72" t="str">
        <v/>
      </c>
      <c r="AR30" s="72" t="str">
        <v/>
      </c>
      <c r="AS30" s="72" t="str">
        <v/>
      </c>
      <c r="AT30" s="72" t="str">
        <v/>
      </c>
      <c r="AU30" s="72" t="str">
        <v/>
      </c>
      <c r="AV30" s="72" t="str">
        <v/>
      </c>
      <c r="AW30" s="72" t="str">
        <v/>
      </c>
      <c r="AX30" s="72" t="str">
        <v/>
      </c>
      <c r="AY30" s="72" t="str">
        <v/>
      </c>
      <c r="AZ30" s="72" t="str">
        <v/>
      </c>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c r="FQ30" s="72"/>
      <c r="FR30" s="72"/>
      <c r="FS30" s="72"/>
      <c r="FT30" s="72"/>
      <c r="FU30" s="72"/>
      <c r="FV30" s="72"/>
      <c r="FW30" s="72"/>
      <c r="FX30" s="72"/>
      <c r="FY30" s="72"/>
      <c r="FZ30" s="72"/>
      <c r="GA30" s="72"/>
      <c r="GB30" s="72"/>
      <c r="GC30" s="72"/>
      <c r="GD30" s="72"/>
      <c r="GE30" s="72"/>
      <c r="GF30" s="72"/>
      <c r="GG30" s="72"/>
    </row>
    <row r="31" spans="1:189" s="73" customFormat="1" x14ac:dyDescent="0.25">
      <c r="A31" s="70">
        <f>IF(A29="","",IF((SUM(IF(FREQUENCY('A1'!$B$30:$C$80,'A1'!$B$30:$C$80)&gt;0,1)))&gt;(A29+1),(A29+1),""))</f>
        <v>13</v>
      </c>
      <c r="B31" s="71" t="str">
        <f t="array" ref="B31">IF(A30="","",(LARGE('A1'!$B$30:$C$103,(1+SUM(COUNTIF('A1'!$B$30:$C$103,B$6:B30))-(A30*COUNTIF('A1'!$B$30:$C$103,B$7))))))</f>
        <v/>
      </c>
      <c r="C31" s="72" t="str">
        <f t="array" ref="C31:AZ31">IF($C$5:$AZ$5="","",IF($C$5:$AZ$5="HOT",IF($C30:$AZ30="●","|",IF($C30:$AZ30="|","|","")),IF($C30:$AZ30="▲","|",IF($C30:$AZ30="|","|",""))))</f>
        <v>|</v>
      </c>
      <c r="D31" s="72" t="str">
        <v>|</v>
      </c>
      <c r="E31" s="72" t="str">
        <v/>
      </c>
      <c r="F31" s="72" t="str">
        <v>|</v>
      </c>
      <c r="G31" s="72" t="str">
        <v/>
      </c>
      <c r="H31" s="72" t="str">
        <v>|</v>
      </c>
      <c r="I31" s="72" t="str">
        <v>|</v>
      </c>
      <c r="J31" s="72" t="str">
        <v/>
      </c>
      <c r="K31" s="72" t="str">
        <v/>
      </c>
      <c r="L31" s="72" t="str">
        <v>|</v>
      </c>
      <c r="M31" s="72" t="str">
        <v>|</v>
      </c>
      <c r="N31" s="72" t="str">
        <v>|</v>
      </c>
      <c r="O31" s="72" t="str">
        <v/>
      </c>
      <c r="P31" s="72" t="str">
        <v/>
      </c>
      <c r="Q31" s="72" t="str">
        <v/>
      </c>
      <c r="R31" s="72" t="str">
        <v/>
      </c>
      <c r="S31" s="72" t="str">
        <v/>
      </c>
      <c r="T31" s="72" t="str">
        <v/>
      </c>
      <c r="U31" s="72" t="str">
        <v/>
      </c>
      <c r="V31" s="72" t="str">
        <v/>
      </c>
      <c r="W31" s="72" t="str">
        <v/>
      </c>
      <c r="X31" s="72" t="str">
        <v/>
      </c>
      <c r="Y31" s="72" t="str">
        <v/>
      </c>
      <c r="Z31" s="72" t="str">
        <v/>
      </c>
      <c r="AA31" s="72" t="str">
        <v/>
      </c>
      <c r="AB31" s="72" t="str">
        <v/>
      </c>
      <c r="AC31" s="72" t="str">
        <v/>
      </c>
      <c r="AD31" s="72" t="str">
        <v/>
      </c>
      <c r="AE31" s="72" t="str">
        <v/>
      </c>
      <c r="AF31" s="72" t="str">
        <v/>
      </c>
      <c r="AG31" s="72" t="str">
        <v/>
      </c>
      <c r="AH31" s="72" t="str">
        <v/>
      </c>
      <c r="AI31" s="72" t="str">
        <v/>
      </c>
      <c r="AJ31" s="72" t="str">
        <v/>
      </c>
      <c r="AK31" s="72" t="str">
        <v/>
      </c>
      <c r="AL31" s="72" t="str">
        <v/>
      </c>
      <c r="AM31" s="72" t="str">
        <v/>
      </c>
      <c r="AN31" s="72" t="str">
        <v/>
      </c>
      <c r="AO31" s="72" t="str">
        <v/>
      </c>
      <c r="AP31" s="72" t="str">
        <v/>
      </c>
      <c r="AQ31" s="72" t="str">
        <v/>
      </c>
      <c r="AR31" s="72" t="str">
        <v/>
      </c>
      <c r="AS31" s="72" t="str">
        <v/>
      </c>
      <c r="AT31" s="72" t="str">
        <v/>
      </c>
      <c r="AU31" s="72" t="str">
        <v/>
      </c>
      <c r="AV31" s="72" t="str">
        <v/>
      </c>
      <c r="AW31" s="72" t="str">
        <v/>
      </c>
      <c r="AX31" s="72" t="str">
        <v/>
      </c>
      <c r="AY31" s="72" t="str">
        <v/>
      </c>
      <c r="AZ31" s="72" t="str">
        <v/>
      </c>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c r="GB31" s="72"/>
      <c r="GC31" s="72"/>
      <c r="GD31" s="72"/>
      <c r="GE31" s="72"/>
      <c r="GF31" s="72"/>
      <c r="GG31" s="72"/>
    </row>
    <row r="32" spans="1:189" s="73" customFormat="1" x14ac:dyDescent="0.25">
      <c r="A32" s="70"/>
      <c r="B32" s="71">
        <f t="array" ref="B32">IF(A31="","",(LARGE('A1'!$B$30:$C$103,(1+SUM(COUNTIF('A1'!$B$30:$C$103,B$6:B31))-(A31*COUNTIF('A1'!$B$30:$C$103,B$7))))))</f>
        <v>80.25</v>
      </c>
      <c r="C32" s="72" t="str">
        <f t="array" ref="C32:AZ32">IF($C$5:$AZ$5="","",IF($C$5:$AZ$5="HOT",IF(TRANSPOSE('A1'!$B$30:$B$80)=$B32,"●",IF(TRANSPOSE('A1'!$C$30:$C$80)=$B32,"▼",IF($C31:$AZ31="|","|",""))),IF(TRANSPOSE('A1'!$B$30:$B$80)=$B32,"●",IF(TRANSPOSE('A1'!$C$30:$C$80)=$B32,"▲",IF($C31:$AZ31="|","|","")))))</f>
        <v>|</v>
      </c>
      <c r="D32" s="72" t="str">
        <v>|</v>
      </c>
      <c r="E32" s="72" t="str">
        <v/>
      </c>
      <c r="F32" s="72" t="str">
        <v>|</v>
      </c>
      <c r="G32" s="72" t="str">
        <v/>
      </c>
      <c r="H32" s="72" t="str">
        <v>|</v>
      </c>
      <c r="I32" s="72" t="str">
        <v>|</v>
      </c>
      <c r="J32" s="72" t="str">
        <v/>
      </c>
      <c r="K32" s="72" t="str">
        <v/>
      </c>
      <c r="L32" s="72" t="str">
        <v>|</v>
      </c>
      <c r="M32" s="72" t="str">
        <v>|</v>
      </c>
      <c r="N32" s="72" t="str">
        <v>|</v>
      </c>
      <c r="O32" s="72" t="str">
        <v/>
      </c>
      <c r="P32" s="72" t="str">
        <v/>
      </c>
      <c r="Q32" s="72" t="str">
        <v/>
      </c>
      <c r="R32" s="72" t="str">
        <v/>
      </c>
      <c r="S32" s="72" t="str">
        <v/>
      </c>
      <c r="T32" s="72" t="str">
        <v/>
      </c>
      <c r="U32" s="72" t="str">
        <v/>
      </c>
      <c r="V32" s="72" t="str">
        <v/>
      </c>
      <c r="W32" s="72" t="str">
        <v/>
      </c>
      <c r="X32" s="72" t="str">
        <v/>
      </c>
      <c r="Y32" s="72" t="str">
        <v>●</v>
      </c>
      <c r="Z32" s="72" t="str">
        <v/>
      </c>
      <c r="AA32" s="72" t="str">
        <v/>
      </c>
      <c r="AB32" s="72" t="str">
        <v/>
      </c>
      <c r="AC32" s="72" t="str">
        <v/>
      </c>
      <c r="AD32" s="72" t="str">
        <v/>
      </c>
      <c r="AE32" s="72" t="str">
        <v/>
      </c>
      <c r="AF32" s="72" t="str">
        <v/>
      </c>
      <c r="AG32" s="72" t="str">
        <v/>
      </c>
      <c r="AH32" s="72" t="str">
        <v/>
      </c>
      <c r="AI32" s="72" t="str">
        <v/>
      </c>
      <c r="AJ32" s="72" t="str">
        <v/>
      </c>
      <c r="AK32" s="72" t="str">
        <v/>
      </c>
      <c r="AL32" s="72" t="str">
        <v/>
      </c>
      <c r="AM32" s="72" t="str">
        <v/>
      </c>
      <c r="AN32" s="72" t="str">
        <v/>
      </c>
      <c r="AO32" s="72" t="str">
        <v/>
      </c>
      <c r="AP32" s="72" t="str">
        <v/>
      </c>
      <c r="AQ32" s="72" t="str">
        <v/>
      </c>
      <c r="AR32" s="72" t="str">
        <v/>
      </c>
      <c r="AS32" s="72" t="str">
        <v/>
      </c>
      <c r="AT32" s="72" t="str">
        <v/>
      </c>
      <c r="AU32" s="72" t="str">
        <v/>
      </c>
      <c r="AV32" s="72" t="str">
        <v/>
      </c>
      <c r="AW32" s="72" t="str">
        <v/>
      </c>
      <c r="AX32" s="72" t="str">
        <v/>
      </c>
      <c r="AY32" s="72" t="str">
        <v/>
      </c>
      <c r="AZ32" s="72" t="str">
        <v/>
      </c>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c r="FV32" s="72"/>
      <c r="FW32" s="72"/>
      <c r="FX32" s="72"/>
      <c r="FY32" s="72"/>
      <c r="FZ32" s="72"/>
      <c r="GA32" s="72"/>
      <c r="GB32" s="72"/>
      <c r="GC32" s="72"/>
      <c r="GD32" s="72"/>
      <c r="GE32" s="72"/>
      <c r="GF32" s="72"/>
      <c r="GG32" s="72"/>
    </row>
    <row r="33" spans="1:189" s="73" customFormat="1" x14ac:dyDescent="0.25">
      <c r="A33" s="70">
        <f>IF(A31="","",IF((SUM(IF(FREQUENCY('A1'!$B$30:$C$80,'A1'!$B$30:$C$80)&gt;0,1)))&gt;(A31+1),(A31+1),""))</f>
        <v>14</v>
      </c>
      <c r="B33" s="71" t="str">
        <f t="array" ref="B33">IF(A32="","",(LARGE('A1'!$B$30:$C$103,(1+SUM(COUNTIF('A1'!$B$30:$C$103,B$6:B32))-(A32*COUNTIF('A1'!$B$30:$C$103,B$7))))))</f>
        <v/>
      </c>
      <c r="C33" s="72" t="str">
        <f t="array" ref="C33:AZ33">IF($C$5:$AZ$5="","",IF($C$5:$AZ$5="HOT",IF($C32:$AZ32="●","|",IF($C32:$AZ32="|","|","")),IF($C32:$AZ32="▲","|",IF($C32:$AZ32="|","|",""))))</f>
        <v>|</v>
      </c>
      <c r="D33" s="72" t="str">
        <v>|</v>
      </c>
      <c r="E33" s="72" t="str">
        <v/>
      </c>
      <c r="F33" s="72" t="str">
        <v>|</v>
      </c>
      <c r="G33" s="72" t="str">
        <v/>
      </c>
      <c r="H33" s="72" t="str">
        <v>|</v>
      </c>
      <c r="I33" s="72" t="str">
        <v>|</v>
      </c>
      <c r="J33" s="72" t="str">
        <v/>
      </c>
      <c r="K33" s="72" t="str">
        <v/>
      </c>
      <c r="L33" s="72" t="str">
        <v>|</v>
      </c>
      <c r="M33" s="72" t="str">
        <v>|</v>
      </c>
      <c r="N33" s="72" t="str">
        <v>|</v>
      </c>
      <c r="O33" s="72" t="str">
        <v/>
      </c>
      <c r="P33" s="72" t="str">
        <v/>
      </c>
      <c r="Q33" s="72" t="str">
        <v/>
      </c>
      <c r="R33" s="72" t="str">
        <v/>
      </c>
      <c r="S33" s="72" t="str">
        <v/>
      </c>
      <c r="T33" s="72" t="str">
        <v/>
      </c>
      <c r="U33" s="72" t="str">
        <v/>
      </c>
      <c r="V33" s="72" t="str">
        <v/>
      </c>
      <c r="W33" s="72" t="str">
        <v/>
      </c>
      <c r="X33" s="72" t="str">
        <v/>
      </c>
      <c r="Y33" s="72" t="str">
        <v>|</v>
      </c>
      <c r="Z33" s="72" t="str">
        <v/>
      </c>
      <c r="AA33" s="72" t="str">
        <v/>
      </c>
      <c r="AB33" s="72" t="str">
        <v/>
      </c>
      <c r="AC33" s="72" t="str">
        <v/>
      </c>
      <c r="AD33" s="72" t="str">
        <v/>
      </c>
      <c r="AE33" s="72" t="str">
        <v/>
      </c>
      <c r="AF33" s="72" t="str">
        <v/>
      </c>
      <c r="AG33" s="72" t="str">
        <v/>
      </c>
      <c r="AH33" s="72" t="str">
        <v/>
      </c>
      <c r="AI33" s="72" t="str">
        <v/>
      </c>
      <c r="AJ33" s="72" t="str">
        <v/>
      </c>
      <c r="AK33" s="72" t="str">
        <v/>
      </c>
      <c r="AL33" s="72" t="str">
        <v/>
      </c>
      <c r="AM33" s="72" t="str">
        <v/>
      </c>
      <c r="AN33" s="72" t="str">
        <v/>
      </c>
      <c r="AO33" s="72" t="str">
        <v/>
      </c>
      <c r="AP33" s="72" t="str">
        <v/>
      </c>
      <c r="AQ33" s="72" t="str">
        <v/>
      </c>
      <c r="AR33" s="72" t="str">
        <v/>
      </c>
      <c r="AS33" s="72" t="str">
        <v/>
      </c>
      <c r="AT33" s="72" t="str">
        <v/>
      </c>
      <c r="AU33" s="72" t="str">
        <v/>
      </c>
      <c r="AV33" s="72" t="str">
        <v/>
      </c>
      <c r="AW33" s="72" t="str">
        <v/>
      </c>
      <c r="AX33" s="72" t="str">
        <v/>
      </c>
      <c r="AY33" s="72" t="str">
        <v/>
      </c>
      <c r="AZ33" s="72" t="str">
        <v/>
      </c>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c r="FV33" s="72"/>
      <c r="FW33" s="72"/>
      <c r="FX33" s="72"/>
      <c r="FY33" s="72"/>
      <c r="FZ33" s="72"/>
      <c r="GA33" s="72"/>
      <c r="GB33" s="72"/>
      <c r="GC33" s="72"/>
      <c r="GD33" s="72"/>
      <c r="GE33" s="72"/>
      <c r="GF33" s="72"/>
      <c r="GG33" s="72"/>
    </row>
    <row r="34" spans="1:189" s="73" customFormat="1" x14ac:dyDescent="0.25">
      <c r="A34" s="70"/>
      <c r="B34" s="71">
        <f t="array" ref="B34">IF(A33="","",(LARGE('A1'!$B$30:$C$103,(1+SUM(COUNTIF('A1'!$B$30:$C$103,B$6:B33))-(A33*COUNTIF('A1'!$B$30:$C$103,B$7))))))</f>
        <v>78.987000000000023</v>
      </c>
      <c r="C34" s="72" t="str">
        <f t="array" ref="C34:AZ34">IF($C$5:$AZ$5="","",IF($C$5:$AZ$5="HOT",IF(TRANSPOSE('A1'!$B$30:$B$80)=$B34,"●",IF(TRANSPOSE('A1'!$C$30:$C$80)=$B34,"▼",IF($C33:$AZ33="|","|",""))),IF(TRANSPOSE('A1'!$B$30:$B$80)=$B34,"●",IF(TRANSPOSE('A1'!$C$30:$C$80)=$B34,"▲",IF($C33:$AZ33="|","|","")))))</f>
        <v>|</v>
      </c>
      <c r="D34" s="72" t="str">
        <v>|</v>
      </c>
      <c r="E34" s="72" t="str">
        <v/>
      </c>
      <c r="F34" s="72" t="str">
        <v>|</v>
      </c>
      <c r="G34" s="72" t="str">
        <v/>
      </c>
      <c r="H34" s="72" t="str">
        <v>|</v>
      </c>
      <c r="I34" s="72" t="str">
        <v>|</v>
      </c>
      <c r="J34" s="72" t="str">
        <v/>
      </c>
      <c r="K34" s="72" t="str">
        <v/>
      </c>
      <c r="L34" s="72" t="str">
        <v>|</v>
      </c>
      <c r="M34" s="72" t="str">
        <v>|</v>
      </c>
      <c r="N34" s="72" t="str">
        <v>|</v>
      </c>
      <c r="O34" s="72" t="str">
        <v/>
      </c>
      <c r="P34" s="72" t="str">
        <v/>
      </c>
      <c r="Q34" s="72" t="str">
        <v/>
      </c>
      <c r="R34" s="72" t="str">
        <v/>
      </c>
      <c r="S34" s="72" t="str">
        <v/>
      </c>
      <c r="T34" s="72" t="str">
        <v/>
      </c>
      <c r="U34" s="72" t="str">
        <v/>
      </c>
      <c r="V34" s="72" t="str">
        <v>▲</v>
      </c>
      <c r="W34" s="72" t="str">
        <v/>
      </c>
      <c r="X34" s="72" t="str">
        <v/>
      </c>
      <c r="Y34" s="72" t="str">
        <v>|</v>
      </c>
      <c r="Z34" s="72" t="str">
        <v/>
      </c>
      <c r="AA34" s="72" t="str">
        <v/>
      </c>
      <c r="AB34" s="72" t="str">
        <v/>
      </c>
      <c r="AC34" s="72" t="str">
        <v/>
      </c>
      <c r="AD34" s="72" t="str">
        <v/>
      </c>
      <c r="AE34" s="72" t="str">
        <v/>
      </c>
      <c r="AF34" s="72" t="str">
        <v/>
      </c>
      <c r="AG34" s="72" t="str">
        <v/>
      </c>
      <c r="AH34" s="72" t="str">
        <v/>
      </c>
      <c r="AI34" s="72" t="str">
        <v/>
      </c>
      <c r="AJ34" s="72" t="str">
        <v/>
      </c>
      <c r="AK34" s="72" t="str">
        <v/>
      </c>
      <c r="AL34" s="72" t="str">
        <v/>
      </c>
      <c r="AM34" s="72" t="str">
        <v/>
      </c>
      <c r="AN34" s="72" t="str">
        <v/>
      </c>
      <c r="AO34" s="72" t="str">
        <v/>
      </c>
      <c r="AP34" s="72" t="str">
        <v/>
      </c>
      <c r="AQ34" s="72" t="str">
        <v/>
      </c>
      <c r="AR34" s="72" t="str">
        <v/>
      </c>
      <c r="AS34" s="72" t="str">
        <v/>
      </c>
      <c r="AT34" s="72" t="str">
        <v/>
      </c>
      <c r="AU34" s="72" t="str">
        <v/>
      </c>
      <c r="AV34" s="72" t="str">
        <v/>
      </c>
      <c r="AW34" s="72" t="str">
        <v/>
      </c>
      <c r="AX34" s="72" t="str">
        <v/>
      </c>
      <c r="AY34" s="72" t="str">
        <v/>
      </c>
      <c r="AZ34" s="72" t="str">
        <v/>
      </c>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c r="FV34" s="72"/>
      <c r="FW34" s="72"/>
      <c r="FX34" s="72"/>
      <c r="FY34" s="72"/>
      <c r="FZ34" s="72"/>
      <c r="GA34" s="72"/>
      <c r="GB34" s="72"/>
      <c r="GC34" s="72"/>
      <c r="GD34" s="72"/>
      <c r="GE34" s="72"/>
      <c r="GF34" s="72"/>
      <c r="GG34" s="72"/>
    </row>
    <row r="35" spans="1:189" s="73" customFormat="1" x14ac:dyDescent="0.25">
      <c r="A35" s="70">
        <f>IF(A33="","",IF((SUM(IF(FREQUENCY('A1'!$B$30:$C$80,'A1'!$B$30:$C$80)&gt;0,1)))&gt;(A33+1),(A33+1),""))</f>
        <v>15</v>
      </c>
      <c r="B35" s="71" t="str">
        <f t="array" ref="B35">IF(A34="","",(LARGE('A1'!$B$30:$C$103,(1+SUM(COUNTIF('A1'!$B$30:$C$103,B$6:B34))-(A34*COUNTIF('A1'!$B$30:$C$103,B$7))))))</f>
        <v/>
      </c>
      <c r="C35" s="72" t="str">
        <f t="array" ref="C35:AZ35">IF($C$5:$AZ$5="","",IF($C$5:$AZ$5="HOT",IF($C34:$AZ34="●","|",IF($C34:$AZ34="|","|","")),IF($C34:$AZ34="▲","|",IF($C34:$AZ34="|","|",""))))</f>
        <v>|</v>
      </c>
      <c r="D35" s="72" t="str">
        <v>|</v>
      </c>
      <c r="E35" s="72" t="str">
        <v/>
      </c>
      <c r="F35" s="72" t="str">
        <v>|</v>
      </c>
      <c r="G35" s="72" t="str">
        <v/>
      </c>
      <c r="H35" s="72" t="str">
        <v>|</v>
      </c>
      <c r="I35" s="72" t="str">
        <v>|</v>
      </c>
      <c r="J35" s="72" t="str">
        <v/>
      </c>
      <c r="K35" s="72" t="str">
        <v/>
      </c>
      <c r="L35" s="72" t="str">
        <v>|</v>
      </c>
      <c r="M35" s="72" t="str">
        <v>|</v>
      </c>
      <c r="N35" s="72" t="str">
        <v>|</v>
      </c>
      <c r="O35" s="72" t="str">
        <v/>
      </c>
      <c r="P35" s="72" t="str">
        <v/>
      </c>
      <c r="Q35" s="72" t="str">
        <v/>
      </c>
      <c r="R35" s="72" t="str">
        <v/>
      </c>
      <c r="S35" s="72" t="str">
        <v/>
      </c>
      <c r="T35" s="72" t="str">
        <v/>
      </c>
      <c r="U35" s="72" t="str">
        <v/>
      </c>
      <c r="V35" s="72" t="str">
        <v>|</v>
      </c>
      <c r="W35" s="72" t="str">
        <v/>
      </c>
      <c r="X35" s="72" t="str">
        <v/>
      </c>
      <c r="Y35" s="72" t="str">
        <v>|</v>
      </c>
      <c r="Z35" s="72" t="str">
        <v/>
      </c>
      <c r="AA35" s="72" t="str">
        <v/>
      </c>
      <c r="AB35" s="72" t="str">
        <v/>
      </c>
      <c r="AC35" s="72" t="str">
        <v/>
      </c>
      <c r="AD35" s="72" t="str">
        <v/>
      </c>
      <c r="AE35" s="72" t="str">
        <v/>
      </c>
      <c r="AF35" s="72" t="str">
        <v/>
      </c>
      <c r="AG35" s="72" t="str">
        <v/>
      </c>
      <c r="AH35" s="72" t="str">
        <v/>
      </c>
      <c r="AI35" s="72" t="str">
        <v/>
      </c>
      <c r="AJ35" s="72" t="str">
        <v/>
      </c>
      <c r="AK35" s="72" t="str">
        <v/>
      </c>
      <c r="AL35" s="72" t="str">
        <v/>
      </c>
      <c r="AM35" s="72" t="str">
        <v/>
      </c>
      <c r="AN35" s="72" t="str">
        <v/>
      </c>
      <c r="AO35" s="72" t="str">
        <v/>
      </c>
      <c r="AP35" s="72" t="str">
        <v/>
      </c>
      <c r="AQ35" s="72" t="str">
        <v/>
      </c>
      <c r="AR35" s="72" t="str">
        <v/>
      </c>
      <c r="AS35" s="72" t="str">
        <v/>
      </c>
      <c r="AT35" s="72" t="str">
        <v/>
      </c>
      <c r="AU35" s="72" t="str">
        <v/>
      </c>
      <c r="AV35" s="72" t="str">
        <v/>
      </c>
      <c r="AW35" s="72" t="str">
        <v/>
      </c>
      <c r="AX35" s="72" t="str">
        <v/>
      </c>
      <c r="AY35" s="72" t="str">
        <v/>
      </c>
      <c r="AZ35" s="72" t="str">
        <v/>
      </c>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c r="GB35" s="72"/>
      <c r="GC35" s="72"/>
      <c r="GD35" s="72"/>
      <c r="GE35" s="72"/>
      <c r="GF35" s="72"/>
      <c r="GG35" s="72"/>
    </row>
    <row r="36" spans="1:189" s="73" customFormat="1" x14ac:dyDescent="0.25">
      <c r="A36" s="70"/>
      <c r="B36" s="71">
        <f t="array" ref="B36">IF(A35="","",(LARGE('A1'!$B$30:$C$103,(1+SUM(COUNTIF('A1'!$B$30:$C$103,B$6:B35))-(A35*COUNTIF('A1'!$B$30:$C$103,B$7))))))</f>
        <v>78.974000000000046</v>
      </c>
      <c r="C36" s="72" t="str">
        <f t="array" ref="C36:AZ36">IF($C$5:$AZ$5="","",IF($C$5:$AZ$5="HOT",IF(TRANSPOSE('A1'!$B$30:$B$80)=$B36,"●",IF(TRANSPOSE('A1'!$C$30:$C$80)=$B36,"▼",IF($C35:$AZ35="|","|",""))),IF(TRANSPOSE('A1'!$B$30:$B$80)=$B36,"●",IF(TRANSPOSE('A1'!$C$30:$C$80)=$B36,"▲",IF($C35:$AZ35="|","|","")))))</f>
        <v>|</v>
      </c>
      <c r="D36" s="72" t="str">
        <v>|</v>
      </c>
      <c r="E36" s="72" t="str">
        <v/>
      </c>
      <c r="F36" s="72" t="str">
        <v>|</v>
      </c>
      <c r="G36" s="72" t="str">
        <v/>
      </c>
      <c r="H36" s="72" t="str">
        <v>|</v>
      </c>
      <c r="I36" s="72" t="str">
        <v>|</v>
      </c>
      <c r="J36" s="72" t="str">
        <v/>
      </c>
      <c r="K36" s="72" t="str">
        <v/>
      </c>
      <c r="L36" s="72" t="str">
        <v>|</v>
      </c>
      <c r="M36" s="72" t="str">
        <v>|</v>
      </c>
      <c r="N36" s="72" t="str">
        <v>|</v>
      </c>
      <c r="O36" s="72" t="str">
        <v/>
      </c>
      <c r="P36" s="72" t="str">
        <v/>
      </c>
      <c r="Q36" s="72" t="str">
        <v/>
      </c>
      <c r="R36" s="72" t="str">
        <v>▲</v>
      </c>
      <c r="S36" s="72" t="str">
        <v/>
      </c>
      <c r="T36" s="72" t="str">
        <v/>
      </c>
      <c r="U36" s="72" t="str">
        <v/>
      </c>
      <c r="V36" s="72" t="str">
        <v>|</v>
      </c>
      <c r="W36" s="72" t="str">
        <v/>
      </c>
      <c r="X36" s="72" t="str">
        <v/>
      </c>
      <c r="Y36" s="72" t="str">
        <v>|</v>
      </c>
      <c r="Z36" s="72" t="str">
        <v/>
      </c>
      <c r="AA36" s="72" t="str">
        <v/>
      </c>
      <c r="AB36" s="72" t="str">
        <v/>
      </c>
      <c r="AC36" s="72" t="str">
        <v/>
      </c>
      <c r="AD36" s="72" t="str">
        <v/>
      </c>
      <c r="AE36" s="72" t="str">
        <v/>
      </c>
      <c r="AF36" s="72" t="str">
        <v/>
      </c>
      <c r="AG36" s="72" t="str">
        <v/>
      </c>
      <c r="AH36" s="72" t="str">
        <v/>
      </c>
      <c r="AI36" s="72" t="str">
        <v/>
      </c>
      <c r="AJ36" s="72" t="str">
        <v/>
      </c>
      <c r="AK36" s="72" t="str">
        <v/>
      </c>
      <c r="AL36" s="72" t="str">
        <v/>
      </c>
      <c r="AM36" s="72" t="str">
        <v/>
      </c>
      <c r="AN36" s="72" t="str">
        <v/>
      </c>
      <c r="AO36" s="72" t="str">
        <v/>
      </c>
      <c r="AP36" s="72" t="str">
        <v/>
      </c>
      <c r="AQ36" s="72" t="str">
        <v/>
      </c>
      <c r="AR36" s="72" t="str">
        <v/>
      </c>
      <c r="AS36" s="72" t="str">
        <v/>
      </c>
      <c r="AT36" s="72" t="str">
        <v/>
      </c>
      <c r="AU36" s="72" t="str">
        <v/>
      </c>
      <c r="AV36" s="72" t="str">
        <v/>
      </c>
      <c r="AW36" s="72" t="str">
        <v/>
      </c>
      <c r="AX36" s="72" t="str">
        <v/>
      </c>
      <c r="AY36" s="72" t="str">
        <v/>
      </c>
      <c r="AZ36" s="72" t="str">
        <v/>
      </c>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c r="FV36" s="72"/>
      <c r="FW36" s="72"/>
      <c r="FX36" s="72"/>
      <c r="FY36" s="72"/>
      <c r="FZ36" s="72"/>
      <c r="GA36" s="72"/>
      <c r="GB36" s="72"/>
      <c r="GC36" s="72"/>
      <c r="GD36" s="72"/>
      <c r="GE36" s="72"/>
      <c r="GF36" s="72"/>
      <c r="GG36" s="72"/>
    </row>
    <row r="37" spans="1:189" s="73" customFormat="1" x14ac:dyDescent="0.25">
      <c r="A37" s="70">
        <f>IF(A35="","",IF((SUM(IF(FREQUENCY('A1'!$B$30:$C$80,'A1'!$B$30:$C$80)&gt;0,1)))&gt;(A35+1),(A35+1),""))</f>
        <v>16</v>
      </c>
      <c r="B37" s="71" t="str">
        <f t="array" ref="B37">IF(A36="","",(LARGE('A1'!$B$30:$C$103,(1+SUM(COUNTIF('A1'!$B$30:$C$103,B$6:B36))-(A36*COUNTIF('A1'!$B$30:$C$103,B$7))))))</f>
        <v/>
      </c>
      <c r="C37" s="72" t="str">
        <f t="array" ref="C37:AZ37">IF($C$5:$AZ$5="","",IF($C$5:$AZ$5="HOT",IF($C36:$AZ36="●","|",IF($C36:$AZ36="|","|","")),IF($C36:$AZ36="▲","|",IF($C36:$AZ36="|","|",""))))</f>
        <v>|</v>
      </c>
      <c r="D37" s="72" t="str">
        <v>|</v>
      </c>
      <c r="E37" s="72" t="str">
        <v/>
      </c>
      <c r="F37" s="72" t="str">
        <v>|</v>
      </c>
      <c r="G37" s="72" t="str">
        <v/>
      </c>
      <c r="H37" s="72" t="str">
        <v>|</v>
      </c>
      <c r="I37" s="72" t="str">
        <v>|</v>
      </c>
      <c r="J37" s="72" t="str">
        <v/>
      </c>
      <c r="K37" s="72" t="str">
        <v/>
      </c>
      <c r="L37" s="72" t="str">
        <v>|</v>
      </c>
      <c r="M37" s="72" t="str">
        <v>|</v>
      </c>
      <c r="N37" s="72" t="str">
        <v>|</v>
      </c>
      <c r="O37" s="72" t="str">
        <v/>
      </c>
      <c r="P37" s="72" t="str">
        <v/>
      </c>
      <c r="Q37" s="72" t="str">
        <v/>
      </c>
      <c r="R37" s="72" t="str">
        <v>|</v>
      </c>
      <c r="S37" s="72" t="str">
        <v/>
      </c>
      <c r="T37" s="72" t="str">
        <v/>
      </c>
      <c r="U37" s="72" t="str">
        <v/>
      </c>
      <c r="V37" s="72" t="str">
        <v>|</v>
      </c>
      <c r="W37" s="72" t="str">
        <v/>
      </c>
      <c r="X37" s="72" t="str">
        <v/>
      </c>
      <c r="Y37" s="72" t="str">
        <v>|</v>
      </c>
      <c r="Z37" s="72" t="str">
        <v/>
      </c>
      <c r="AA37" s="72" t="str">
        <v/>
      </c>
      <c r="AB37" s="72" t="str">
        <v/>
      </c>
      <c r="AC37" s="72" t="str">
        <v/>
      </c>
      <c r="AD37" s="72" t="str">
        <v/>
      </c>
      <c r="AE37" s="72" t="str">
        <v/>
      </c>
      <c r="AF37" s="72" t="str">
        <v/>
      </c>
      <c r="AG37" s="72" t="str">
        <v/>
      </c>
      <c r="AH37" s="72" t="str">
        <v/>
      </c>
      <c r="AI37" s="72" t="str">
        <v/>
      </c>
      <c r="AJ37" s="72" t="str">
        <v/>
      </c>
      <c r="AK37" s="72" t="str">
        <v/>
      </c>
      <c r="AL37" s="72" t="str">
        <v/>
      </c>
      <c r="AM37" s="72" t="str">
        <v/>
      </c>
      <c r="AN37" s="72" t="str">
        <v/>
      </c>
      <c r="AO37" s="72" t="str">
        <v/>
      </c>
      <c r="AP37" s="72" t="str">
        <v/>
      </c>
      <c r="AQ37" s="72" t="str">
        <v/>
      </c>
      <c r="AR37" s="72" t="str">
        <v/>
      </c>
      <c r="AS37" s="72" t="str">
        <v/>
      </c>
      <c r="AT37" s="72" t="str">
        <v/>
      </c>
      <c r="AU37" s="72" t="str">
        <v/>
      </c>
      <c r="AV37" s="72" t="str">
        <v/>
      </c>
      <c r="AW37" s="72" t="str">
        <v/>
      </c>
      <c r="AX37" s="72" t="str">
        <v/>
      </c>
      <c r="AY37" s="72" t="str">
        <v/>
      </c>
      <c r="AZ37" s="72" t="str">
        <v/>
      </c>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c r="FV37" s="72"/>
      <c r="FW37" s="72"/>
      <c r="FX37" s="72"/>
      <c r="FY37" s="72"/>
      <c r="FZ37" s="72"/>
      <c r="GA37" s="72"/>
      <c r="GB37" s="72"/>
      <c r="GC37" s="72"/>
      <c r="GD37" s="72"/>
      <c r="GE37" s="72"/>
      <c r="GF37" s="72"/>
      <c r="GG37" s="72"/>
    </row>
    <row r="38" spans="1:189" s="73" customFormat="1" x14ac:dyDescent="0.25">
      <c r="A38" s="70"/>
      <c r="B38" s="71">
        <f t="array" ref="B38">IF(A37="","",(LARGE('A1'!$B$30:$C$103,(1+SUM(COUNTIF('A1'!$B$30:$C$103,B$6:B37))-(A37*COUNTIF('A1'!$B$30:$C$103,B$7))))))</f>
        <v>78.963999999999999</v>
      </c>
      <c r="C38" s="72" t="str">
        <f t="array" ref="C38:AZ38">IF($C$5:$AZ$5="","",IF($C$5:$AZ$5="HOT",IF(TRANSPOSE('A1'!$B$30:$B$80)=$B38,"●",IF(TRANSPOSE('A1'!$C$30:$C$80)=$B38,"▼",IF($C37:$AZ37="|","|",""))),IF(TRANSPOSE('A1'!$B$30:$B$80)=$B38,"●",IF(TRANSPOSE('A1'!$C$30:$C$80)=$B38,"▲",IF($C37:$AZ37="|","|","")))))</f>
        <v>|</v>
      </c>
      <c r="D38" s="72" t="str">
        <v>|</v>
      </c>
      <c r="E38" s="72" t="str">
        <v/>
      </c>
      <c r="F38" s="72" t="str">
        <v>|</v>
      </c>
      <c r="G38" s="72" t="str">
        <v>●</v>
      </c>
      <c r="H38" s="72" t="str">
        <v>|</v>
      </c>
      <c r="I38" s="72" t="str">
        <v>|</v>
      </c>
      <c r="J38" s="72" t="str">
        <v/>
      </c>
      <c r="K38" s="72" t="str">
        <v/>
      </c>
      <c r="L38" s="72" t="str">
        <v>|</v>
      </c>
      <c r="M38" s="72" t="str">
        <v>|</v>
      </c>
      <c r="N38" s="72" t="str">
        <v>|</v>
      </c>
      <c r="O38" s="72" t="str">
        <v/>
      </c>
      <c r="P38" s="72" t="str">
        <v/>
      </c>
      <c r="Q38" s="72" t="str">
        <v/>
      </c>
      <c r="R38" s="72" t="str">
        <v>|</v>
      </c>
      <c r="S38" s="72" t="str">
        <v/>
      </c>
      <c r="T38" s="72" t="str">
        <v/>
      </c>
      <c r="U38" s="72" t="str">
        <v/>
      </c>
      <c r="V38" s="72" t="str">
        <v>|</v>
      </c>
      <c r="W38" s="72" t="str">
        <v/>
      </c>
      <c r="X38" s="72" t="str">
        <v/>
      </c>
      <c r="Y38" s="72" t="str">
        <v>|</v>
      </c>
      <c r="Z38" s="72" t="str">
        <v/>
      </c>
      <c r="AA38" s="72" t="str">
        <v/>
      </c>
      <c r="AB38" s="72" t="str">
        <v/>
      </c>
      <c r="AC38" s="72" t="str">
        <v/>
      </c>
      <c r="AD38" s="72" t="str">
        <v/>
      </c>
      <c r="AE38" s="72" t="str">
        <v/>
      </c>
      <c r="AF38" s="72" t="str">
        <v/>
      </c>
      <c r="AG38" s="72" t="str">
        <v/>
      </c>
      <c r="AH38" s="72" t="str">
        <v/>
      </c>
      <c r="AI38" s="72" t="str">
        <v/>
      </c>
      <c r="AJ38" s="72" t="str">
        <v/>
      </c>
      <c r="AK38" s="72" t="str">
        <v/>
      </c>
      <c r="AL38" s="72" t="str">
        <v/>
      </c>
      <c r="AM38" s="72" t="str">
        <v/>
      </c>
      <c r="AN38" s="72" t="str">
        <v/>
      </c>
      <c r="AO38" s="72" t="str">
        <v/>
      </c>
      <c r="AP38" s="72" t="str">
        <v/>
      </c>
      <c r="AQ38" s="72" t="str">
        <v/>
      </c>
      <c r="AR38" s="72" t="str">
        <v/>
      </c>
      <c r="AS38" s="72" t="str">
        <v/>
      </c>
      <c r="AT38" s="72" t="str">
        <v/>
      </c>
      <c r="AU38" s="72" t="str">
        <v/>
      </c>
      <c r="AV38" s="72" t="str">
        <v/>
      </c>
      <c r="AW38" s="72" t="str">
        <v/>
      </c>
      <c r="AX38" s="72" t="str">
        <v/>
      </c>
      <c r="AY38" s="72" t="str">
        <v/>
      </c>
      <c r="AZ38" s="72" t="str">
        <v/>
      </c>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c r="FQ38" s="72"/>
      <c r="FR38" s="72"/>
      <c r="FS38" s="72"/>
      <c r="FT38" s="72"/>
      <c r="FU38" s="72"/>
      <c r="FV38" s="72"/>
      <c r="FW38" s="72"/>
      <c r="FX38" s="72"/>
      <c r="FY38" s="72"/>
      <c r="FZ38" s="72"/>
      <c r="GA38" s="72"/>
      <c r="GB38" s="72"/>
      <c r="GC38" s="72"/>
      <c r="GD38" s="72"/>
      <c r="GE38" s="72"/>
      <c r="GF38" s="72"/>
      <c r="GG38" s="72"/>
    </row>
    <row r="39" spans="1:189" s="73" customFormat="1" x14ac:dyDescent="0.25">
      <c r="A39" s="70">
        <f>IF(A37="","",IF((SUM(IF(FREQUENCY('A1'!$B$30:$C$80,'A1'!$B$30:$C$80)&gt;0,1)))&gt;(A37+1),(A37+1),""))</f>
        <v>17</v>
      </c>
      <c r="B39" s="71" t="str">
        <f t="array" ref="B39">IF(A38="","",(LARGE('A1'!$B$30:$C$103,(1+SUM(COUNTIF('A1'!$B$30:$C$103,B$6:B38))-(A38*COUNTIF('A1'!$B$30:$C$103,B$7))))))</f>
        <v/>
      </c>
      <c r="C39" s="72" t="str">
        <f t="array" ref="C39:AZ39">IF($C$5:$AZ$5="","",IF($C$5:$AZ$5="HOT",IF($C38:$AZ38="●","|",IF($C38:$AZ38="|","|","")),IF($C38:$AZ38="▲","|",IF($C38:$AZ38="|","|",""))))</f>
        <v>|</v>
      </c>
      <c r="D39" s="72" t="str">
        <v>|</v>
      </c>
      <c r="E39" s="72" t="str">
        <v/>
      </c>
      <c r="F39" s="72" t="str">
        <v>|</v>
      </c>
      <c r="G39" s="72" t="str">
        <v>|</v>
      </c>
      <c r="H39" s="72" t="str">
        <v>|</v>
      </c>
      <c r="I39" s="72" t="str">
        <v>|</v>
      </c>
      <c r="J39" s="72" t="str">
        <v/>
      </c>
      <c r="K39" s="72" t="str">
        <v/>
      </c>
      <c r="L39" s="72" t="str">
        <v>|</v>
      </c>
      <c r="M39" s="72" t="str">
        <v>|</v>
      </c>
      <c r="N39" s="72" t="str">
        <v>|</v>
      </c>
      <c r="O39" s="72" t="str">
        <v/>
      </c>
      <c r="P39" s="72" t="str">
        <v/>
      </c>
      <c r="Q39" s="72" t="str">
        <v/>
      </c>
      <c r="R39" s="72" t="str">
        <v>|</v>
      </c>
      <c r="S39" s="72" t="str">
        <v/>
      </c>
      <c r="T39" s="72" t="str">
        <v/>
      </c>
      <c r="U39" s="72" t="str">
        <v/>
      </c>
      <c r="V39" s="72" t="str">
        <v>|</v>
      </c>
      <c r="W39" s="72" t="str">
        <v/>
      </c>
      <c r="X39" s="72" t="str">
        <v/>
      </c>
      <c r="Y39" s="72" t="str">
        <v>|</v>
      </c>
      <c r="Z39" s="72" t="str">
        <v/>
      </c>
      <c r="AA39" s="72" t="str">
        <v/>
      </c>
      <c r="AB39" s="72" t="str">
        <v/>
      </c>
      <c r="AC39" s="72" t="str">
        <v/>
      </c>
      <c r="AD39" s="72" t="str">
        <v/>
      </c>
      <c r="AE39" s="72" t="str">
        <v/>
      </c>
      <c r="AF39" s="72" t="str">
        <v/>
      </c>
      <c r="AG39" s="72" t="str">
        <v/>
      </c>
      <c r="AH39" s="72" t="str">
        <v/>
      </c>
      <c r="AI39" s="72" t="str">
        <v/>
      </c>
      <c r="AJ39" s="72" t="str">
        <v/>
      </c>
      <c r="AK39" s="72" t="str">
        <v/>
      </c>
      <c r="AL39" s="72" t="str">
        <v/>
      </c>
      <c r="AM39" s="72" t="str">
        <v/>
      </c>
      <c r="AN39" s="72" t="str">
        <v/>
      </c>
      <c r="AO39" s="72" t="str">
        <v/>
      </c>
      <c r="AP39" s="72" t="str">
        <v/>
      </c>
      <c r="AQ39" s="72" t="str">
        <v/>
      </c>
      <c r="AR39" s="72" t="str">
        <v/>
      </c>
      <c r="AS39" s="72" t="str">
        <v/>
      </c>
      <c r="AT39" s="72" t="str">
        <v/>
      </c>
      <c r="AU39" s="72" t="str">
        <v/>
      </c>
      <c r="AV39" s="72" t="str">
        <v/>
      </c>
      <c r="AW39" s="72" t="str">
        <v/>
      </c>
      <c r="AX39" s="72" t="str">
        <v/>
      </c>
      <c r="AY39" s="72" t="str">
        <v/>
      </c>
      <c r="AZ39" s="72" t="str">
        <v/>
      </c>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c r="FQ39" s="72"/>
      <c r="FR39" s="72"/>
      <c r="FS39" s="72"/>
      <c r="FT39" s="72"/>
      <c r="FU39" s="72"/>
      <c r="FV39" s="72"/>
      <c r="FW39" s="72"/>
      <c r="FX39" s="72"/>
      <c r="FY39" s="72"/>
      <c r="FZ39" s="72"/>
      <c r="GA39" s="72"/>
      <c r="GB39" s="72"/>
      <c r="GC39" s="72"/>
      <c r="GD39" s="72"/>
      <c r="GE39" s="72"/>
      <c r="GF39" s="72"/>
      <c r="GG39" s="72"/>
    </row>
    <row r="40" spans="1:189" s="73" customFormat="1" x14ac:dyDescent="0.25">
      <c r="A40" s="70"/>
      <c r="B40" s="71">
        <f t="array" ref="B40">IF(A39="","",(LARGE('A1'!$B$30:$C$103,(1+SUM(COUNTIF('A1'!$B$30:$C$103,B$6:B39))-(A39*COUNTIF('A1'!$B$30:$C$103,B$7))))))</f>
        <v>78.951999999999998</v>
      </c>
      <c r="C40" s="72" t="str">
        <f t="array" ref="C40:AZ40">IF($C$5:$AZ$5="","",IF($C$5:$AZ$5="HOT",IF(TRANSPOSE('A1'!$B$30:$B$80)=$B40,"●",IF(TRANSPOSE('A1'!$C$30:$C$80)=$B40,"▼",IF($C39:$AZ39="|","|",""))),IF(TRANSPOSE('A1'!$B$30:$B$80)=$B40,"●",IF(TRANSPOSE('A1'!$C$30:$C$80)=$B40,"▲",IF($C39:$AZ39="|","|","")))))</f>
        <v>|</v>
      </c>
      <c r="D40" s="72" t="str">
        <v>|</v>
      </c>
      <c r="E40" s="72" t="str">
        <v/>
      </c>
      <c r="F40" s="72" t="str">
        <v>|</v>
      </c>
      <c r="G40" s="72" t="str">
        <v>|</v>
      </c>
      <c r="H40" s="72" t="str">
        <v>|</v>
      </c>
      <c r="I40" s="72" t="str">
        <v>|</v>
      </c>
      <c r="J40" s="72" t="str">
        <v/>
      </c>
      <c r="K40" s="72" t="str">
        <v/>
      </c>
      <c r="L40" s="72" t="str">
        <v>|</v>
      </c>
      <c r="M40" s="72" t="str">
        <v>|</v>
      </c>
      <c r="N40" s="72" t="str">
        <v>|</v>
      </c>
      <c r="O40" s="72" t="str">
        <v/>
      </c>
      <c r="P40" s="72" t="str">
        <v/>
      </c>
      <c r="Q40" s="72" t="str">
        <v/>
      </c>
      <c r="R40" s="72" t="str">
        <v>|</v>
      </c>
      <c r="S40" s="72" t="str">
        <v/>
      </c>
      <c r="T40" s="72" t="str">
        <v>▲</v>
      </c>
      <c r="U40" s="72" t="str">
        <v/>
      </c>
      <c r="V40" s="72" t="str">
        <v>|</v>
      </c>
      <c r="W40" s="72" t="str">
        <v/>
      </c>
      <c r="X40" s="72" t="str">
        <v/>
      </c>
      <c r="Y40" s="72" t="str">
        <v>|</v>
      </c>
      <c r="Z40" s="72" t="str">
        <v/>
      </c>
      <c r="AA40" s="72" t="str">
        <v/>
      </c>
      <c r="AB40" s="72" t="str">
        <v/>
      </c>
      <c r="AC40" s="72" t="str">
        <v/>
      </c>
      <c r="AD40" s="72" t="str">
        <v/>
      </c>
      <c r="AE40" s="72" t="str">
        <v/>
      </c>
      <c r="AF40" s="72" t="str">
        <v/>
      </c>
      <c r="AG40" s="72" t="str">
        <v/>
      </c>
      <c r="AH40" s="72" t="str">
        <v/>
      </c>
      <c r="AI40" s="72" t="str">
        <v/>
      </c>
      <c r="AJ40" s="72" t="str">
        <v/>
      </c>
      <c r="AK40" s="72" t="str">
        <v/>
      </c>
      <c r="AL40" s="72" t="str">
        <v/>
      </c>
      <c r="AM40" s="72" t="str">
        <v/>
      </c>
      <c r="AN40" s="72" t="str">
        <v/>
      </c>
      <c r="AO40" s="72" t="str">
        <v/>
      </c>
      <c r="AP40" s="72" t="str">
        <v/>
      </c>
      <c r="AQ40" s="72" t="str">
        <v/>
      </c>
      <c r="AR40" s="72" t="str">
        <v/>
      </c>
      <c r="AS40" s="72" t="str">
        <v/>
      </c>
      <c r="AT40" s="72" t="str">
        <v/>
      </c>
      <c r="AU40" s="72" t="str">
        <v/>
      </c>
      <c r="AV40" s="72" t="str">
        <v/>
      </c>
      <c r="AW40" s="72" t="str">
        <v/>
      </c>
      <c r="AX40" s="72" t="str">
        <v/>
      </c>
      <c r="AY40" s="72" t="str">
        <v/>
      </c>
      <c r="AZ40" s="72" t="str">
        <v/>
      </c>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c r="FV40" s="72"/>
      <c r="FW40" s="72"/>
      <c r="FX40" s="72"/>
      <c r="FY40" s="72"/>
      <c r="FZ40" s="72"/>
      <c r="GA40" s="72"/>
      <c r="GB40" s="72"/>
      <c r="GC40" s="72"/>
      <c r="GD40" s="72"/>
      <c r="GE40" s="72"/>
      <c r="GF40" s="72"/>
      <c r="GG40" s="72"/>
    </row>
    <row r="41" spans="1:189" s="73" customFormat="1" x14ac:dyDescent="0.25">
      <c r="A41" s="70">
        <f>IF(A39="","",IF((SUM(IF(FREQUENCY('A1'!$B$30:$C$80,'A1'!$B$30:$C$80)&gt;0,1)))&gt;(A39+1),(A39+1),""))</f>
        <v>18</v>
      </c>
      <c r="B41" s="71" t="str">
        <f t="array" ref="B41">IF(A40="","",(LARGE('A1'!$B$30:$C$103,(1+SUM(COUNTIF('A1'!$B$30:$C$103,B$6:B40))-(A40*COUNTIF('A1'!$B$30:$C$103,B$7))))))</f>
        <v/>
      </c>
      <c r="C41" s="72" t="str">
        <f t="array" ref="C41:AZ41">IF($C$5:$AZ$5="","",IF($C$5:$AZ$5="HOT",IF($C40:$AZ40="●","|",IF($C40:$AZ40="|","|","")),IF($C40:$AZ40="▲","|",IF($C40:$AZ40="|","|",""))))</f>
        <v>|</v>
      </c>
      <c r="D41" s="72" t="str">
        <v>|</v>
      </c>
      <c r="E41" s="72" t="str">
        <v/>
      </c>
      <c r="F41" s="72" t="str">
        <v>|</v>
      </c>
      <c r="G41" s="72" t="str">
        <v>|</v>
      </c>
      <c r="H41" s="72" t="str">
        <v>|</v>
      </c>
      <c r="I41" s="72" t="str">
        <v>|</v>
      </c>
      <c r="J41" s="72" t="str">
        <v/>
      </c>
      <c r="K41" s="72" t="str">
        <v/>
      </c>
      <c r="L41" s="72" t="str">
        <v>|</v>
      </c>
      <c r="M41" s="72" t="str">
        <v>|</v>
      </c>
      <c r="N41" s="72" t="str">
        <v>|</v>
      </c>
      <c r="O41" s="72" t="str">
        <v/>
      </c>
      <c r="P41" s="72" t="str">
        <v/>
      </c>
      <c r="Q41" s="72" t="str">
        <v/>
      </c>
      <c r="R41" s="72" t="str">
        <v>|</v>
      </c>
      <c r="S41" s="72" t="str">
        <v/>
      </c>
      <c r="T41" s="72" t="str">
        <v>|</v>
      </c>
      <c r="U41" s="72" t="str">
        <v/>
      </c>
      <c r="V41" s="72" t="str">
        <v>|</v>
      </c>
      <c r="W41" s="72" t="str">
        <v/>
      </c>
      <c r="X41" s="72" t="str">
        <v/>
      </c>
      <c r="Y41" s="72" t="str">
        <v>|</v>
      </c>
      <c r="Z41" s="72" t="str">
        <v/>
      </c>
      <c r="AA41" s="72" t="str">
        <v/>
      </c>
      <c r="AB41" s="72" t="str">
        <v/>
      </c>
      <c r="AC41" s="72" t="str">
        <v/>
      </c>
      <c r="AD41" s="72" t="str">
        <v/>
      </c>
      <c r="AE41" s="72" t="str">
        <v/>
      </c>
      <c r="AF41" s="72" t="str">
        <v/>
      </c>
      <c r="AG41" s="72" t="str">
        <v/>
      </c>
      <c r="AH41" s="72" t="str">
        <v/>
      </c>
      <c r="AI41" s="72" t="str">
        <v/>
      </c>
      <c r="AJ41" s="72" t="str">
        <v/>
      </c>
      <c r="AK41" s="72" t="str">
        <v/>
      </c>
      <c r="AL41" s="72" t="str">
        <v/>
      </c>
      <c r="AM41" s="72" t="str">
        <v/>
      </c>
      <c r="AN41" s="72" t="str">
        <v/>
      </c>
      <c r="AO41" s="72" t="str">
        <v/>
      </c>
      <c r="AP41" s="72" t="str">
        <v/>
      </c>
      <c r="AQ41" s="72" t="str">
        <v/>
      </c>
      <c r="AR41" s="72" t="str">
        <v/>
      </c>
      <c r="AS41" s="72" t="str">
        <v/>
      </c>
      <c r="AT41" s="72" t="str">
        <v/>
      </c>
      <c r="AU41" s="72" t="str">
        <v/>
      </c>
      <c r="AV41" s="72" t="str">
        <v/>
      </c>
      <c r="AW41" s="72" t="str">
        <v/>
      </c>
      <c r="AX41" s="72" t="str">
        <v/>
      </c>
      <c r="AY41" s="72" t="str">
        <v/>
      </c>
      <c r="AZ41" s="72" t="str">
        <v/>
      </c>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c r="FV41" s="72"/>
      <c r="FW41" s="72"/>
      <c r="FX41" s="72"/>
      <c r="FY41" s="72"/>
      <c r="FZ41" s="72"/>
      <c r="GA41" s="72"/>
      <c r="GB41" s="72"/>
      <c r="GC41" s="72"/>
      <c r="GD41" s="72"/>
      <c r="GE41" s="72"/>
      <c r="GF41" s="72"/>
      <c r="GG41" s="72"/>
    </row>
    <row r="42" spans="1:189" s="73" customFormat="1" x14ac:dyDescent="0.25">
      <c r="A42" s="70"/>
      <c r="B42" s="71">
        <f t="array" ref="B42">IF(A41="","",(LARGE('A1'!$B$30:$C$103,(1+SUM(COUNTIF('A1'!$B$30:$C$103,B$6:B41))-(A41*COUNTIF('A1'!$B$30:$C$103,B$7))))))</f>
        <v>77.949000000000012</v>
      </c>
      <c r="C42" s="72" t="str">
        <f t="array" ref="C42:AZ42">IF($C$5:$AZ$5="","",IF($C$5:$AZ$5="HOT",IF(TRANSPOSE('A1'!$B$30:$B$80)=$B42,"●",IF(TRANSPOSE('A1'!$C$30:$C$80)=$B42,"▼",IF($C41:$AZ41="|","|",""))),IF(TRANSPOSE('A1'!$B$30:$B$80)=$B42,"●",IF(TRANSPOSE('A1'!$C$30:$C$80)=$B42,"▲",IF($C41:$AZ41="|","|","")))))</f>
        <v>|</v>
      </c>
      <c r="D42" s="72" t="str">
        <v>|</v>
      </c>
      <c r="E42" s="72" t="str">
        <v/>
      </c>
      <c r="F42" s="72" t="str">
        <v>|</v>
      </c>
      <c r="G42" s="72" t="str">
        <v>|</v>
      </c>
      <c r="H42" s="72" t="str">
        <v>|</v>
      </c>
      <c r="I42" s="72" t="str">
        <v>|</v>
      </c>
      <c r="J42" s="72" t="str">
        <v/>
      </c>
      <c r="K42" s="72" t="str">
        <v/>
      </c>
      <c r="L42" s="72" t="str">
        <v>|</v>
      </c>
      <c r="M42" s="72" t="str">
        <v>|</v>
      </c>
      <c r="N42" s="72" t="str">
        <v>|</v>
      </c>
      <c r="O42" s="72" t="str">
        <v/>
      </c>
      <c r="P42" s="72" t="str">
        <v/>
      </c>
      <c r="Q42" s="72" t="str">
        <v/>
      </c>
      <c r="R42" s="72" t="str">
        <v>|</v>
      </c>
      <c r="S42" s="72" t="str">
        <v/>
      </c>
      <c r="T42" s="72" t="str">
        <v>|</v>
      </c>
      <c r="U42" s="72" t="str">
        <v/>
      </c>
      <c r="V42" s="72" t="str">
        <v>●</v>
      </c>
      <c r="W42" s="72" t="str">
        <v/>
      </c>
      <c r="X42" s="72" t="str">
        <v/>
      </c>
      <c r="Y42" s="72" t="str">
        <v>|</v>
      </c>
      <c r="Z42" s="72" t="str">
        <v/>
      </c>
      <c r="AA42" s="72" t="str">
        <v/>
      </c>
      <c r="AB42" s="72" t="str">
        <v/>
      </c>
      <c r="AC42" s="72" t="str">
        <v/>
      </c>
      <c r="AD42" s="72" t="str">
        <v/>
      </c>
      <c r="AE42" s="72" t="str">
        <v/>
      </c>
      <c r="AF42" s="72" t="str">
        <v/>
      </c>
      <c r="AG42" s="72" t="str">
        <v/>
      </c>
      <c r="AH42" s="72" t="str">
        <v/>
      </c>
      <c r="AI42" s="72" t="str">
        <v/>
      </c>
      <c r="AJ42" s="72" t="str">
        <v/>
      </c>
      <c r="AK42" s="72" t="str">
        <v/>
      </c>
      <c r="AL42" s="72" t="str">
        <v/>
      </c>
      <c r="AM42" s="72" t="str">
        <v/>
      </c>
      <c r="AN42" s="72" t="str">
        <v/>
      </c>
      <c r="AO42" s="72" t="str">
        <v/>
      </c>
      <c r="AP42" s="72" t="str">
        <v/>
      </c>
      <c r="AQ42" s="72" t="str">
        <v/>
      </c>
      <c r="AR42" s="72" t="str">
        <v/>
      </c>
      <c r="AS42" s="72" t="str">
        <v/>
      </c>
      <c r="AT42" s="72" t="str">
        <v/>
      </c>
      <c r="AU42" s="72" t="str">
        <v/>
      </c>
      <c r="AV42" s="72" t="str">
        <v/>
      </c>
      <c r="AW42" s="72" t="str">
        <v/>
      </c>
      <c r="AX42" s="72" t="str">
        <v/>
      </c>
      <c r="AY42" s="72" t="str">
        <v/>
      </c>
      <c r="AZ42" s="72" t="str">
        <v/>
      </c>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c r="FQ42" s="72"/>
      <c r="FR42" s="72"/>
      <c r="FS42" s="72"/>
      <c r="FT42" s="72"/>
      <c r="FU42" s="72"/>
      <c r="FV42" s="72"/>
      <c r="FW42" s="72"/>
      <c r="FX42" s="72"/>
      <c r="FY42" s="72"/>
      <c r="FZ42" s="72"/>
      <c r="GA42" s="72"/>
      <c r="GB42" s="72"/>
      <c r="GC42" s="72"/>
      <c r="GD42" s="72"/>
      <c r="GE42" s="72"/>
      <c r="GF42" s="72"/>
      <c r="GG42" s="72"/>
    </row>
    <row r="43" spans="1:189" s="73" customFormat="1" x14ac:dyDescent="0.25">
      <c r="A43" s="70">
        <f>IF(A41="","",IF((SUM(IF(FREQUENCY('A1'!$B$30:$C$80,'A1'!$B$30:$C$80)&gt;0,1)))&gt;(A41+1),(A41+1),""))</f>
        <v>19</v>
      </c>
      <c r="B43" s="71" t="str">
        <f t="array" ref="B43">IF(A42="","",(LARGE('A1'!$B$30:$C$103,(1+SUM(COUNTIF('A1'!$B$30:$C$103,B$6:B42))-(A42*COUNTIF('A1'!$B$30:$C$103,B$7))))))</f>
        <v/>
      </c>
      <c r="C43" s="72" t="str">
        <f t="array" ref="C43:AZ43">IF($C$5:$AZ$5="","",IF($C$5:$AZ$5="HOT",IF($C42:$AZ42="●","|",IF($C42:$AZ42="|","|","")),IF($C42:$AZ42="▲","|",IF($C42:$AZ42="|","|",""))))</f>
        <v>|</v>
      </c>
      <c r="D43" s="72" t="str">
        <v>|</v>
      </c>
      <c r="E43" s="72" t="str">
        <v/>
      </c>
      <c r="F43" s="72" t="str">
        <v>|</v>
      </c>
      <c r="G43" s="72" t="str">
        <v>|</v>
      </c>
      <c r="H43" s="72" t="str">
        <v>|</v>
      </c>
      <c r="I43" s="72" t="str">
        <v>|</v>
      </c>
      <c r="J43" s="72" t="str">
        <v/>
      </c>
      <c r="K43" s="72" t="str">
        <v/>
      </c>
      <c r="L43" s="72" t="str">
        <v>|</v>
      </c>
      <c r="M43" s="72" t="str">
        <v>|</v>
      </c>
      <c r="N43" s="72" t="str">
        <v>|</v>
      </c>
      <c r="O43" s="72" t="str">
        <v/>
      </c>
      <c r="P43" s="72" t="str">
        <v/>
      </c>
      <c r="Q43" s="72" t="str">
        <v/>
      </c>
      <c r="R43" s="72" t="str">
        <v>|</v>
      </c>
      <c r="S43" s="72" t="str">
        <v/>
      </c>
      <c r="T43" s="72" t="str">
        <v>|</v>
      </c>
      <c r="U43" s="72" t="str">
        <v/>
      </c>
      <c r="V43" s="72" t="str">
        <v/>
      </c>
      <c r="W43" s="72" t="str">
        <v/>
      </c>
      <c r="X43" s="72" t="str">
        <v/>
      </c>
      <c r="Y43" s="72" t="str">
        <v>|</v>
      </c>
      <c r="Z43" s="72" t="str">
        <v/>
      </c>
      <c r="AA43" s="72" t="str">
        <v/>
      </c>
      <c r="AB43" s="72" t="str">
        <v/>
      </c>
      <c r="AC43" s="72" t="str">
        <v/>
      </c>
      <c r="AD43" s="72" t="str">
        <v/>
      </c>
      <c r="AE43" s="72" t="str">
        <v/>
      </c>
      <c r="AF43" s="72" t="str">
        <v/>
      </c>
      <c r="AG43" s="72" t="str">
        <v/>
      </c>
      <c r="AH43" s="72" t="str">
        <v/>
      </c>
      <c r="AI43" s="72" t="str">
        <v/>
      </c>
      <c r="AJ43" s="72" t="str">
        <v/>
      </c>
      <c r="AK43" s="72" t="str">
        <v/>
      </c>
      <c r="AL43" s="72" t="str">
        <v/>
      </c>
      <c r="AM43" s="72" t="str">
        <v/>
      </c>
      <c r="AN43" s="72" t="str">
        <v/>
      </c>
      <c r="AO43" s="72" t="str">
        <v/>
      </c>
      <c r="AP43" s="72" t="str">
        <v/>
      </c>
      <c r="AQ43" s="72" t="str">
        <v/>
      </c>
      <c r="AR43" s="72" t="str">
        <v/>
      </c>
      <c r="AS43" s="72" t="str">
        <v/>
      </c>
      <c r="AT43" s="72" t="str">
        <v/>
      </c>
      <c r="AU43" s="72" t="str">
        <v/>
      </c>
      <c r="AV43" s="72" t="str">
        <v/>
      </c>
      <c r="AW43" s="72" t="str">
        <v/>
      </c>
      <c r="AX43" s="72" t="str">
        <v/>
      </c>
      <c r="AY43" s="72" t="str">
        <v/>
      </c>
      <c r="AZ43" s="72" t="str">
        <v/>
      </c>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row>
    <row r="44" spans="1:189" s="73" customFormat="1" x14ac:dyDescent="0.25">
      <c r="A44" s="70"/>
      <c r="B44" s="71">
        <f t="array" ref="B44">IF(A43="","",(LARGE('A1'!$B$30:$C$103,(1+SUM(COUNTIF('A1'!$B$30:$C$103,B$6:B43))-(A43*COUNTIF('A1'!$B$30:$C$103,B$7))))))</f>
        <v>77.947000000000003</v>
      </c>
      <c r="C44" s="72" t="str">
        <f t="array" ref="C44:AZ44">IF($C$5:$AZ$5="","",IF($C$5:$AZ$5="HOT",IF(TRANSPOSE('A1'!$B$30:$B$80)=$B44,"●",IF(TRANSPOSE('A1'!$C$30:$C$80)=$B44,"▼",IF($C43:$AZ43="|","|",""))),IF(TRANSPOSE('A1'!$B$30:$B$80)=$B44,"●",IF(TRANSPOSE('A1'!$C$30:$C$80)=$B44,"▲",IF($C43:$AZ43="|","|","")))))</f>
        <v>|</v>
      </c>
      <c r="D44" s="72" t="str">
        <v>|</v>
      </c>
      <c r="E44" s="72" t="str">
        <v/>
      </c>
      <c r="F44" s="72" t="str">
        <v>|</v>
      </c>
      <c r="G44" s="72" t="str">
        <v>|</v>
      </c>
      <c r="H44" s="72" t="str">
        <v>|</v>
      </c>
      <c r="I44" s="72" t="str">
        <v>|</v>
      </c>
      <c r="J44" s="72" t="str">
        <v/>
      </c>
      <c r="K44" s="72" t="str">
        <v/>
      </c>
      <c r="L44" s="72" t="str">
        <v>|</v>
      </c>
      <c r="M44" s="72" t="str">
        <v>|</v>
      </c>
      <c r="N44" s="72" t="str">
        <v>|</v>
      </c>
      <c r="O44" s="72" t="str">
        <v/>
      </c>
      <c r="P44" s="72" t="str">
        <v/>
      </c>
      <c r="Q44" s="72" t="str">
        <v/>
      </c>
      <c r="R44" s="72" t="str">
        <v>●</v>
      </c>
      <c r="S44" s="72" t="str">
        <v/>
      </c>
      <c r="T44" s="72" t="str">
        <v>|</v>
      </c>
      <c r="U44" s="72" t="str">
        <v/>
      </c>
      <c r="V44" s="72" t="str">
        <v/>
      </c>
      <c r="W44" s="72" t="str">
        <v/>
      </c>
      <c r="X44" s="72" t="str">
        <v/>
      </c>
      <c r="Y44" s="72" t="str">
        <v>|</v>
      </c>
      <c r="Z44" s="72" t="str">
        <v/>
      </c>
      <c r="AA44" s="72" t="str">
        <v/>
      </c>
      <c r="AB44" s="72" t="str">
        <v/>
      </c>
      <c r="AC44" s="72" t="str">
        <v/>
      </c>
      <c r="AD44" s="72" t="str">
        <v/>
      </c>
      <c r="AE44" s="72" t="str">
        <v/>
      </c>
      <c r="AF44" s="72" t="str">
        <v/>
      </c>
      <c r="AG44" s="72" t="str">
        <v/>
      </c>
      <c r="AH44" s="72" t="str">
        <v/>
      </c>
      <c r="AI44" s="72" t="str">
        <v/>
      </c>
      <c r="AJ44" s="72" t="str">
        <v/>
      </c>
      <c r="AK44" s="72" t="str">
        <v/>
      </c>
      <c r="AL44" s="72" t="str">
        <v/>
      </c>
      <c r="AM44" s="72" t="str">
        <v/>
      </c>
      <c r="AN44" s="72" t="str">
        <v/>
      </c>
      <c r="AO44" s="72" t="str">
        <v/>
      </c>
      <c r="AP44" s="72" t="str">
        <v/>
      </c>
      <c r="AQ44" s="72" t="str">
        <v/>
      </c>
      <c r="AR44" s="72" t="str">
        <v/>
      </c>
      <c r="AS44" s="72" t="str">
        <v/>
      </c>
      <c r="AT44" s="72" t="str">
        <v/>
      </c>
      <c r="AU44" s="72" t="str">
        <v/>
      </c>
      <c r="AV44" s="72" t="str">
        <v/>
      </c>
      <c r="AW44" s="72" t="str">
        <v/>
      </c>
      <c r="AX44" s="72" t="str">
        <v/>
      </c>
      <c r="AY44" s="72" t="str">
        <v/>
      </c>
      <c r="AZ44" s="72" t="str">
        <v/>
      </c>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c r="DD44" s="72"/>
      <c r="DE44" s="72"/>
      <c r="DF44" s="72"/>
      <c r="DG44" s="72"/>
      <c r="DH44" s="72"/>
      <c r="DI44" s="72"/>
      <c r="DJ44" s="72"/>
      <c r="DK44" s="72"/>
      <c r="DL44" s="72"/>
      <c r="DM44" s="72"/>
      <c r="DN44" s="72"/>
      <c r="DO44" s="72"/>
      <c r="DP44" s="72"/>
      <c r="DQ44" s="72"/>
      <c r="DR44" s="72"/>
      <c r="DS44" s="72"/>
      <c r="DT44" s="72"/>
      <c r="DU44" s="72"/>
      <c r="DV44" s="72"/>
      <c r="DW44" s="72"/>
      <c r="DX44" s="72"/>
      <c r="DY44" s="72"/>
      <c r="DZ44" s="72"/>
      <c r="EA44" s="72"/>
      <c r="EB44" s="72"/>
      <c r="EC44" s="72"/>
      <c r="ED44" s="72"/>
      <c r="EE44" s="72"/>
      <c r="EF44" s="72"/>
      <c r="EG44" s="72"/>
      <c r="EH44" s="72"/>
      <c r="EI44" s="72"/>
      <c r="EJ44" s="72"/>
      <c r="EK44" s="72"/>
      <c r="EL44" s="72"/>
      <c r="EM44" s="72"/>
      <c r="EN44" s="72"/>
      <c r="EO44" s="72"/>
      <c r="EP44" s="72"/>
      <c r="EQ44" s="72"/>
      <c r="ER44" s="72"/>
      <c r="ES44" s="72"/>
      <c r="ET44" s="72"/>
      <c r="EU44" s="72"/>
      <c r="EV44" s="72"/>
      <c r="EW44" s="72"/>
      <c r="EX44" s="72"/>
      <c r="EY44" s="72"/>
      <c r="EZ44" s="72"/>
      <c r="FA44" s="72"/>
      <c r="FB44" s="72"/>
      <c r="FC44" s="72"/>
      <c r="FD44" s="72"/>
      <c r="FE44" s="72"/>
      <c r="FF44" s="72"/>
      <c r="FG44" s="72"/>
      <c r="FH44" s="72"/>
      <c r="FI44" s="72"/>
      <c r="FJ44" s="72"/>
      <c r="FK44" s="72"/>
      <c r="FL44" s="72"/>
      <c r="FM44" s="72"/>
      <c r="FN44" s="72"/>
      <c r="FO44" s="72"/>
      <c r="FP44" s="72"/>
      <c r="FQ44" s="72"/>
      <c r="FR44" s="72"/>
      <c r="FS44" s="72"/>
      <c r="FT44" s="72"/>
      <c r="FU44" s="72"/>
      <c r="FV44" s="72"/>
      <c r="FW44" s="72"/>
      <c r="FX44" s="72"/>
      <c r="FY44" s="72"/>
      <c r="FZ44" s="72"/>
      <c r="GA44" s="72"/>
      <c r="GB44" s="72"/>
      <c r="GC44" s="72"/>
      <c r="GD44" s="72"/>
      <c r="GE44" s="72"/>
      <c r="GF44" s="72"/>
      <c r="GG44" s="72"/>
    </row>
    <row r="45" spans="1:189" s="73" customFormat="1" x14ac:dyDescent="0.25">
      <c r="A45" s="70">
        <f>IF(A43="","",IF((SUM(IF(FREQUENCY('A1'!$B$30:$C$80,'A1'!$B$30:$C$80)&gt;0,1)))&gt;(A43+1),(A43+1),""))</f>
        <v>20</v>
      </c>
      <c r="B45" s="71" t="str">
        <f t="array" ref="B45">IF(A44="","",(LARGE('A1'!$B$30:$C$103,(1+SUM(COUNTIF('A1'!$B$30:$C$103,B$6:B44))-(A44*COUNTIF('A1'!$B$30:$C$103,B$7))))))</f>
        <v/>
      </c>
      <c r="C45" s="72" t="str">
        <f t="array" ref="C45:AZ45">IF($C$5:$AZ$5="","",IF($C$5:$AZ$5="HOT",IF($C44:$AZ44="●","|",IF($C44:$AZ44="|","|","")),IF($C44:$AZ44="▲","|",IF($C44:$AZ44="|","|",""))))</f>
        <v>|</v>
      </c>
      <c r="D45" s="72" t="str">
        <v>|</v>
      </c>
      <c r="E45" s="72" t="str">
        <v/>
      </c>
      <c r="F45" s="72" t="str">
        <v>|</v>
      </c>
      <c r="G45" s="72" t="str">
        <v>|</v>
      </c>
      <c r="H45" s="72" t="str">
        <v>|</v>
      </c>
      <c r="I45" s="72" t="str">
        <v>|</v>
      </c>
      <c r="J45" s="72" t="str">
        <v/>
      </c>
      <c r="K45" s="72" t="str">
        <v/>
      </c>
      <c r="L45" s="72" t="str">
        <v>|</v>
      </c>
      <c r="M45" s="72" t="str">
        <v>|</v>
      </c>
      <c r="N45" s="72" t="str">
        <v>|</v>
      </c>
      <c r="O45" s="72" t="str">
        <v/>
      </c>
      <c r="P45" s="72" t="str">
        <v/>
      </c>
      <c r="Q45" s="72" t="str">
        <v/>
      </c>
      <c r="R45" s="72" t="str">
        <v/>
      </c>
      <c r="S45" s="72" t="str">
        <v/>
      </c>
      <c r="T45" s="72" t="str">
        <v>|</v>
      </c>
      <c r="U45" s="72" t="str">
        <v/>
      </c>
      <c r="V45" s="72" t="str">
        <v/>
      </c>
      <c r="W45" s="72" t="str">
        <v/>
      </c>
      <c r="X45" s="72" t="str">
        <v/>
      </c>
      <c r="Y45" s="72" t="str">
        <v>|</v>
      </c>
      <c r="Z45" s="72" t="str">
        <v/>
      </c>
      <c r="AA45" s="72" t="str">
        <v/>
      </c>
      <c r="AB45" s="72" t="str">
        <v/>
      </c>
      <c r="AC45" s="72" t="str">
        <v/>
      </c>
      <c r="AD45" s="72" t="str">
        <v/>
      </c>
      <c r="AE45" s="72" t="str">
        <v/>
      </c>
      <c r="AF45" s="72" t="str">
        <v/>
      </c>
      <c r="AG45" s="72" t="str">
        <v/>
      </c>
      <c r="AH45" s="72" t="str">
        <v/>
      </c>
      <c r="AI45" s="72" t="str">
        <v/>
      </c>
      <c r="AJ45" s="72" t="str">
        <v/>
      </c>
      <c r="AK45" s="72" t="str">
        <v/>
      </c>
      <c r="AL45" s="72" t="str">
        <v/>
      </c>
      <c r="AM45" s="72" t="str">
        <v/>
      </c>
      <c r="AN45" s="72" t="str">
        <v/>
      </c>
      <c r="AO45" s="72" t="str">
        <v/>
      </c>
      <c r="AP45" s="72" t="str">
        <v/>
      </c>
      <c r="AQ45" s="72" t="str">
        <v/>
      </c>
      <c r="AR45" s="72" t="str">
        <v/>
      </c>
      <c r="AS45" s="72" t="str">
        <v/>
      </c>
      <c r="AT45" s="72" t="str">
        <v/>
      </c>
      <c r="AU45" s="72" t="str">
        <v/>
      </c>
      <c r="AV45" s="72" t="str">
        <v/>
      </c>
      <c r="AW45" s="72" t="str">
        <v/>
      </c>
      <c r="AX45" s="72" t="str">
        <v/>
      </c>
      <c r="AY45" s="72" t="str">
        <v/>
      </c>
      <c r="AZ45" s="72" t="str">
        <v/>
      </c>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c r="DJ45" s="72"/>
      <c r="DK45" s="72"/>
      <c r="DL45" s="72"/>
      <c r="DM45" s="72"/>
      <c r="DN45" s="72"/>
      <c r="DO45" s="72"/>
      <c r="DP45" s="72"/>
      <c r="DQ45" s="72"/>
      <c r="DR45" s="72"/>
      <c r="DS45" s="72"/>
      <c r="DT45" s="72"/>
      <c r="DU45" s="72"/>
      <c r="DV45" s="72"/>
      <c r="DW45" s="72"/>
      <c r="DX45" s="72"/>
      <c r="DY45" s="72"/>
      <c r="DZ45" s="72"/>
      <c r="EA45" s="72"/>
      <c r="EB45" s="72"/>
      <c r="EC45" s="72"/>
      <c r="ED45" s="72"/>
      <c r="EE45" s="72"/>
      <c r="EF45" s="72"/>
      <c r="EG45" s="72"/>
      <c r="EH45" s="72"/>
      <c r="EI45" s="72"/>
      <c r="EJ45" s="72"/>
      <c r="EK45" s="72"/>
      <c r="EL45" s="72"/>
      <c r="EM45" s="72"/>
      <c r="EN45" s="72"/>
      <c r="EO45" s="72"/>
      <c r="EP45" s="72"/>
      <c r="EQ45" s="72"/>
      <c r="ER45" s="72"/>
      <c r="ES45" s="72"/>
      <c r="ET45" s="72"/>
      <c r="EU45" s="72"/>
      <c r="EV45" s="72"/>
      <c r="EW45" s="72"/>
      <c r="EX45" s="72"/>
      <c r="EY45" s="72"/>
      <c r="EZ45" s="72"/>
      <c r="FA45" s="72"/>
      <c r="FB45" s="72"/>
      <c r="FC45" s="72"/>
      <c r="FD45" s="72"/>
      <c r="FE45" s="72"/>
      <c r="FF45" s="72"/>
      <c r="FG45" s="72"/>
      <c r="FH45" s="72"/>
      <c r="FI45" s="72"/>
      <c r="FJ45" s="72"/>
      <c r="FK45" s="72"/>
      <c r="FL45" s="72"/>
      <c r="FM45" s="72"/>
      <c r="FN45" s="72"/>
      <c r="FO45" s="72"/>
      <c r="FP45" s="72"/>
      <c r="FQ45" s="72"/>
      <c r="FR45" s="72"/>
      <c r="FS45" s="72"/>
      <c r="FT45" s="72"/>
      <c r="FU45" s="72"/>
      <c r="FV45" s="72"/>
      <c r="FW45" s="72"/>
      <c r="FX45" s="72"/>
      <c r="FY45" s="72"/>
      <c r="FZ45" s="72"/>
      <c r="GA45" s="72"/>
      <c r="GB45" s="72"/>
      <c r="GC45" s="72"/>
      <c r="GD45" s="72"/>
      <c r="GE45" s="72"/>
      <c r="GF45" s="72"/>
      <c r="GG45" s="72"/>
    </row>
    <row r="46" spans="1:189" s="73" customFormat="1" x14ac:dyDescent="0.25">
      <c r="A46" s="70"/>
      <c r="B46" s="71">
        <f t="array" ref="B46">IF(A45="","",(LARGE('A1'!$B$30:$C$103,(1+SUM(COUNTIF('A1'!$B$30:$C$103,B$6:B45))-(A45*COUNTIF('A1'!$B$30:$C$103,B$7))))))</f>
        <v>77.94300000000004</v>
      </c>
      <c r="C46" s="72" t="str">
        <f t="array" ref="C46:AZ46">IF($C$5:$AZ$5="","",IF($C$5:$AZ$5="HOT",IF(TRANSPOSE('A1'!$B$30:$B$80)=$B46,"●",IF(TRANSPOSE('A1'!$C$30:$C$80)=$B46,"▼",IF($C45:$AZ45="|","|",""))),IF(TRANSPOSE('A1'!$B$30:$B$80)=$B46,"●",IF(TRANSPOSE('A1'!$C$30:$C$80)=$B46,"▲",IF($C45:$AZ45="|","|","")))))</f>
        <v>|</v>
      </c>
      <c r="D46" s="72" t="str">
        <v>|</v>
      </c>
      <c r="E46" s="72" t="str">
        <v/>
      </c>
      <c r="F46" s="72" t="str">
        <v>|</v>
      </c>
      <c r="G46" s="72" t="str">
        <v>|</v>
      </c>
      <c r="H46" s="72" t="str">
        <v>|</v>
      </c>
      <c r="I46" s="72" t="str">
        <v>|</v>
      </c>
      <c r="J46" s="72" t="str">
        <v/>
      </c>
      <c r="K46" s="72" t="str">
        <v/>
      </c>
      <c r="L46" s="72" t="str">
        <v>|</v>
      </c>
      <c r="M46" s="72" t="str">
        <v>|</v>
      </c>
      <c r="N46" s="72" t="str">
        <v>|</v>
      </c>
      <c r="O46" s="72" t="str">
        <v/>
      </c>
      <c r="P46" s="72" t="str">
        <v/>
      </c>
      <c r="Q46" s="72" t="str">
        <v/>
      </c>
      <c r="R46" s="72" t="str">
        <v/>
      </c>
      <c r="S46" s="72" t="str">
        <v/>
      </c>
      <c r="T46" s="72" t="str">
        <v>●</v>
      </c>
      <c r="U46" s="72" t="str">
        <v/>
      </c>
      <c r="V46" s="72" t="str">
        <v/>
      </c>
      <c r="W46" s="72" t="str">
        <v/>
      </c>
      <c r="X46" s="72" t="str">
        <v/>
      </c>
      <c r="Y46" s="72" t="str">
        <v>|</v>
      </c>
      <c r="Z46" s="72" t="str">
        <v/>
      </c>
      <c r="AA46" s="72" t="str">
        <v/>
      </c>
      <c r="AB46" s="72" t="str">
        <v/>
      </c>
      <c r="AC46" s="72" t="str">
        <v/>
      </c>
      <c r="AD46" s="72" t="str">
        <v/>
      </c>
      <c r="AE46" s="72" t="str">
        <v/>
      </c>
      <c r="AF46" s="72" t="str">
        <v/>
      </c>
      <c r="AG46" s="72" t="str">
        <v/>
      </c>
      <c r="AH46" s="72" t="str">
        <v/>
      </c>
      <c r="AI46" s="72" t="str">
        <v/>
      </c>
      <c r="AJ46" s="72" t="str">
        <v/>
      </c>
      <c r="AK46" s="72" t="str">
        <v/>
      </c>
      <c r="AL46" s="72" t="str">
        <v/>
      </c>
      <c r="AM46" s="72" t="str">
        <v/>
      </c>
      <c r="AN46" s="72" t="str">
        <v/>
      </c>
      <c r="AO46" s="72" t="str">
        <v/>
      </c>
      <c r="AP46" s="72" t="str">
        <v/>
      </c>
      <c r="AQ46" s="72" t="str">
        <v/>
      </c>
      <c r="AR46" s="72" t="str">
        <v/>
      </c>
      <c r="AS46" s="72" t="str">
        <v/>
      </c>
      <c r="AT46" s="72" t="str">
        <v/>
      </c>
      <c r="AU46" s="72" t="str">
        <v/>
      </c>
      <c r="AV46" s="72" t="str">
        <v/>
      </c>
      <c r="AW46" s="72" t="str">
        <v/>
      </c>
      <c r="AX46" s="72" t="str">
        <v/>
      </c>
      <c r="AY46" s="72" t="str">
        <v/>
      </c>
      <c r="AZ46" s="72" t="str">
        <v/>
      </c>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c r="DJ46" s="72"/>
      <c r="DK46" s="72"/>
      <c r="DL46" s="72"/>
      <c r="DM46" s="72"/>
      <c r="DN46" s="72"/>
      <c r="DO46" s="72"/>
      <c r="DP46" s="72"/>
      <c r="DQ46" s="72"/>
      <c r="DR46" s="72"/>
      <c r="DS46" s="72"/>
      <c r="DT46" s="72"/>
      <c r="DU46" s="72"/>
      <c r="DV46" s="72"/>
      <c r="DW46" s="72"/>
      <c r="DX46" s="72"/>
      <c r="DY46" s="72"/>
      <c r="DZ46" s="72"/>
      <c r="EA46" s="72"/>
      <c r="EB46" s="72"/>
      <c r="EC46" s="72"/>
      <c r="ED46" s="72"/>
      <c r="EE46" s="72"/>
      <c r="EF46" s="72"/>
      <c r="EG46" s="72"/>
      <c r="EH46" s="72"/>
      <c r="EI46" s="72"/>
      <c r="EJ46" s="72"/>
      <c r="EK46" s="72"/>
      <c r="EL46" s="72"/>
      <c r="EM46" s="72"/>
      <c r="EN46" s="72"/>
      <c r="EO46" s="72"/>
      <c r="EP46" s="72"/>
      <c r="EQ46" s="72"/>
      <c r="ER46" s="72"/>
      <c r="ES46" s="72"/>
      <c r="ET46" s="72"/>
      <c r="EU46" s="72"/>
      <c r="EV46" s="72"/>
      <c r="EW46" s="72"/>
      <c r="EX46" s="72"/>
      <c r="EY46" s="72"/>
      <c r="EZ46" s="72"/>
      <c r="FA46" s="72"/>
      <c r="FB46" s="72"/>
      <c r="FC46" s="72"/>
      <c r="FD46" s="72"/>
      <c r="FE46" s="72"/>
      <c r="FF46" s="72"/>
      <c r="FG46" s="72"/>
      <c r="FH46" s="72"/>
      <c r="FI46" s="72"/>
      <c r="FJ46" s="72"/>
      <c r="FK46" s="72"/>
      <c r="FL46" s="72"/>
      <c r="FM46" s="72"/>
      <c r="FN46" s="72"/>
      <c r="FO46" s="72"/>
      <c r="FP46" s="72"/>
      <c r="FQ46" s="72"/>
      <c r="FR46" s="72"/>
      <c r="FS46" s="72"/>
      <c r="FT46" s="72"/>
      <c r="FU46" s="72"/>
      <c r="FV46" s="72"/>
      <c r="FW46" s="72"/>
      <c r="FX46" s="72"/>
      <c r="FY46" s="72"/>
      <c r="FZ46" s="72"/>
      <c r="GA46" s="72"/>
      <c r="GB46" s="72"/>
      <c r="GC46" s="72"/>
      <c r="GD46" s="72"/>
      <c r="GE46" s="72"/>
      <c r="GF46" s="72"/>
      <c r="GG46" s="72"/>
    </row>
    <row r="47" spans="1:189" s="73" customFormat="1" x14ac:dyDescent="0.25">
      <c r="A47" s="70">
        <f>IF(A45="","",IF((SUM(IF(FREQUENCY('A1'!$B$30:$C$80,'A1'!$B$30:$C$80)&gt;0,1)))&gt;(A45+1),(A45+1),""))</f>
        <v>21</v>
      </c>
      <c r="B47" s="71" t="str">
        <f t="array" ref="B47">IF(A46="","",(LARGE('A1'!$B$30:$C$103,(1+SUM(COUNTIF('A1'!$B$30:$C$103,B$6:B46))-(A46*COUNTIF('A1'!$B$30:$C$103,B$7))))))</f>
        <v/>
      </c>
      <c r="C47" s="72" t="str">
        <f t="array" ref="C47:AZ47">IF($C$5:$AZ$5="","",IF($C$5:$AZ$5="HOT",IF($C46:$AZ46="●","|",IF($C46:$AZ46="|","|","")),IF($C46:$AZ46="▲","|",IF($C46:$AZ46="|","|",""))))</f>
        <v>|</v>
      </c>
      <c r="D47" s="72" t="str">
        <v>|</v>
      </c>
      <c r="E47" s="72" t="str">
        <v/>
      </c>
      <c r="F47" s="72" t="str">
        <v>|</v>
      </c>
      <c r="G47" s="72" t="str">
        <v>|</v>
      </c>
      <c r="H47" s="72" t="str">
        <v>|</v>
      </c>
      <c r="I47" s="72" t="str">
        <v>|</v>
      </c>
      <c r="J47" s="72" t="str">
        <v/>
      </c>
      <c r="K47" s="72" t="str">
        <v/>
      </c>
      <c r="L47" s="72" t="str">
        <v>|</v>
      </c>
      <c r="M47" s="72" t="str">
        <v>|</v>
      </c>
      <c r="N47" s="72" t="str">
        <v>|</v>
      </c>
      <c r="O47" s="72" t="str">
        <v/>
      </c>
      <c r="P47" s="72" t="str">
        <v/>
      </c>
      <c r="Q47" s="72" t="str">
        <v/>
      </c>
      <c r="R47" s="72" t="str">
        <v/>
      </c>
      <c r="S47" s="72" t="str">
        <v/>
      </c>
      <c r="T47" s="72" t="str">
        <v/>
      </c>
      <c r="U47" s="72" t="str">
        <v/>
      </c>
      <c r="V47" s="72" t="str">
        <v/>
      </c>
      <c r="W47" s="72" t="str">
        <v/>
      </c>
      <c r="X47" s="72" t="str">
        <v/>
      </c>
      <c r="Y47" s="72" t="str">
        <v>|</v>
      </c>
      <c r="Z47" s="72" t="str">
        <v/>
      </c>
      <c r="AA47" s="72" t="str">
        <v/>
      </c>
      <c r="AB47" s="72" t="str">
        <v/>
      </c>
      <c r="AC47" s="72" t="str">
        <v/>
      </c>
      <c r="AD47" s="72" t="str">
        <v/>
      </c>
      <c r="AE47" s="72" t="str">
        <v/>
      </c>
      <c r="AF47" s="72" t="str">
        <v/>
      </c>
      <c r="AG47" s="72" t="str">
        <v/>
      </c>
      <c r="AH47" s="72" t="str">
        <v/>
      </c>
      <c r="AI47" s="72" t="str">
        <v/>
      </c>
      <c r="AJ47" s="72" t="str">
        <v/>
      </c>
      <c r="AK47" s="72" t="str">
        <v/>
      </c>
      <c r="AL47" s="72" t="str">
        <v/>
      </c>
      <c r="AM47" s="72" t="str">
        <v/>
      </c>
      <c r="AN47" s="72" t="str">
        <v/>
      </c>
      <c r="AO47" s="72" t="str">
        <v/>
      </c>
      <c r="AP47" s="72" t="str">
        <v/>
      </c>
      <c r="AQ47" s="72" t="str">
        <v/>
      </c>
      <c r="AR47" s="72" t="str">
        <v/>
      </c>
      <c r="AS47" s="72" t="str">
        <v/>
      </c>
      <c r="AT47" s="72" t="str">
        <v/>
      </c>
      <c r="AU47" s="72" t="str">
        <v/>
      </c>
      <c r="AV47" s="72" t="str">
        <v/>
      </c>
      <c r="AW47" s="72" t="str">
        <v/>
      </c>
      <c r="AX47" s="72" t="str">
        <v/>
      </c>
      <c r="AY47" s="72" t="str">
        <v/>
      </c>
      <c r="AZ47" s="72" t="str">
        <v/>
      </c>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c r="FQ47" s="72"/>
      <c r="FR47" s="72"/>
      <c r="FS47" s="72"/>
      <c r="FT47" s="72"/>
      <c r="FU47" s="72"/>
      <c r="FV47" s="72"/>
      <c r="FW47" s="72"/>
      <c r="FX47" s="72"/>
      <c r="FY47" s="72"/>
      <c r="FZ47" s="72"/>
      <c r="GA47" s="72"/>
      <c r="GB47" s="72"/>
      <c r="GC47" s="72"/>
      <c r="GD47" s="72"/>
      <c r="GE47" s="72"/>
      <c r="GF47" s="72"/>
      <c r="GG47" s="72"/>
    </row>
    <row r="48" spans="1:189" s="73" customFormat="1" x14ac:dyDescent="0.25">
      <c r="A48" s="70"/>
      <c r="B48" s="71">
        <f t="array" ref="B48">IF(A47="","",(LARGE('A1'!$B$30:$C$103,(1+SUM(COUNTIF('A1'!$B$30:$C$103,B$6:B47))-(A47*COUNTIF('A1'!$B$30:$C$103,B$7))))))</f>
        <v>75.68300000000005</v>
      </c>
      <c r="C48" s="72" t="str">
        <f t="array" ref="C48:AZ48">IF($C$5:$AZ$5="","",IF($C$5:$AZ$5="HOT",IF(TRANSPOSE('A1'!$B$30:$B$80)=$B48,"●",IF(TRANSPOSE('A1'!$C$30:$C$80)=$B48,"▼",IF($C47:$AZ47="|","|",""))),IF(TRANSPOSE('A1'!$B$30:$B$80)=$B48,"●",IF(TRANSPOSE('A1'!$C$30:$C$80)=$B48,"▲",IF($C47:$AZ47="|","|","")))))</f>
        <v>|</v>
      </c>
      <c r="D48" s="72" t="str">
        <v>|</v>
      </c>
      <c r="E48" s="72" t="str">
        <v/>
      </c>
      <c r="F48" s="72" t="str">
        <v>|</v>
      </c>
      <c r="G48" s="72" t="str">
        <v>|</v>
      </c>
      <c r="H48" s="72" t="str">
        <v>|</v>
      </c>
      <c r="I48" s="72" t="str">
        <v>|</v>
      </c>
      <c r="J48" s="72" t="str">
        <v/>
      </c>
      <c r="K48" s="72" t="str">
        <v/>
      </c>
      <c r="L48" s="72" t="str">
        <v>|</v>
      </c>
      <c r="M48" s="72" t="str">
        <v>|</v>
      </c>
      <c r="N48" s="72" t="str">
        <v>|</v>
      </c>
      <c r="O48" s="72" t="str">
        <v/>
      </c>
      <c r="P48" s="72" t="str">
        <v/>
      </c>
      <c r="Q48" s="72" t="str">
        <v/>
      </c>
      <c r="R48" s="72" t="str">
        <v/>
      </c>
      <c r="S48" s="72" t="str">
        <v/>
      </c>
      <c r="T48" s="72" t="str">
        <v/>
      </c>
      <c r="U48" s="72" t="str">
        <v/>
      </c>
      <c r="V48" s="72" t="str">
        <v/>
      </c>
      <c r="W48" s="72" t="str">
        <v/>
      </c>
      <c r="X48" s="72" t="str">
        <v/>
      </c>
      <c r="Y48" s="72" t="str">
        <v>▼</v>
      </c>
      <c r="Z48" s="72" t="str">
        <v/>
      </c>
      <c r="AA48" s="72" t="str">
        <v/>
      </c>
      <c r="AB48" s="72" t="str">
        <v/>
      </c>
      <c r="AC48" s="72" t="str">
        <v/>
      </c>
      <c r="AD48" s="72" t="str">
        <v/>
      </c>
      <c r="AE48" s="72" t="str">
        <v/>
      </c>
      <c r="AF48" s="72" t="str">
        <v/>
      </c>
      <c r="AG48" s="72" t="str">
        <v/>
      </c>
      <c r="AH48" s="72" t="str">
        <v/>
      </c>
      <c r="AI48" s="72" t="str">
        <v/>
      </c>
      <c r="AJ48" s="72" t="str">
        <v/>
      </c>
      <c r="AK48" s="72" t="str">
        <v/>
      </c>
      <c r="AL48" s="72" t="str">
        <v/>
      </c>
      <c r="AM48" s="72" t="str">
        <v/>
      </c>
      <c r="AN48" s="72" t="str">
        <v/>
      </c>
      <c r="AO48" s="72" t="str">
        <v/>
      </c>
      <c r="AP48" s="72" t="str">
        <v/>
      </c>
      <c r="AQ48" s="72" t="str">
        <v/>
      </c>
      <c r="AR48" s="72" t="str">
        <v/>
      </c>
      <c r="AS48" s="72" t="str">
        <v/>
      </c>
      <c r="AT48" s="72" t="str">
        <v/>
      </c>
      <c r="AU48" s="72" t="str">
        <v/>
      </c>
      <c r="AV48" s="72" t="str">
        <v/>
      </c>
      <c r="AW48" s="72" t="str">
        <v/>
      </c>
      <c r="AX48" s="72" t="str">
        <v/>
      </c>
      <c r="AY48" s="72" t="str">
        <v/>
      </c>
      <c r="AZ48" s="72" t="str">
        <v/>
      </c>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row>
    <row r="49" spans="1:189" s="73" customFormat="1" x14ac:dyDescent="0.25">
      <c r="A49" s="70">
        <f>IF(A47="","",IF((SUM(IF(FREQUENCY('A1'!$B$30:$C$80,'A1'!$B$30:$C$80)&gt;0,1)))&gt;(A47+1),(A47+1),""))</f>
        <v>22</v>
      </c>
      <c r="B49" s="71" t="str">
        <f t="array" ref="B49">IF(A48="","",(LARGE('A1'!$B$30:$C$103,(1+SUM(COUNTIF('A1'!$B$30:$C$103,B$6:B48))-(A48*COUNTIF('A1'!$B$30:$C$103,B$7))))))</f>
        <v/>
      </c>
      <c r="C49" s="72" t="str">
        <f t="array" ref="C49:AZ49">IF($C$5:$AZ$5="","",IF($C$5:$AZ$5="HOT",IF($C48:$AZ48="●","|",IF($C48:$AZ48="|","|","")),IF($C48:$AZ48="▲","|",IF($C48:$AZ48="|","|",""))))</f>
        <v>|</v>
      </c>
      <c r="D49" s="72" t="str">
        <v>|</v>
      </c>
      <c r="E49" s="72" t="str">
        <v/>
      </c>
      <c r="F49" s="72" t="str">
        <v>|</v>
      </c>
      <c r="G49" s="72" t="str">
        <v>|</v>
      </c>
      <c r="H49" s="72" t="str">
        <v>|</v>
      </c>
      <c r="I49" s="72" t="str">
        <v>|</v>
      </c>
      <c r="J49" s="72" t="str">
        <v/>
      </c>
      <c r="K49" s="72" t="str">
        <v/>
      </c>
      <c r="L49" s="72" t="str">
        <v>|</v>
      </c>
      <c r="M49" s="72" t="str">
        <v>|</v>
      </c>
      <c r="N49" s="72" t="str">
        <v>|</v>
      </c>
      <c r="O49" s="72" t="str">
        <v/>
      </c>
      <c r="P49" s="72" t="str">
        <v/>
      </c>
      <c r="Q49" s="72" t="str">
        <v/>
      </c>
      <c r="R49" s="72" t="str">
        <v/>
      </c>
      <c r="S49" s="72" t="str">
        <v/>
      </c>
      <c r="T49" s="72" t="str">
        <v/>
      </c>
      <c r="U49" s="72" t="str">
        <v/>
      </c>
      <c r="V49" s="72" t="str">
        <v/>
      </c>
      <c r="W49" s="72" t="str">
        <v/>
      </c>
      <c r="X49" s="72" t="str">
        <v/>
      </c>
      <c r="Y49" s="72" t="str">
        <v/>
      </c>
      <c r="Z49" s="72" t="str">
        <v/>
      </c>
      <c r="AA49" s="72" t="str">
        <v/>
      </c>
      <c r="AB49" s="72" t="str">
        <v/>
      </c>
      <c r="AC49" s="72" t="str">
        <v/>
      </c>
      <c r="AD49" s="72" t="str">
        <v/>
      </c>
      <c r="AE49" s="72" t="str">
        <v/>
      </c>
      <c r="AF49" s="72" t="str">
        <v/>
      </c>
      <c r="AG49" s="72" t="str">
        <v/>
      </c>
      <c r="AH49" s="72" t="str">
        <v/>
      </c>
      <c r="AI49" s="72" t="str">
        <v/>
      </c>
      <c r="AJ49" s="72" t="str">
        <v/>
      </c>
      <c r="AK49" s="72" t="str">
        <v/>
      </c>
      <c r="AL49" s="72" t="str">
        <v/>
      </c>
      <c r="AM49" s="72" t="str">
        <v/>
      </c>
      <c r="AN49" s="72" t="str">
        <v/>
      </c>
      <c r="AO49" s="72" t="str">
        <v/>
      </c>
      <c r="AP49" s="72" t="str">
        <v/>
      </c>
      <c r="AQ49" s="72" t="str">
        <v/>
      </c>
      <c r="AR49" s="72" t="str">
        <v/>
      </c>
      <c r="AS49" s="72" t="str">
        <v/>
      </c>
      <c r="AT49" s="72" t="str">
        <v/>
      </c>
      <c r="AU49" s="72" t="str">
        <v/>
      </c>
      <c r="AV49" s="72" t="str">
        <v/>
      </c>
      <c r="AW49" s="72" t="str">
        <v/>
      </c>
      <c r="AX49" s="72" t="str">
        <v/>
      </c>
      <c r="AY49" s="72" t="str">
        <v/>
      </c>
      <c r="AZ49" s="72" t="str">
        <v/>
      </c>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c r="DD49" s="72"/>
      <c r="DE49" s="72"/>
      <c r="DF49" s="72"/>
      <c r="DG49" s="72"/>
      <c r="DH49" s="72"/>
      <c r="DI49" s="72"/>
      <c r="DJ49" s="72"/>
      <c r="DK49" s="72"/>
      <c r="DL49" s="72"/>
      <c r="DM49" s="72"/>
      <c r="DN49" s="72"/>
      <c r="DO49" s="72"/>
      <c r="DP49" s="72"/>
      <c r="DQ49" s="72"/>
      <c r="DR49" s="72"/>
      <c r="DS49" s="72"/>
      <c r="DT49" s="72"/>
      <c r="DU49" s="72"/>
      <c r="DV49" s="72"/>
      <c r="DW49" s="72"/>
      <c r="DX49" s="72"/>
      <c r="DY49" s="72"/>
      <c r="DZ49" s="72"/>
      <c r="EA49" s="72"/>
      <c r="EB49" s="72"/>
      <c r="EC49" s="72"/>
      <c r="ED49" s="72"/>
      <c r="EE49" s="72"/>
      <c r="EF49" s="72"/>
      <c r="EG49" s="72"/>
      <c r="EH49" s="72"/>
      <c r="EI49" s="72"/>
      <c r="EJ49" s="72"/>
      <c r="EK49" s="72"/>
      <c r="EL49" s="72"/>
      <c r="EM49" s="72"/>
      <c r="EN49" s="72"/>
      <c r="EO49" s="72"/>
      <c r="EP49" s="72"/>
      <c r="EQ49" s="72"/>
      <c r="ER49" s="72"/>
      <c r="ES49" s="72"/>
      <c r="ET49" s="72"/>
      <c r="EU49" s="72"/>
      <c r="EV49" s="72"/>
      <c r="EW49" s="72"/>
      <c r="EX49" s="72"/>
      <c r="EY49" s="72"/>
      <c r="EZ49" s="72"/>
      <c r="FA49" s="72"/>
      <c r="FB49" s="72"/>
      <c r="FC49" s="72"/>
      <c r="FD49" s="72"/>
      <c r="FE49" s="72"/>
      <c r="FF49" s="72"/>
      <c r="FG49" s="72"/>
      <c r="FH49" s="72"/>
      <c r="FI49" s="72"/>
      <c r="FJ49" s="72"/>
      <c r="FK49" s="72"/>
      <c r="FL49" s="72"/>
      <c r="FM49" s="72"/>
      <c r="FN49" s="72"/>
      <c r="FO49" s="72"/>
      <c r="FP49" s="72"/>
      <c r="FQ49" s="72"/>
      <c r="FR49" s="72"/>
      <c r="FS49" s="72"/>
      <c r="FT49" s="72"/>
      <c r="FU49" s="72"/>
      <c r="FV49" s="72"/>
      <c r="FW49" s="72"/>
      <c r="FX49" s="72"/>
      <c r="FY49" s="72"/>
      <c r="FZ49" s="72"/>
      <c r="GA49" s="72"/>
      <c r="GB49" s="72"/>
      <c r="GC49" s="72"/>
      <c r="GD49" s="72"/>
      <c r="GE49" s="72"/>
      <c r="GF49" s="72"/>
      <c r="GG49" s="72"/>
    </row>
    <row r="50" spans="1:189" s="73" customFormat="1" x14ac:dyDescent="0.25">
      <c r="A50" s="70"/>
      <c r="B50" s="71">
        <f t="array" ref="B50">IF(A49="","",(LARGE('A1'!$B$30:$C$103,(1+SUM(COUNTIF('A1'!$B$30:$C$103,B$6:B49))-(A49*COUNTIF('A1'!$B$30:$C$103,B$7))))))</f>
        <v>67.614000000000033</v>
      </c>
      <c r="C50" s="72" t="str">
        <f t="array" ref="C50:AZ50">IF($C$5:$AZ$5="","",IF($C$5:$AZ$5="HOT",IF(TRANSPOSE('A1'!$B$30:$B$80)=$B50,"●",IF(TRANSPOSE('A1'!$C$30:$C$80)=$B50,"▼",IF($C49:$AZ49="|","|",""))),IF(TRANSPOSE('A1'!$B$30:$B$80)=$B50,"●",IF(TRANSPOSE('A1'!$C$30:$C$80)=$B50,"▲",IF($C49:$AZ49="|","|","")))))</f>
        <v>|</v>
      </c>
      <c r="D50" s="72" t="str">
        <v>|</v>
      </c>
      <c r="E50" s="72" t="str">
        <v/>
      </c>
      <c r="F50" s="72" t="str">
        <v>|</v>
      </c>
      <c r="G50" s="72" t="str">
        <v>|</v>
      </c>
      <c r="H50" s="72" t="str">
        <v>|</v>
      </c>
      <c r="I50" s="72" t="str">
        <v>|</v>
      </c>
      <c r="J50" s="72" t="str">
        <v/>
      </c>
      <c r="K50" s="72" t="str">
        <v/>
      </c>
      <c r="L50" s="72" t="str">
        <v>|</v>
      </c>
      <c r="M50" s="72" t="str">
        <v>|</v>
      </c>
      <c r="N50" s="72" t="str">
        <v>|</v>
      </c>
      <c r="O50" s="72" t="str">
        <v/>
      </c>
      <c r="P50" s="72" t="str">
        <v/>
      </c>
      <c r="Q50" s="72" t="str">
        <v/>
      </c>
      <c r="R50" s="72" t="str">
        <v/>
      </c>
      <c r="S50" s="72" t="str">
        <v/>
      </c>
      <c r="T50" s="72" t="str">
        <v/>
      </c>
      <c r="U50" s="72" t="str">
        <v>●</v>
      </c>
      <c r="V50" s="72" t="str">
        <v/>
      </c>
      <c r="W50" s="72" t="str">
        <v/>
      </c>
      <c r="X50" s="72" t="str">
        <v/>
      </c>
      <c r="Y50" s="72" t="str">
        <v/>
      </c>
      <c r="Z50" s="72" t="str">
        <v/>
      </c>
      <c r="AA50" s="72" t="str">
        <v/>
      </c>
      <c r="AB50" s="72" t="str">
        <v/>
      </c>
      <c r="AC50" s="72" t="str">
        <v/>
      </c>
      <c r="AD50" s="72" t="str">
        <v/>
      </c>
      <c r="AE50" s="72" t="str">
        <v/>
      </c>
      <c r="AF50" s="72" t="str">
        <v/>
      </c>
      <c r="AG50" s="72" t="str">
        <v/>
      </c>
      <c r="AH50" s="72" t="str">
        <v/>
      </c>
      <c r="AI50" s="72" t="str">
        <v/>
      </c>
      <c r="AJ50" s="72" t="str">
        <v/>
      </c>
      <c r="AK50" s="72" t="str">
        <v/>
      </c>
      <c r="AL50" s="72" t="str">
        <v/>
      </c>
      <c r="AM50" s="72" t="str">
        <v/>
      </c>
      <c r="AN50" s="72" t="str">
        <v/>
      </c>
      <c r="AO50" s="72" t="str">
        <v/>
      </c>
      <c r="AP50" s="72" t="str">
        <v/>
      </c>
      <c r="AQ50" s="72" t="str">
        <v/>
      </c>
      <c r="AR50" s="72" t="str">
        <v/>
      </c>
      <c r="AS50" s="72" t="str">
        <v/>
      </c>
      <c r="AT50" s="72" t="str">
        <v/>
      </c>
      <c r="AU50" s="72" t="str">
        <v/>
      </c>
      <c r="AV50" s="72" t="str">
        <v/>
      </c>
      <c r="AW50" s="72" t="str">
        <v/>
      </c>
      <c r="AX50" s="72" t="str">
        <v/>
      </c>
      <c r="AY50" s="72" t="str">
        <v/>
      </c>
      <c r="AZ50" s="72" t="str">
        <v/>
      </c>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c r="DD50" s="72"/>
      <c r="DE50" s="72"/>
      <c r="DF50" s="72"/>
      <c r="DG50" s="72"/>
      <c r="DH50" s="72"/>
      <c r="DI50" s="72"/>
      <c r="DJ50" s="72"/>
      <c r="DK50" s="72"/>
      <c r="DL50" s="72"/>
      <c r="DM50" s="72"/>
      <c r="DN50" s="72"/>
      <c r="DO50" s="72"/>
      <c r="DP50" s="72"/>
      <c r="DQ50" s="72"/>
      <c r="DR50" s="72"/>
      <c r="DS50" s="72"/>
      <c r="DT50" s="72"/>
      <c r="DU50" s="72"/>
      <c r="DV50" s="72"/>
      <c r="DW50" s="72"/>
      <c r="DX50" s="72"/>
      <c r="DY50" s="72"/>
      <c r="DZ50" s="72"/>
      <c r="EA50" s="72"/>
      <c r="EB50" s="72"/>
      <c r="EC50" s="72"/>
      <c r="ED50" s="72"/>
      <c r="EE50" s="72"/>
      <c r="EF50" s="72"/>
      <c r="EG50" s="72"/>
      <c r="EH50" s="72"/>
      <c r="EI50" s="72"/>
      <c r="EJ50" s="72"/>
      <c r="EK50" s="72"/>
      <c r="EL50" s="72"/>
      <c r="EM50" s="72"/>
      <c r="EN50" s="72"/>
      <c r="EO50" s="72"/>
      <c r="EP50" s="72"/>
      <c r="EQ50" s="72"/>
      <c r="ER50" s="72"/>
      <c r="ES50" s="72"/>
      <c r="ET50" s="72"/>
      <c r="EU50" s="72"/>
      <c r="EV50" s="72"/>
      <c r="EW50" s="72"/>
      <c r="EX50" s="72"/>
      <c r="EY50" s="72"/>
      <c r="EZ50" s="72"/>
      <c r="FA50" s="72"/>
      <c r="FB50" s="72"/>
      <c r="FC50" s="72"/>
      <c r="FD50" s="72"/>
      <c r="FE50" s="72"/>
      <c r="FF50" s="72"/>
      <c r="FG50" s="72"/>
      <c r="FH50" s="72"/>
      <c r="FI50" s="72"/>
      <c r="FJ50" s="72"/>
      <c r="FK50" s="72"/>
      <c r="FL50" s="72"/>
      <c r="FM50" s="72"/>
      <c r="FN50" s="72"/>
      <c r="FO50" s="72"/>
      <c r="FP50" s="72"/>
      <c r="FQ50" s="72"/>
      <c r="FR50" s="72"/>
      <c r="FS50" s="72"/>
      <c r="FT50" s="72"/>
      <c r="FU50" s="72"/>
      <c r="FV50" s="72"/>
      <c r="FW50" s="72"/>
      <c r="FX50" s="72"/>
      <c r="FY50" s="72"/>
      <c r="FZ50" s="72"/>
      <c r="GA50" s="72"/>
      <c r="GB50" s="72"/>
      <c r="GC50" s="72"/>
      <c r="GD50" s="72"/>
      <c r="GE50" s="72"/>
      <c r="GF50" s="72"/>
      <c r="GG50" s="72"/>
    </row>
    <row r="51" spans="1:189" s="73" customFormat="1" x14ac:dyDescent="0.25">
      <c r="A51" s="70">
        <f>IF(A49="","",IF((SUM(IF(FREQUENCY('A1'!$B$30:$C$80,'A1'!$B$30:$C$80)&gt;0,1)))&gt;(A49+1),(A49+1),""))</f>
        <v>23</v>
      </c>
      <c r="B51" s="71" t="str">
        <f t="array" ref="B51">IF(A50="","",(LARGE('A1'!$B$30:$C$103,(1+SUM(COUNTIF('A1'!$B$30:$C$103,B$6:B50))-(A50*COUNTIF('A1'!$B$30:$C$103,B$7))))))</f>
        <v/>
      </c>
      <c r="C51" s="72" t="str">
        <f t="array" ref="C51:AZ51">IF($C$5:$AZ$5="","",IF($C$5:$AZ$5="HOT",IF($C50:$AZ50="●","|",IF($C50:$AZ50="|","|","")),IF($C50:$AZ50="▲","|",IF($C50:$AZ50="|","|",""))))</f>
        <v>|</v>
      </c>
      <c r="D51" s="72" t="str">
        <v>|</v>
      </c>
      <c r="E51" s="72" t="str">
        <v/>
      </c>
      <c r="F51" s="72" t="str">
        <v>|</v>
      </c>
      <c r="G51" s="72" t="str">
        <v>|</v>
      </c>
      <c r="H51" s="72" t="str">
        <v>|</v>
      </c>
      <c r="I51" s="72" t="str">
        <v>|</v>
      </c>
      <c r="J51" s="72" t="str">
        <v/>
      </c>
      <c r="K51" s="72" t="str">
        <v/>
      </c>
      <c r="L51" s="72" t="str">
        <v>|</v>
      </c>
      <c r="M51" s="72" t="str">
        <v>|</v>
      </c>
      <c r="N51" s="72" t="str">
        <v>|</v>
      </c>
      <c r="O51" s="72" t="str">
        <v/>
      </c>
      <c r="P51" s="72" t="str">
        <v/>
      </c>
      <c r="Q51" s="72" t="str">
        <v/>
      </c>
      <c r="R51" s="72" t="str">
        <v/>
      </c>
      <c r="S51" s="72" t="str">
        <v/>
      </c>
      <c r="T51" s="72" t="str">
        <v/>
      </c>
      <c r="U51" s="72" t="str">
        <v>|</v>
      </c>
      <c r="V51" s="72" t="str">
        <v/>
      </c>
      <c r="W51" s="72" t="str">
        <v/>
      </c>
      <c r="X51" s="72" t="str">
        <v/>
      </c>
      <c r="Y51" s="72" t="str">
        <v/>
      </c>
      <c r="Z51" s="72" t="str">
        <v/>
      </c>
      <c r="AA51" s="72" t="str">
        <v/>
      </c>
      <c r="AB51" s="72" t="str">
        <v/>
      </c>
      <c r="AC51" s="72" t="str">
        <v/>
      </c>
      <c r="AD51" s="72" t="str">
        <v/>
      </c>
      <c r="AE51" s="72" t="str">
        <v/>
      </c>
      <c r="AF51" s="72" t="str">
        <v/>
      </c>
      <c r="AG51" s="72" t="str">
        <v/>
      </c>
      <c r="AH51" s="72" t="str">
        <v/>
      </c>
      <c r="AI51" s="72" t="str">
        <v/>
      </c>
      <c r="AJ51" s="72" t="str">
        <v/>
      </c>
      <c r="AK51" s="72" t="str">
        <v/>
      </c>
      <c r="AL51" s="72" t="str">
        <v/>
      </c>
      <c r="AM51" s="72" t="str">
        <v/>
      </c>
      <c r="AN51" s="72" t="str">
        <v/>
      </c>
      <c r="AO51" s="72" t="str">
        <v/>
      </c>
      <c r="AP51" s="72" t="str">
        <v/>
      </c>
      <c r="AQ51" s="72" t="str">
        <v/>
      </c>
      <c r="AR51" s="72" t="str">
        <v/>
      </c>
      <c r="AS51" s="72" t="str">
        <v/>
      </c>
      <c r="AT51" s="72" t="str">
        <v/>
      </c>
      <c r="AU51" s="72" t="str">
        <v/>
      </c>
      <c r="AV51" s="72" t="str">
        <v/>
      </c>
      <c r="AW51" s="72" t="str">
        <v/>
      </c>
      <c r="AX51" s="72" t="str">
        <v/>
      </c>
      <c r="AY51" s="72" t="str">
        <v/>
      </c>
      <c r="AZ51" s="72" t="str">
        <v/>
      </c>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2"/>
      <c r="DS51" s="72"/>
      <c r="DT51" s="72"/>
      <c r="DU51" s="72"/>
      <c r="DV51" s="72"/>
      <c r="DW51" s="72"/>
      <c r="DX51" s="72"/>
      <c r="DY51" s="72"/>
      <c r="DZ51" s="72"/>
      <c r="EA51" s="72"/>
      <c r="EB51" s="72"/>
      <c r="EC51" s="72"/>
      <c r="ED51" s="72"/>
      <c r="EE51" s="72"/>
      <c r="EF51" s="72"/>
      <c r="EG51" s="72"/>
      <c r="EH51" s="72"/>
      <c r="EI51" s="72"/>
      <c r="EJ51" s="72"/>
      <c r="EK51" s="72"/>
      <c r="EL51" s="72"/>
      <c r="EM51" s="72"/>
      <c r="EN51" s="72"/>
      <c r="EO51" s="72"/>
      <c r="EP51" s="72"/>
      <c r="EQ51" s="72"/>
      <c r="ER51" s="72"/>
      <c r="ES51" s="72"/>
      <c r="ET51" s="72"/>
      <c r="EU51" s="72"/>
      <c r="EV51" s="72"/>
      <c r="EW51" s="72"/>
      <c r="EX51" s="72"/>
      <c r="EY51" s="72"/>
      <c r="EZ51" s="72"/>
      <c r="FA51" s="72"/>
      <c r="FB51" s="72"/>
      <c r="FC51" s="72"/>
      <c r="FD51" s="72"/>
      <c r="FE51" s="72"/>
      <c r="FF51" s="72"/>
      <c r="FG51" s="72"/>
      <c r="FH51" s="72"/>
      <c r="FI51" s="72"/>
      <c r="FJ51" s="72"/>
      <c r="FK51" s="72"/>
      <c r="FL51" s="72"/>
      <c r="FM51" s="72"/>
      <c r="FN51" s="72"/>
      <c r="FO51" s="72"/>
      <c r="FP51" s="72"/>
      <c r="FQ51" s="72"/>
      <c r="FR51" s="72"/>
      <c r="FS51" s="72"/>
      <c r="FT51" s="72"/>
      <c r="FU51" s="72"/>
      <c r="FV51" s="72"/>
      <c r="FW51" s="72"/>
      <c r="FX51" s="72"/>
      <c r="FY51" s="72"/>
      <c r="FZ51" s="72"/>
      <c r="GA51" s="72"/>
      <c r="GB51" s="72"/>
      <c r="GC51" s="72"/>
      <c r="GD51" s="72"/>
      <c r="GE51" s="72"/>
      <c r="GF51" s="72"/>
      <c r="GG51" s="72"/>
    </row>
    <row r="52" spans="1:189" s="73" customFormat="1" x14ac:dyDescent="0.25">
      <c r="A52" s="70"/>
      <c r="B52" s="71">
        <f t="array" ref="B52">IF(A51="","",(LARGE('A1'!$B$30:$C$103,(1+SUM(COUNTIF('A1'!$B$30:$C$103,B$6:B51))-(A51*COUNTIF('A1'!$B$30:$C$103,B$7))))))</f>
        <v>67.613</v>
      </c>
      <c r="C52" s="72" t="str">
        <f t="array" ref="C52:AZ52">IF($C$5:$AZ$5="","",IF($C$5:$AZ$5="HOT",IF(TRANSPOSE('A1'!$B$30:$B$80)=$B52,"●",IF(TRANSPOSE('A1'!$C$30:$C$80)=$B52,"▼",IF($C51:$AZ51="|","|",""))),IF(TRANSPOSE('A1'!$B$30:$B$80)=$B52,"●",IF(TRANSPOSE('A1'!$C$30:$C$80)=$B52,"▲",IF($C51:$AZ51="|","|","")))))</f>
        <v>|</v>
      </c>
      <c r="D52" s="72" t="str">
        <v>|</v>
      </c>
      <c r="E52" s="72" t="str">
        <v/>
      </c>
      <c r="F52" s="72" t="str">
        <v>|</v>
      </c>
      <c r="G52" s="72" t="str">
        <v>|</v>
      </c>
      <c r="H52" s="72" t="str">
        <v>|</v>
      </c>
      <c r="I52" s="72" t="str">
        <v>|</v>
      </c>
      <c r="J52" s="72" t="str">
        <v/>
      </c>
      <c r="K52" s="72" t="str">
        <v/>
      </c>
      <c r="L52" s="72" t="str">
        <v>|</v>
      </c>
      <c r="M52" s="72" t="str">
        <v>|</v>
      </c>
      <c r="N52" s="72" t="str">
        <v>|</v>
      </c>
      <c r="O52" s="72" t="str">
        <v/>
      </c>
      <c r="P52" s="72" t="str">
        <v/>
      </c>
      <c r="Q52" s="72" t="str">
        <v/>
      </c>
      <c r="R52" s="72" t="str">
        <v/>
      </c>
      <c r="S52" s="72" t="str">
        <v>●</v>
      </c>
      <c r="T52" s="72" t="str">
        <v/>
      </c>
      <c r="U52" s="72" t="str">
        <v>|</v>
      </c>
      <c r="V52" s="72" t="str">
        <v/>
      </c>
      <c r="W52" s="72" t="str">
        <v>●</v>
      </c>
      <c r="X52" s="72" t="str">
        <v/>
      </c>
      <c r="Y52" s="72" t="str">
        <v/>
      </c>
      <c r="Z52" s="72" t="str">
        <v/>
      </c>
      <c r="AA52" s="72" t="str">
        <v/>
      </c>
      <c r="AB52" s="72" t="str">
        <v/>
      </c>
      <c r="AC52" s="72" t="str">
        <v/>
      </c>
      <c r="AD52" s="72" t="str">
        <v/>
      </c>
      <c r="AE52" s="72" t="str">
        <v/>
      </c>
      <c r="AF52" s="72" t="str">
        <v/>
      </c>
      <c r="AG52" s="72" t="str">
        <v/>
      </c>
      <c r="AH52" s="72" t="str">
        <v/>
      </c>
      <c r="AI52" s="72" t="str">
        <v/>
      </c>
      <c r="AJ52" s="72" t="str">
        <v/>
      </c>
      <c r="AK52" s="72" t="str">
        <v/>
      </c>
      <c r="AL52" s="72" t="str">
        <v/>
      </c>
      <c r="AM52" s="72" t="str">
        <v/>
      </c>
      <c r="AN52" s="72" t="str">
        <v/>
      </c>
      <c r="AO52" s="72" t="str">
        <v/>
      </c>
      <c r="AP52" s="72" t="str">
        <v/>
      </c>
      <c r="AQ52" s="72" t="str">
        <v/>
      </c>
      <c r="AR52" s="72" t="str">
        <v/>
      </c>
      <c r="AS52" s="72" t="str">
        <v/>
      </c>
      <c r="AT52" s="72" t="str">
        <v/>
      </c>
      <c r="AU52" s="72" t="str">
        <v/>
      </c>
      <c r="AV52" s="72" t="str">
        <v/>
      </c>
      <c r="AW52" s="72" t="str">
        <v/>
      </c>
      <c r="AX52" s="72" t="str">
        <v/>
      </c>
      <c r="AY52" s="72" t="str">
        <v/>
      </c>
      <c r="AZ52" s="72" t="str">
        <v/>
      </c>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row>
    <row r="53" spans="1:189" s="73" customFormat="1" x14ac:dyDescent="0.25">
      <c r="A53" s="70">
        <f>IF(A51="","",IF((SUM(IF(FREQUENCY('A1'!$B$30:$C$80,'A1'!$B$30:$C$80)&gt;0,1)))&gt;(A51+1),(A51+1),""))</f>
        <v>24</v>
      </c>
      <c r="B53" s="71" t="str">
        <f t="array" ref="B53">IF(A52="","",(LARGE('A1'!$B$30:$C$103,(1+SUM(COUNTIF('A1'!$B$30:$C$103,B$6:B52))-(A52*COUNTIF('A1'!$B$30:$C$103,B$7))))))</f>
        <v/>
      </c>
      <c r="C53" s="72" t="str">
        <f t="array" ref="C53:AZ53">IF($C$5:$AZ$5="","",IF($C$5:$AZ$5="HOT",IF($C52:$AZ52="●","|",IF($C52:$AZ52="|","|","")),IF($C52:$AZ52="▲","|",IF($C52:$AZ52="|","|",""))))</f>
        <v>|</v>
      </c>
      <c r="D53" s="72" t="str">
        <v>|</v>
      </c>
      <c r="E53" s="72" t="str">
        <v/>
      </c>
      <c r="F53" s="72" t="str">
        <v>|</v>
      </c>
      <c r="G53" s="72" t="str">
        <v>|</v>
      </c>
      <c r="H53" s="72" t="str">
        <v>|</v>
      </c>
      <c r="I53" s="72" t="str">
        <v>|</v>
      </c>
      <c r="J53" s="72" t="str">
        <v/>
      </c>
      <c r="K53" s="72" t="str">
        <v/>
      </c>
      <c r="L53" s="72" t="str">
        <v>|</v>
      </c>
      <c r="M53" s="72" t="str">
        <v>|</v>
      </c>
      <c r="N53" s="72" t="str">
        <v>|</v>
      </c>
      <c r="O53" s="72" t="str">
        <v/>
      </c>
      <c r="P53" s="72" t="str">
        <v/>
      </c>
      <c r="Q53" s="72" t="str">
        <v/>
      </c>
      <c r="R53" s="72" t="str">
        <v/>
      </c>
      <c r="S53" s="72" t="str">
        <v>|</v>
      </c>
      <c r="T53" s="72" t="str">
        <v/>
      </c>
      <c r="U53" s="72" t="str">
        <v>|</v>
      </c>
      <c r="V53" s="72" t="str">
        <v/>
      </c>
      <c r="W53" s="72" t="str">
        <v>|</v>
      </c>
      <c r="X53" s="72" t="str">
        <v/>
      </c>
      <c r="Y53" s="72" t="str">
        <v/>
      </c>
      <c r="Z53" s="72" t="str">
        <v/>
      </c>
      <c r="AA53" s="72" t="str">
        <v/>
      </c>
      <c r="AB53" s="72" t="str">
        <v/>
      </c>
      <c r="AC53" s="72" t="str">
        <v/>
      </c>
      <c r="AD53" s="72" t="str">
        <v/>
      </c>
      <c r="AE53" s="72" t="str">
        <v/>
      </c>
      <c r="AF53" s="72" t="str">
        <v/>
      </c>
      <c r="AG53" s="72" t="str">
        <v/>
      </c>
      <c r="AH53" s="72" t="str">
        <v/>
      </c>
      <c r="AI53" s="72" t="str">
        <v/>
      </c>
      <c r="AJ53" s="72" t="str">
        <v/>
      </c>
      <c r="AK53" s="72" t="str">
        <v/>
      </c>
      <c r="AL53" s="72" t="str">
        <v/>
      </c>
      <c r="AM53" s="72" t="str">
        <v/>
      </c>
      <c r="AN53" s="72" t="str">
        <v/>
      </c>
      <c r="AO53" s="72" t="str">
        <v/>
      </c>
      <c r="AP53" s="72" t="str">
        <v/>
      </c>
      <c r="AQ53" s="72" t="str">
        <v/>
      </c>
      <c r="AR53" s="72" t="str">
        <v/>
      </c>
      <c r="AS53" s="72" t="str">
        <v/>
      </c>
      <c r="AT53" s="72" t="str">
        <v/>
      </c>
      <c r="AU53" s="72" t="str">
        <v/>
      </c>
      <c r="AV53" s="72" t="str">
        <v/>
      </c>
      <c r="AW53" s="72" t="str">
        <v/>
      </c>
      <c r="AX53" s="72" t="str">
        <v/>
      </c>
      <c r="AY53" s="72" t="str">
        <v/>
      </c>
      <c r="AZ53" s="72" t="str">
        <v/>
      </c>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2"/>
      <c r="DD53" s="72"/>
      <c r="DE53" s="72"/>
      <c r="DF53" s="72"/>
      <c r="DG53" s="72"/>
      <c r="DH53" s="72"/>
      <c r="DI53" s="72"/>
      <c r="DJ53" s="72"/>
      <c r="DK53" s="72"/>
      <c r="DL53" s="72"/>
      <c r="DM53" s="72"/>
      <c r="DN53" s="72"/>
      <c r="DO53" s="72"/>
      <c r="DP53" s="72"/>
      <c r="DQ53" s="72"/>
      <c r="DR53" s="72"/>
      <c r="DS53" s="72"/>
      <c r="DT53" s="72"/>
      <c r="DU53" s="72"/>
      <c r="DV53" s="72"/>
      <c r="DW53" s="72"/>
      <c r="DX53" s="72"/>
      <c r="DY53" s="72"/>
      <c r="DZ53" s="72"/>
      <c r="EA53" s="72"/>
      <c r="EB53" s="72"/>
      <c r="EC53" s="72"/>
      <c r="ED53" s="72"/>
      <c r="EE53" s="72"/>
      <c r="EF53" s="72"/>
      <c r="EG53" s="72"/>
      <c r="EH53" s="72"/>
      <c r="EI53" s="72"/>
      <c r="EJ53" s="72"/>
      <c r="EK53" s="72"/>
      <c r="EL53" s="72"/>
      <c r="EM53" s="72"/>
      <c r="EN53" s="72"/>
      <c r="EO53" s="72"/>
      <c r="EP53" s="72"/>
      <c r="EQ53" s="72"/>
      <c r="ER53" s="72"/>
      <c r="ES53" s="72"/>
      <c r="ET53" s="72"/>
      <c r="EU53" s="72"/>
      <c r="EV53" s="72"/>
      <c r="EW53" s="72"/>
      <c r="EX53" s="72"/>
      <c r="EY53" s="72"/>
      <c r="EZ53" s="72"/>
      <c r="FA53" s="72"/>
      <c r="FB53" s="72"/>
      <c r="FC53" s="72"/>
      <c r="FD53" s="72"/>
      <c r="FE53" s="72"/>
      <c r="FF53" s="72"/>
      <c r="FG53" s="72"/>
      <c r="FH53" s="72"/>
      <c r="FI53" s="72"/>
      <c r="FJ53" s="72"/>
      <c r="FK53" s="72"/>
      <c r="FL53" s="72"/>
      <c r="FM53" s="72"/>
      <c r="FN53" s="72"/>
      <c r="FO53" s="72"/>
      <c r="FP53" s="72"/>
      <c r="FQ53" s="72"/>
      <c r="FR53" s="72"/>
      <c r="FS53" s="72"/>
      <c r="FT53" s="72"/>
      <c r="FU53" s="72"/>
      <c r="FV53" s="72"/>
      <c r="FW53" s="72"/>
      <c r="FX53" s="72"/>
      <c r="FY53" s="72"/>
      <c r="FZ53" s="72"/>
      <c r="GA53" s="72"/>
      <c r="GB53" s="72"/>
      <c r="GC53" s="72"/>
      <c r="GD53" s="72"/>
      <c r="GE53" s="72"/>
      <c r="GF53" s="72"/>
      <c r="GG53" s="72"/>
    </row>
    <row r="54" spans="1:189" s="73" customFormat="1" x14ac:dyDescent="0.25">
      <c r="A54" s="70"/>
      <c r="B54" s="71">
        <f t="array" ref="B54">IF(A53="","",(LARGE('A1'!$B$30:$C$103,(1+SUM(COUNTIF('A1'!$B$30:$C$103,B$6:B53))-(A53*COUNTIF('A1'!$B$30:$C$103,B$7))))))</f>
        <v>66.184000000000026</v>
      </c>
      <c r="C54" s="72" t="str">
        <f t="array" ref="C54:AZ54">IF($C$5:$AZ$5="","",IF($C$5:$AZ$5="HOT",IF(TRANSPOSE('A1'!$B$30:$B$80)=$B54,"●",IF(TRANSPOSE('A1'!$C$30:$C$80)=$B54,"▼",IF($C53:$AZ53="|","|",""))),IF(TRANSPOSE('A1'!$B$30:$B$80)=$B54,"●",IF(TRANSPOSE('A1'!$C$30:$C$80)=$B54,"▲",IF($C53:$AZ53="|","|","")))))</f>
        <v>|</v>
      </c>
      <c r="D54" s="72" t="str">
        <v>|</v>
      </c>
      <c r="E54" s="72" t="str">
        <v/>
      </c>
      <c r="F54" s="72" t="str">
        <v>|</v>
      </c>
      <c r="G54" s="72" t="str">
        <v>|</v>
      </c>
      <c r="H54" s="72" t="str">
        <v>|</v>
      </c>
      <c r="I54" s="72" t="str">
        <v>|</v>
      </c>
      <c r="J54" s="72" t="str">
        <v/>
      </c>
      <c r="K54" s="72" t="str">
        <v/>
      </c>
      <c r="L54" s="72" t="str">
        <v>|</v>
      </c>
      <c r="M54" s="72" t="str">
        <v>|</v>
      </c>
      <c r="N54" s="72" t="str">
        <v>|</v>
      </c>
      <c r="O54" s="72" t="str">
        <v/>
      </c>
      <c r="P54" s="72" t="str">
        <v/>
      </c>
      <c r="Q54" s="72" t="str">
        <v/>
      </c>
      <c r="R54" s="72" t="str">
        <v/>
      </c>
      <c r="S54" s="72" t="str">
        <v>|</v>
      </c>
      <c r="T54" s="72" t="str">
        <v/>
      </c>
      <c r="U54" s="72" t="str">
        <v>▼</v>
      </c>
      <c r="V54" s="72" t="str">
        <v/>
      </c>
      <c r="W54" s="72" t="str">
        <v>|</v>
      </c>
      <c r="X54" s="72" t="str">
        <v/>
      </c>
      <c r="Y54" s="72" t="str">
        <v/>
      </c>
      <c r="Z54" s="72" t="str">
        <v/>
      </c>
      <c r="AA54" s="72" t="str">
        <v/>
      </c>
      <c r="AB54" s="72" t="str">
        <v/>
      </c>
      <c r="AC54" s="72" t="str">
        <v/>
      </c>
      <c r="AD54" s="72" t="str">
        <v/>
      </c>
      <c r="AE54" s="72" t="str">
        <v/>
      </c>
      <c r="AF54" s="72" t="str">
        <v/>
      </c>
      <c r="AG54" s="72" t="str">
        <v/>
      </c>
      <c r="AH54" s="72" t="str">
        <v/>
      </c>
      <c r="AI54" s="72" t="str">
        <v/>
      </c>
      <c r="AJ54" s="72" t="str">
        <v/>
      </c>
      <c r="AK54" s="72" t="str">
        <v/>
      </c>
      <c r="AL54" s="72" t="str">
        <v/>
      </c>
      <c r="AM54" s="72" t="str">
        <v/>
      </c>
      <c r="AN54" s="72" t="str">
        <v/>
      </c>
      <c r="AO54" s="72" t="str">
        <v/>
      </c>
      <c r="AP54" s="72" t="str">
        <v/>
      </c>
      <c r="AQ54" s="72" t="str">
        <v/>
      </c>
      <c r="AR54" s="72" t="str">
        <v/>
      </c>
      <c r="AS54" s="72" t="str">
        <v/>
      </c>
      <c r="AT54" s="72" t="str">
        <v/>
      </c>
      <c r="AU54" s="72" t="str">
        <v/>
      </c>
      <c r="AV54" s="72" t="str">
        <v/>
      </c>
      <c r="AW54" s="72" t="str">
        <v/>
      </c>
      <c r="AX54" s="72" t="str">
        <v/>
      </c>
      <c r="AY54" s="72" t="str">
        <v/>
      </c>
      <c r="AZ54" s="72" t="str">
        <v/>
      </c>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c r="DA54" s="72"/>
      <c r="DB54" s="72"/>
      <c r="DC54" s="72"/>
      <c r="DD54" s="72"/>
      <c r="DE54" s="72"/>
      <c r="DF54" s="72"/>
      <c r="DG54" s="72"/>
      <c r="DH54" s="72"/>
      <c r="DI54" s="72"/>
      <c r="DJ54" s="72"/>
      <c r="DK54" s="72"/>
      <c r="DL54" s="72"/>
      <c r="DM54" s="72"/>
      <c r="DN54" s="72"/>
      <c r="DO54" s="72"/>
      <c r="DP54" s="72"/>
      <c r="DQ54" s="72"/>
      <c r="DR54" s="72"/>
      <c r="DS54" s="72"/>
      <c r="DT54" s="72"/>
      <c r="DU54" s="72"/>
      <c r="DV54" s="72"/>
      <c r="DW54" s="72"/>
      <c r="DX54" s="72"/>
      <c r="DY54" s="72"/>
      <c r="DZ54" s="72"/>
      <c r="EA54" s="72"/>
      <c r="EB54" s="72"/>
      <c r="EC54" s="72"/>
      <c r="ED54" s="72"/>
      <c r="EE54" s="72"/>
      <c r="EF54" s="72"/>
      <c r="EG54" s="72"/>
      <c r="EH54" s="72"/>
      <c r="EI54" s="72"/>
      <c r="EJ54" s="72"/>
      <c r="EK54" s="72"/>
      <c r="EL54" s="72"/>
      <c r="EM54" s="72"/>
      <c r="EN54" s="72"/>
      <c r="EO54" s="72"/>
      <c r="EP54" s="72"/>
      <c r="EQ54" s="72"/>
      <c r="ER54" s="72"/>
      <c r="ES54" s="72"/>
      <c r="ET54" s="72"/>
      <c r="EU54" s="72"/>
      <c r="EV54" s="72"/>
      <c r="EW54" s="72"/>
      <c r="EX54" s="72"/>
      <c r="EY54" s="72"/>
      <c r="EZ54" s="72"/>
      <c r="FA54" s="72"/>
      <c r="FB54" s="72"/>
      <c r="FC54" s="72"/>
      <c r="FD54" s="72"/>
      <c r="FE54" s="72"/>
      <c r="FF54" s="72"/>
      <c r="FG54" s="72"/>
      <c r="FH54" s="72"/>
      <c r="FI54" s="72"/>
      <c r="FJ54" s="72"/>
      <c r="FK54" s="72"/>
      <c r="FL54" s="72"/>
      <c r="FM54" s="72"/>
      <c r="FN54" s="72"/>
      <c r="FO54" s="72"/>
      <c r="FP54" s="72"/>
      <c r="FQ54" s="72"/>
      <c r="FR54" s="72"/>
      <c r="FS54" s="72"/>
      <c r="FT54" s="72"/>
      <c r="FU54" s="72"/>
      <c r="FV54" s="72"/>
      <c r="FW54" s="72"/>
      <c r="FX54" s="72"/>
      <c r="FY54" s="72"/>
      <c r="FZ54" s="72"/>
      <c r="GA54" s="72"/>
      <c r="GB54" s="72"/>
      <c r="GC54" s="72"/>
      <c r="GD54" s="72"/>
      <c r="GE54" s="72"/>
      <c r="GF54" s="72"/>
      <c r="GG54" s="72"/>
    </row>
    <row r="55" spans="1:189" s="73" customFormat="1" x14ac:dyDescent="0.25">
      <c r="A55" s="70">
        <f>IF(A53="","",IF((SUM(IF(FREQUENCY('A1'!$B$30:$C$80,'A1'!$B$30:$C$80)&gt;0,1)))&gt;(A53+1),(A53+1),""))</f>
        <v>25</v>
      </c>
      <c r="B55" s="71" t="str">
        <f t="array" ref="B55">IF(A54="","",(LARGE('A1'!$B$30:$C$103,(1+SUM(COUNTIF('A1'!$B$30:$C$103,B$6:B54))-(A54*COUNTIF('A1'!$B$30:$C$103,B$7))))))</f>
        <v/>
      </c>
      <c r="C55" s="72" t="str">
        <f t="array" ref="C55:AZ55">IF($C$5:$AZ$5="","",IF($C$5:$AZ$5="HOT",IF($C54:$AZ54="●","|",IF($C54:$AZ54="|","|","")),IF($C54:$AZ54="▲","|",IF($C54:$AZ54="|","|",""))))</f>
        <v>|</v>
      </c>
      <c r="D55" s="72" t="str">
        <v>|</v>
      </c>
      <c r="E55" s="72" t="str">
        <v/>
      </c>
      <c r="F55" s="72" t="str">
        <v>|</v>
      </c>
      <c r="G55" s="72" t="str">
        <v>|</v>
      </c>
      <c r="H55" s="72" t="str">
        <v>|</v>
      </c>
      <c r="I55" s="72" t="str">
        <v>|</v>
      </c>
      <c r="J55" s="72" t="str">
        <v/>
      </c>
      <c r="K55" s="72" t="str">
        <v/>
      </c>
      <c r="L55" s="72" t="str">
        <v>|</v>
      </c>
      <c r="M55" s="72" t="str">
        <v>|</v>
      </c>
      <c r="N55" s="72" t="str">
        <v>|</v>
      </c>
      <c r="O55" s="72" t="str">
        <v/>
      </c>
      <c r="P55" s="72" t="str">
        <v/>
      </c>
      <c r="Q55" s="72" t="str">
        <v/>
      </c>
      <c r="R55" s="72" t="str">
        <v/>
      </c>
      <c r="S55" s="72" t="str">
        <v>|</v>
      </c>
      <c r="T55" s="72" t="str">
        <v/>
      </c>
      <c r="U55" s="72" t="str">
        <v/>
      </c>
      <c r="V55" s="72" t="str">
        <v/>
      </c>
      <c r="W55" s="72" t="str">
        <v>|</v>
      </c>
      <c r="X55" s="72" t="str">
        <v/>
      </c>
      <c r="Y55" s="72" t="str">
        <v/>
      </c>
      <c r="Z55" s="72" t="str">
        <v/>
      </c>
      <c r="AA55" s="72" t="str">
        <v/>
      </c>
      <c r="AB55" s="72" t="str">
        <v/>
      </c>
      <c r="AC55" s="72" t="str">
        <v/>
      </c>
      <c r="AD55" s="72" t="str">
        <v/>
      </c>
      <c r="AE55" s="72" t="str">
        <v/>
      </c>
      <c r="AF55" s="72" t="str">
        <v/>
      </c>
      <c r="AG55" s="72" t="str">
        <v/>
      </c>
      <c r="AH55" s="72" t="str">
        <v/>
      </c>
      <c r="AI55" s="72" t="str">
        <v/>
      </c>
      <c r="AJ55" s="72" t="str">
        <v/>
      </c>
      <c r="AK55" s="72" t="str">
        <v/>
      </c>
      <c r="AL55" s="72" t="str">
        <v/>
      </c>
      <c r="AM55" s="72" t="str">
        <v/>
      </c>
      <c r="AN55" s="72" t="str">
        <v/>
      </c>
      <c r="AO55" s="72" t="str">
        <v/>
      </c>
      <c r="AP55" s="72" t="str">
        <v/>
      </c>
      <c r="AQ55" s="72" t="str">
        <v/>
      </c>
      <c r="AR55" s="72" t="str">
        <v/>
      </c>
      <c r="AS55" s="72" t="str">
        <v/>
      </c>
      <c r="AT55" s="72" t="str">
        <v/>
      </c>
      <c r="AU55" s="72" t="str">
        <v/>
      </c>
      <c r="AV55" s="72" t="str">
        <v/>
      </c>
      <c r="AW55" s="72" t="str">
        <v/>
      </c>
      <c r="AX55" s="72" t="str">
        <v/>
      </c>
      <c r="AY55" s="72" t="str">
        <v/>
      </c>
      <c r="AZ55" s="72" t="str">
        <v/>
      </c>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c r="DD55" s="72"/>
      <c r="DE55" s="72"/>
      <c r="DF55" s="72"/>
      <c r="DG55" s="72"/>
      <c r="DH55" s="72"/>
      <c r="DI55" s="72"/>
      <c r="DJ55" s="72"/>
      <c r="DK55" s="72"/>
      <c r="DL55" s="72"/>
      <c r="DM55" s="72"/>
      <c r="DN55" s="72"/>
      <c r="DO55" s="72"/>
      <c r="DP55" s="72"/>
      <c r="DQ55" s="72"/>
      <c r="DR55" s="72"/>
      <c r="DS55" s="72"/>
      <c r="DT55" s="72"/>
      <c r="DU55" s="72"/>
      <c r="DV55" s="72"/>
      <c r="DW55" s="72"/>
      <c r="DX55" s="72"/>
      <c r="DY55" s="72"/>
      <c r="DZ55" s="72"/>
      <c r="EA55" s="72"/>
      <c r="EB55" s="72"/>
      <c r="EC55" s="72"/>
      <c r="ED55" s="72"/>
      <c r="EE55" s="72"/>
      <c r="EF55" s="72"/>
      <c r="EG55" s="72"/>
      <c r="EH55" s="72"/>
      <c r="EI55" s="72"/>
      <c r="EJ55" s="72"/>
      <c r="EK55" s="72"/>
      <c r="EL55" s="72"/>
      <c r="EM55" s="72"/>
      <c r="EN55" s="72"/>
      <c r="EO55" s="72"/>
      <c r="EP55" s="72"/>
      <c r="EQ55" s="72"/>
      <c r="ER55" s="72"/>
      <c r="ES55" s="72"/>
      <c r="ET55" s="72"/>
      <c r="EU55" s="72"/>
      <c r="EV55" s="72"/>
      <c r="EW55" s="72"/>
      <c r="EX55" s="72"/>
      <c r="EY55" s="72"/>
      <c r="EZ55" s="72"/>
      <c r="FA55" s="72"/>
      <c r="FB55" s="72"/>
      <c r="FC55" s="72"/>
      <c r="FD55" s="72"/>
      <c r="FE55" s="72"/>
      <c r="FF55" s="72"/>
      <c r="FG55" s="72"/>
      <c r="FH55" s="72"/>
      <c r="FI55" s="72"/>
      <c r="FJ55" s="72"/>
      <c r="FK55" s="72"/>
      <c r="FL55" s="72"/>
      <c r="FM55" s="72"/>
      <c r="FN55" s="72"/>
      <c r="FO55" s="72"/>
      <c r="FP55" s="72"/>
      <c r="FQ55" s="72"/>
      <c r="FR55" s="72"/>
      <c r="FS55" s="72"/>
      <c r="FT55" s="72"/>
      <c r="FU55" s="72"/>
      <c r="FV55" s="72"/>
      <c r="FW55" s="72"/>
      <c r="FX55" s="72"/>
      <c r="FY55" s="72"/>
      <c r="FZ55" s="72"/>
      <c r="GA55" s="72"/>
      <c r="GB55" s="72"/>
      <c r="GC55" s="72"/>
      <c r="GD55" s="72"/>
      <c r="GE55" s="72"/>
      <c r="GF55" s="72"/>
      <c r="GG55" s="72"/>
    </row>
    <row r="56" spans="1:189" s="73" customFormat="1" x14ac:dyDescent="0.25">
      <c r="A56" s="70"/>
      <c r="B56" s="71">
        <f t="array" ref="B56">IF(A55="","",(LARGE('A1'!$B$30:$C$103,(1+SUM(COUNTIF('A1'!$B$30:$C$103,B$6:B55))-(A55*COUNTIF('A1'!$B$30:$C$103,B$7))))))</f>
        <v>66.18300000000005</v>
      </c>
      <c r="C56" s="72" t="str">
        <f t="array" ref="C56:AZ56">IF($C$5:$AZ$5="","",IF($C$5:$AZ$5="HOT",IF(TRANSPOSE('A1'!$B$30:$B$80)=$B56,"●",IF(TRANSPOSE('A1'!$C$30:$C$80)=$B56,"▼",IF($C55:$AZ55="|","|",""))),IF(TRANSPOSE('A1'!$B$30:$B$80)=$B56,"●",IF(TRANSPOSE('A1'!$C$30:$C$80)=$B56,"▲",IF($C55:$AZ55="|","|","")))))</f>
        <v>|</v>
      </c>
      <c r="D56" s="72" t="str">
        <v>|</v>
      </c>
      <c r="E56" s="72" t="str">
        <v/>
      </c>
      <c r="F56" s="72" t="str">
        <v>|</v>
      </c>
      <c r="G56" s="72" t="str">
        <v>|</v>
      </c>
      <c r="H56" s="72" t="str">
        <v>●</v>
      </c>
      <c r="I56" s="72" t="str">
        <v>|</v>
      </c>
      <c r="J56" s="72" t="str">
        <v/>
      </c>
      <c r="K56" s="72" t="str">
        <v/>
      </c>
      <c r="L56" s="72" t="str">
        <v>|</v>
      </c>
      <c r="M56" s="72" t="str">
        <v>|</v>
      </c>
      <c r="N56" s="72" t="str">
        <v>|</v>
      </c>
      <c r="O56" s="72" t="str">
        <v/>
      </c>
      <c r="P56" s="72" t="str">
        <v/>
      </c>
      <c r="Q56" s="72" t="str">
        <v/>
      </c>
      <c r="R56" s="72" t="str">
        <v/>
      </c>
      <c r="S56" s="72" t="str">
        <v>▼</v>
      </c>
      <c r="T56" s="72" t="str">
        <v/>
      </c>
      <c r="U56" s="72" t="str">
        <v/>
      </c>
      <c r="V56" s="72" t="str">
        <v/>
      </c>
      <c r="W56" s="72" t="str">
        <v>▼</v>
      </c>
      <c r="X56" s="72" t="str">
        <v/>
      </c>
      <c r="Y56" s="72" t="str">
        <v/>
      </c>
      <c r="Z56" s="72" t="str">
        <v/>
      </c>
      <c r="AA56" s="72" t="str">
        <v/>
      </c>
      <c r="AB56" s="72" t="str">
        <v/>
      </c>
      <c r="AC56" s="72" t="str">
        <v/>
      </c>
      <c r="AD56" s="72" t="str">
        <v/>
      </c>
      <c r="AE56" s="72" t="str">
        <v/>
      </c>
      <c r="AF56" s="72" t="str">
        <v/>
      </c>
      <c r="AG56" s="72" t="str">
        <v/>
      </c>
      <c r="AH56" s="72" t="str">
        <v/>
      </c>
      <c r="AI56" s="72" t="str">
        <v/>
      </c>
      <c r="AJ56" s="72" t="str">
        <v/>
      </c>
      <c r="AK56" s="72" t="str">
        <v/>
      </c>
      <c r="AL56" s="72" t="str">
        <v/>
      </c>
      <c r="AM56" s="72" t="str">
        <v/>
      </c>
      <c r="AN56" s="72" t="str">
        <v/>
      </c>
      <c r="AO56" s="72" t="str">
        <v/>
      </c>
      <c r="AP56" s="72" t="str">
        <v/>
      </c>
      <c r="AQ56" s="72" t="str">
        <v/>
      </c>
      <c r="AR56" s="72" t="str">
        <v/>
      </c>
      <c r="AS56" s="72" t="str">
        <v/>
      </c>
      <c r="AT56" s="72" t="str">
        <v/>
      </c>
      <c r="AU56" s="72" t="str">
        <v/>
      </c>
      <c r="AV56" s="72" t="str">
        <v/>
      </c>
      <c r="AW56" s="72" t="str">
        <v/>
      </c>
      <c r="AX56" s="72" t="str">
        <v/>
      </c>
      <c r="AY56" s="72" t="str">
        <v/>
      </c>
      <c r="AZ56" s="72" t="str">
        <v/>
      </c>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row>
    <row r="57" spans="1:189" s="73" customFormat="1" x14ac:dyDescent="0.25">
      <c r="A57" s="70">
        <f>IF(A55="","",IF((SUM(IF(FREQUENCY('A1'!$B$30:$C$80,'A1'!$B$30:$C$80)&gt;0,1)))&gt;(A55+1),(A55+1),""))</f>
        <v>26</v>
      </c>
      <c r="B57" s="71" t="str">
        <f t="array" ref="B57">IF(A56="","",(LARGE('A1'!$B$30:$C$103,(1+SUM(COUNTIF('A1'!$B$30:$C$103,B$6:B56))-(A56*COUNTIF('A1'!$B$30:$C$103,B$7))))))</f>
        <v/>
      </c>
      <c r="C57" s="72" t="str">
        <f t="array" ref="C57:AZ57">IF($C$5:$AZ$5="","",IF($C$5:$AZ$5="HOT",IF($C56:$AZ56="●","|",IF($C56:$AZ56="|","|","")),IF($C56:$AZ56="▲","|",IF($C56:$AZ56="|","|",""))))</f>
        <v>|</v>
      </c>
      <c r="D57" s="72" t="str">
        <v>|</v>
      </c>
      <c r="E57" s="72" t="str">
        <v/>
      </c>
      <c r="F57" s="72" t="str">
        <v>|</v>
      </c>
      <c r="G57" s="72" t="str">
        <v>|</v>
      </c>
      <c r="H57" s="72" t="str">
        <v/>
      </c>
      <c r="I57" s="72" t="str">
        <v>|</v>
      </c>
      <c r="J57" s="72" t="str">
        <v/>
      </c>
      <c r="K57" s="72" t="str">
        <v/>
      </c>
      <c r="L57" s="72" t="str">
        <v>|</v>
      </c>
      <c r="M57" s="72" t="str">
        <v>|</v>
      </c>
      <c r="N57" s="72" t="str">
        <v>|</v>
      </c>
      <c r="O57" s="72" t="str">
        <v/>
      </c>
      <c r="P57" s="72" t="str">
        <v/>
      </c>
      <c r="Q57" s="72" t="str">
        <v/>
      </c>
      <c r="R57" s="72" t="str">
        <v/>
      </c>
      <c r="S57" s="72" t="str">
        <v/>
      </c>
      <c r="T57" s="72" t="str">
        <v/>
      </c>
      <c r="U57" s="72" t="str">
        <v/>
      </c>
      <c r="V57" s="72" t="str">
        <v/>
      </c>
      <c r="W57" s="72" t="str">
        <v/>
      </c>
      <c r="X57" s="72" t="str">
        <v/>
      </c>
      <c r="Y57" s="72" t="str">
        <v/>
      </c>
      <c r="Z57" s="72" t="str">
        <v/>
      </c>
      <c r="AA57" s="72" t="str">
        <v/>
      </c>
      <c r="AB57" s="72" t="str">
        <v/>
      </c>
      <c r="AC57" s="72" t="str">
        <v/>
      </c>
      <c r="AD57" s="72" t="str">
        <v/>
      </c>
      <c r="AE57" s="72" t="str">
        <v/>
      </c>
      <c r="AF57" s="72" t="str">
        <v/>
      </c>
      <c r="AG57" s="72" t="str">
        <v/>
      </c>
      <c r="AH57" s="72" t="str">
        <v/>
      </c>
      <c r="AI57" s="72" t="str">
        <v/>
      </c>
      <c r="AJ57" s="72" t="str">
        <v/>
      </c>
      <c r="AK57" s="72" t="str">
        <v/>
      </c>
      <c r="AL57" s="72" t="str">
        <v/>
      </c>
      <c r="AM57" s="72" t="str">
        <v/>
      </c>
      <c r="AN57" s="72" t="str">
        <v/>
      </c>
      <c r="AO57" s="72" t="str">
        <v/>
      </c>
      <c r="AP57" s="72" t="str">
        <v/>
      </c>
      <c r="AQ57" s="72" t="str">
        <v/>
      </c>
      <c r="AR57" s="72" t="str">
        <v/>
      </c>
      <c r="AS57" s="72" t="str">
        <v/>
      </c>
      <c r="AT57" s="72" t="str">
        <v/>
      </c>
      <c r="AU57" s="72" t="str">
        <v/>
      </c>
      <c r="AV57" s="72" t="str">
        <v/>
      </c>
      <c r="AW57" s="72" t="str">
        <v/>
      </c>
      <c r="AX57" s="72" t="str">
        <v/>
      </c>
      <c r="AY57" s="72" t="str">
        <v/>
      </c>
      <c r="AZ57" s="72" t="str">
        <v/>
      </c>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72"/>
      <c r="DE57" s="72"/>
      <c r="DF57" s="72"/>
      <c r="DG57" s="72"/>
      <c r="DH57" s="72"/>
      <c r="DI57" s="72"/>
      <c r="DJ57" s="72"/>
      <c r="DK57" s="72"/>
      <c r="DL57" s="72"/>
      <c r="DM57" s="72"/>
      <c r="DN57" s="72"/>
      <c r="DO57" s="72"/>
      <c r="DP57" s="72"/>
      <c r="DQ57" s="72"/>
      <c r="DR57" s="72"/>
      <c r="DS57" s="72"/>
      <c r="DT57" s="72"/>
      <c r="DU57" s="72"/>
      <c r="DV57" s="72"/>
      <c r="DW57" s="72"/>
      <c r="DX57" s="72"/>
      <c r="DY57" s="72"/>
      <c r="DZ57" s="72"/>
      <c r="EA57" s="72"/>
      <c r="EB57" s="72"/>
      <c r="EC57" s="72"/>
      <c r="ED57" s="72"/>
      <c r="EE57" s="72"/>
      <c r="EF57" s="72"/>
      <c r="EG57" s="72"/>
      <c r="EH57" s="72"/>
      <c r="EI57" s="72"/>
      <c r="EJ57" s="72"/>
      <c r="EK57" s="72"/>
      <c r="EL57" s="72"/>
      <c r="EM57" s="72"/>
      <c r="EN57" s="72"/>
      <c r="EO57" s="72"/>
      <c r="EP57" s="72"/>
      <c r="EQ57" s="72"/>
      <c r="ER57" s="72"/>
      <c r="ES57" s="72"/>
      <c r="ET57" s="72"/>
      <c r="EU57" s="72"/>
      <c r="EV57" s="72"/>
      <c r="EW57" s="72"/>
      <c r="EX57" s="72"/>
      <c r="EY57" s="72"/>
      <c r="EZ57" s="72"/>
      <c r="FA57" s="72"/>
      <c r="FB57" s="72"/>
      <c r="FC57" s="72"/>
      <c r="FD57" s="72"/>
      <c r="FE57" s="72"/>
      <c r="FF57" s="72"/>
      <c r="FG57" s="72"/>
      <c r="FH57" s="72"/>
      <c r="FI57" s="72"/>
      <c r="FJ57" s="72"/>
      <c r="FK57" s="72"/>
      <c r="FL57" s="72"/>
      <c r="FM57" s="72"/>
      <c r="FN57" s="72"/>
      <c r="FO57" s="72"/>
      <c r="FP57" s="72"/>
      <c r="FQ57" s="72"/>
      <c r="FR57" s="72"/>
      <c r="FS57" s="72"/>
      <c r="FT57" s="72"/>
      <c r="FU57" s="72"/>
      <c r="FV57" s="72"/>
      <c r="FW57" s="72"/>
      <c r="FX57" s="72"/>
      <c r="FY57" s="72"/>
      <c r="FZ57" s="72"/>
      <c r="GA57" s="72"/>
      <c r="GB57" s="72"/>
      <c r="GC57" s="72"/>
      <c r="GD57" s="72"/>
      <c r="GE57" s="72"/>
      <c r="GF57" s="72"/>
      <c r="GG57" s="72"/>
    </row>
    <row r="58" spans="1:189" s="73" customFormat="1" x14ac:dyDescent="0.25">
      <c r="A58" s="70"/>
      <c r="B58" s="71">
        <f t="array" ref="B58">IF(A57="","",(LARGE('A1'!$B$30:$C$103,(1+SUM(COUNTIF('A1'!$B$30:$C$103,B$6:B57))-(A57*COUNTIF('A1'!$B$30:$C$103,B$7))))))</f>
        <v>65</v>
      </c>
      <c r="C58" s="72" t="str">
        <f t="array" ref="C58:AZ58">IF($C$5:$AZ$5="","",IF($C$5:$AZ$5="HOT",IF(TRANSPOSE('A1'!$B$30:$B$80)=$B58,"●",IF(TRANSPOSE('A1'!$C$30:$C$80)=$B58,"▼",IF($C57:$AZ57="|","|",""))),IF(TRANSPOSE('A1'!$B$30:$B$80)=$B58,"●",IF(TRANSPOSE('A1'!$C$30:$C$80)=$B58,"▲",IF($C57:$AZ57="|","|","")))))</f>
        <v>|</v>
      </c>
      <c r="D58" s="72" t="str">
        <v>|</v>
      </c>
      <c r="E58" s="72" t="str">
        <v/>
      </c>
      <c r="F58" s="72" t="str">
        <v>|</v>
      </c>
      <c r="G58" s="72" t="str">
        <v>|</v>
      </c>
      <c r="H58" s="72" t="str">
        <v/>
      </c>
      <c r="I58" s="72" t="str">
        <v>|</v>
      </c>
      <c r="J58" s="72" t="str">
        <v/>
      </c>
      <c r="K58" s="72" t="str">
        <v>▲</v>
      </c>
      <c r="L58" s="72" t="str">
        <v>▼</v>
      </c>
      <c r="M58" s="72" t="str">
        <v>|</v>
      </c>
      <c r="N58" s="72" t="str">
        <v>|</v>
      </c>
      <c r="O58" s="72" t="str">
        <v/>
      </c>
      <c r="P58" s="72" t="str">
        <v/>
      </c>
      <c r="Q58" s="72" t="str">
        <v/>
      </c>
      <c r="R58" s="72" t="str">
        <v/>
      </c>
      <c r="S58" s="72" t="str">
        <v/>
      </c>
      <c r="T58" s="72" t="str">
        <v/>
      </c>
      <c r="U58" s="72" t="str">
        <v/>
      </c>
      <c r="V58" s="72" t="str">
        <v/>
      </c>
      <c r="W58" s="72" t="str">
        <v/>
      </c>
      <c r="X58" s="72" t="str">
        <v/>
      </c>
      <c r="Y58" s="72" t="str">
        <v/>
      </c>
      <c r="Z58" s="72" t="str">
        <v/>
      </c>
      <c r="AA58" s="72" t="str">
        <v/>
      </c>
      <c r="AB58" s="72" t="str">
        <v/>
      </c>
      <c r="AC58" s="72" t="str">
        <v/>
      </c>
      <c r="AD58" s="72" t="str">
        <v/>
      </c>
      <c r="AE58" s="72" t="str">
        <v/>
      </c>
      <c r="AF58" s="72" t="str">
        <v/>
      </c>
      <c r="AG58" s="72" t="str">
        <v/>
      </c>
      <c r="AH58" s="72" t="str">
        <v/>
      </c>
      <c r="AI58" s="72" t="str">
        <v/>
      </c>
      <c r="AJ58" s="72" t="str">
        <v/>
      </c>
      <c r="AK58" s="72" t="str">
        <v/>
      </c>
      <c r="AL58" s="72" t="str">
        <v/>
      </c>
      <c r="AM58" s="72" t="str">
        <v/>
      </c>
      <c r="AN58" s="72" t="str">
        <v/>
      </c>
      <c r="AO58" s="72" t="str">
        <v/>
      </c>
      <c r="AP58" s="72" t="str">
        <v/>
      </c>
      <c r="AQ58" s="72" t="str">
        <v/>
      </c>
      <c r="AR58" s="72" t="str">
        <v/>
      </c>
      <c r="AS58" s="72" t="str">
        <v/>
      </c>
      <c r="AT58" s="72" t="str">
        <v/>
      </c>
      <c r="AU58" s="72" t="str">
        <v/>
      </c>
      <c r="AV58" s="72" t="str">
        <v/>
      </c>
      <c r="AW58" s="72" t="str">
        <v/>
      </c>
      <c r="AX58" s="72" t="str">
        <v/>
      </c>
      <c r="AY58" s="72" t="str">
        <v/>
      </c>
      <c r="AZ58" s="72" t="str">
        <v/>
      </c>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c r="DD58" s="72"/>
      <c r="DE58" s="72"/>
      <c r="DF58" s="72"/>
      <c r="DG58" s="72"/>
      <c r="DH58" s="72"/>
      <c r="DI58" s="72"/>
      <c r="DJ58" s="72"/>
      <c r="DK58" s="72"/>
      <c r="DL58" s="72"/>
      <c r="DM58" s="72"/>
      <c r="DN58" s="72"/>
      <c r="DO58" s="72"/>
      <c r="DP58" s="72"/>
      <c r="DQ58" s="72"/>
      <c r="DR58" s="72"/>
      <c r="DS58" s="72"/>
      <c r="DT58" s="72"/>
      <c r="DU58" s="72"/>
      <c r="DV58" s="72"/>
      <c r="DW58" s="72"/>
      <c r="DX58" s="72"/>
      <c r="DY58" s="72"/>
      <c r="DZ58" s="72"/>
      <c r="EA58" s="72"/>
      <c r="EB58" s="72"/>
      <c r="EC58" s="72"/>
      <c r="ED58" s="72"/>
      <c r="EE58" s="72"/>
      <c r="EF58" s="72"/>
      <c r="EG58" s="72"/>
      <c r="EH58" s="72"/>
      <c r="EI58" s="72"/>
      <c r="EJ58" s="72"/>
      <c r="EK58" s="72"/>
      <c r="EL58" s="72"/>
      <c r="EM58" s="72"/>
      <c r="EN58" s="72"/>
      <c r="EO58" s="72"/>
      <c r="EP58" s="72"/>
      <c r="EQ58" s="72"/>
      <c r="ER58" s="72"/>
      <c r="ES58" s="72"/>
      <c r="ET58" s="72"/>
      <c r="EU58" s="72"/>
      <c r="EV58" s="72"/>
      <c r="EW58" s="72"/>
      <c r="EX58" s="72"/>
      <c r="EY58" s="72"/>
      <c r="EZ58" s="72"/>
      <c r="FA58" s="72"/>
      <c r="FB58" s="72"/>
      <c r="FC58" s="72"/>
      <c r="FD58" s="72"/>
      <c r="FE58" s="72"/>
      <c r="FF58" s="72"/>
      <c r="FG58" s="72"/>
      <c r="FH58" s="72"/>
      <c r="FI58" s="72"/>
      <c r="FJ58" s="72"/>
      <c r="FK58" s="72"/>
      <c r="FL58" s="72"/>
      <c r="FM58" s="72"/>
      <c r="FN58" s="72"/>
      <c r="FO58" s="72"/>
      <c r="FP58" s="72"/>
      <c r="FQ58" s="72"/>
      <c r="FR58" s="72"/>
      <c r="FS58" s="72"/>
      <c r="FT58" s="72"/>
      <c r="FU58" s="72"/>
      <c r="FV58" s="72"/>
      <c r="FW58" s="72"/>
      <c r="FX58" s="72"/>
      <c r="FY58" s="72"/>
      <c r="FZ58" s="72"/>
      <c r="GA58" s="72"/>
      <c r="GB58" s="72"/>
      <c r="GC58" s="72"/>
      <c r="GD58" s="72"/>
      <c r="GE58" s="72"/>
      <c r="GF58" s="72"/>
      <c r="GG58" s="72"/>
    </row>
    <row r="59" spans="1:189" s="73" customFormat="1" x14ac:dyDescent="0.25">
      <c r="A59" s="70">
        <f>IF(A57="","",IF((SUM(IF(FREQUENCY('A1'!$B$30:$C$80,'A1'!$B$30:$C$80)&gt;0,1)))&gt;(A57+1),(A57+1),""))</f>
        <v>27</v>
      </c>
      <c r="B59" s="71" t="str">
        <f t="array" ref="B59">IF(A58="","",(LARGE('A1'!$B$30:$C$103,(1+SUM(COUNTIF('A1'!$B$30:$C$103,B$6:B58))-(A58*COUNTIF('A1'!$B$30:$C$103,B$7))))))</f>
        <v/>
      </c>
      <c r="C59" s="72" t="str">
        <f t="array" ref="C59:AZ59">IF($C$5:$AZ$5="","",IF($C$5:$AZ$5="HOT",IF($C58:$AZ58="●","|",IF($C58:$AZ58="|","|","")),IF($C58:$AZ58="▲","|",IF($C58:$AZ58="|","|",""))))</f>
        <v>|</v>
      </c>
      <c r="D59" s="72" t="str">
        <v>|</v>
      </c>
      <c r="E59" s="72" t="str">
        <v/>
      </c>
      <c r="F59" s="72" t="str">
        <v>|</v>
      </c>
      <c r="G59" s="72" t="str">
        <v>|</v>
      </c>
      <c r="H59" s="72" t="str">
        <v/>
      </c>
      <c r="I59" s="72" t="str">
        <v>|</v>
      </c>
      <c r="J59" s="72" t="str">
        <v/>
      </c>
      <c r="K59" s="72" t="str">
        <v>|</v>
      </c>
      <c r="L59" s="72" t="str">
        <v/>
      </c>
      <c r="M59" s="72" t="str">
        <v>|</v>
      </c>
      <c r="N59" s="72" t="str">
        <v>|</v>
      </c>
      <c r="O59" s="72" t="str">
        <v/>
      </c>
      <c r="P59" s="72" t="str">
        <v/>
      </c>
      <c r="Q59" s="72" t="str">
        <v/>
      </c>
      <c r="R59" s="72" t="str">
        <v/>
      </c>
      <c r="S59" s="72" t="str">
        <v/>
      </c>
      <c r="T59" s="72" t="str">
        <v/>
      </c>
      <c r="U59" s="72" t="str">
        <v/>
      </c>
      <c r="V59" s="72" t="str">
        <v/>
      </c>
      <c r="W59" s="72" t="str">
        <v/>
      </c>
      <c r="X59" s="72" t="str">
        <v/>
      </c>
      <c r="Y59" s="72" t="str">
        <v/>
      </c>
      <c r="Z59" s="72" t="str">
        <v/>
      </c>
      <c r="AA59" s="72" t="str">
        <v/>
      </c>
      <c r="AB59" s="72" t="str">
        <v/>
      </c>
      <c r="AC59" s="72" t="str">
        <v/>
      </c>
      <c r="AD59" s="72" t="str">
        <v/>
      </c>
      <c r="AE59" s="72" t="str">
        <v/>
      </c>
      <c r="AF59" s="72" t="str">
        <v/>
      </c>
      <c r="AG59" s="72" t="str">
        <v/>
      </c>
      <c r="AH59" s="72" t="str">
        <v/>
      </c>
      <c r="AI59" s="72" t="str">
        <v/>
      </c>
      <c r="AJ59" s="72" t="str">
        <v/>
      </c>
      <c r="AK59" s="72" t="str">
        <v/>
      </c>
      <c r="AL59" s="72" t="str">
        <v/>
      </c>
      <c r="AM59" s="72" t="str">
        <v/>
      </c>
      <c r="AN59" s="72" t="str">
        <v/>
      </c>
      <c r="AO59" s="72" t="str">
        <v/>
      </c>
      <c r="AP59" s="72" t="str">
        <v/>
      </c>
      <c r="AQ59" s="72" t="str">
        <v/>
      </c>
      <c r="AR59" s="72" t="str">
        <v/>
      </c>
      <c r="AS59" s="72" t="str">
        <v/>
      </c>
      <c r="AT59" s="72" t="str">
        <v/>
      </c>
      <c r="AU59" s="72" t="str">
        <v/>
      </c>
      <c r="AV59" s="72" t="str">
        <v/>
      </c>
      <c r="AW59" s="72" t="str">
        <v/>
      </c>
      <c r="AX59" s="72" t="str">
        <v/>
      </c>
      <c r="AY59" s="72" t="str">
        <v/>
      </c>
      <c r="AZ59" s="72" t="str">
        <v/>
      </c>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2"/>
      <c r="DD59" s="72"/>
      <c r="DE59" s="72"/>
      <c r="DF59" s="72"/>
      <c r="DG59" s="72"/>
      <c r="DH59" s="72"/>
      <c r="DI59" s="72"/>
      <c r="DJ59" s="72"/>
      <c r="DK59" s="72"/>
      <c r="DL59" s="72"/>
      <c r="DM59" s="72"/>
      <c r="DN59" s="72"/>
      <c r="DO59" s="72"/>
      <c r="DP59" s="72"/>
      <c r="DQ59" s="72"/>
      <c r="DR59" s="72"/>
      <c r="DS59" s="72"/>
      <c r="DT59" s="72"/>
      <c r="DU59" s="72"/>
      <c r="DV59" s="72"/>
      <c r="DW59" s="72"/>
      <c r="DX59" s="72"/>
      <c r="DY59" s="72"/>
      <c r="DZ59" s="72"/>
      <c r="EA59" s="72"/>
      <c r="EB59" s="72"/>
      <c r="EC59" s="72"/>
      <c r="ED59" s="72"/>
      <c r="EE59" s="72"/>
      <c r="EF59" s="72"/>
      <c r="EG59" s="72"/>
      <c r="EH59" s="72"/>
      <c r="EI59" s="72"/>
      <c r="EJ59" s="72"/>
      <c r="EK59" s="72"/>
      <c r="EL59" s="72"/>
      <c r="EM59" s="72"/>
      <c r="EN59" s="72"/>
      <c r="EO59" s="72"/>
      <c r="EP59" s="72"/>
      <c r="EQ59" s="72"/>
      <c r="ER59" s="72"/>
      <c r="ES59" s="72"/>
      <c r="ET59" s="72"/>
      <c r="EU59" s="72"/>
      <c r="EV59" s="72"/>
      <c r="EW59" s="72"/>
      <c r="EX59" s="72"/>
      <c r="EY59" s="72"/>
      <c r="EZ59" s="72"/>
      <c r="FA59" s="72"/>
      <c r="FB59" s="72"/>
      <c r="FC59" s="72"/>
      <c r="FD59" s="72"/>
      <c r="FE59" s="72"/>
      <c r="FF59" s="72"/>
      <c r="FG59" s="72"/>
      <c r="FH59" s="72"/>
      <c r="FI59" s="72"/>
      <c r="FJ59" s="72"/>
      <c r="FK59" s="72"/>
      <c r="FL59" s="72"/>
      <c r="FM59" s="72"/>
      <c r="FN59" s="72"/>
      <c r="FO59" s="72"/>
      <c r="FP59" s="72"/>
      <c r="FQ59" s="72"/>
      <c r="FR59" s="72"/>
      <c r="FS59" s="72"/>
      <c r="FT59" s="72"/>
      <c r="FU59" s="72"/>
      <c r="FV59" s="72"/>
      <c r="FW59" s="72"/>
      <c r="FX59" s="72"/>
      <c r="FY59" s="72"/>
      <c r="FZ59" s="72"/>
      <c r="GA59" s="72"/>
      <c r="GB59" s="72"/>
      <c r="GC59" s="72"/>
      <c r="GD59" s="72"/>
      <c r="GE59" s="72"/>
      <c r="GF59" s="72"/>
      <c r="GG59" s="72"/>
    </row>
    <row r="60" spans="1:189" s="73" customFormat="1" x14ac:dyDescent="0.25">
      <c r="A60" s="70"/>
      <c r="B60" s="71">
        <f t="array" ref="B60">IF(A59="","",(LARGE('A1'!$B$30:$C$103,(1+SUM(COUNTIF('A1'!$B$30:$C$103,B$6:B59))-(A59*COUNTIF('A1'!$B$30:$C$103,B$7))))))</f>
        <v>25</v>
      </c>
      <c r="C60" s="72" t="str">
        <f t="array" ref="C60:AZ60">IF($C$5:$AZ$5="","",IF($C$5:$AZ$5="HOT",IF(TRANSPOSE('A1'!$B$30:$B$80)=$B60,"●",IF(TRANSPOSE('A1'!$C$30:$C$80)=$B60,"▼",IF($C59:$AZ59="|","|",""))),IF(TRANSPOSE('A1'!$B$30:$B$80)=$B60,"●",IF(TRANSPOSE('A1'!$C$30:$C$80)=$B60,"▲",IF($C59:$AZ59="|","|","")))))</f>
        <v>|</v>
      </c>
      <c r="D60" s="72" t="str">
        <v>|</v>
      </c>
      <c r="E60" s="72" t="str">
        <v/>
      </c>
      <c r="F60" s="72" t="str">
        <v>|</v>
      </c>
      <c r="G60" s="72" t="str">
        <v>|</v>
      </c>
      <c r="H60" s="72" t="str">
        <v/>
      </c>
      <c r="I60" s="72" t="str">
        <v>|</v>
      </c>
      <c r="J60" s="72" t="str">
        <v/>
      </c>
      <c r="K60" s="72" t="str">
        <v>|</v>
      </c>
      <c r="L60" s="72" t="str">
        <v/>
      </c>
      <c r="M60" s="72" t="str">
        <v>▼</v>
      </c>
      <c r="N60" s="72" t="str">
        <v>|</v>
      </c>
      <c r="O60" s="72" t="str">
        <v/>
      </c>
      <c r="P60" s="72" t="str">
        <v/>
      </c>
      <c r="Q60" s="72" t="str">
        <v/>
      </c>
      <c r="R60" s="72" t="str">
        <v/>
      </c>
      <c r="S60" s="72" t="str">
        <v/>
      </c>
      <c r="T60" s="72" t="str">
        <v/>
      </c>
      <c r="U60" s="72" t="str">
        <v/>
      </c>
      <c r="V60" s="72" t="str">
        <v/>
      </c>
      <c r="W60" s="72" t="str">
        <v/>
      </c>
      <c r="X60" s="72" t="str">
        <v/>
      </c>
      <c r="Y60" s="72" t="str">
        <v/>
      </c>
      <c r="Z60" s="72" t="str">
        <v/>
      </c>
      <c r="AA60" s="72" t="str">
        <v/>
      </c>
      <c r="AB60" s="72" t="str">
        <v/>
      </c>
      <c r="AC60" s="72" t="str">
        <v/>
      </c>
      <c r="AD60" s="72" t="str">
        <v/>
      </c>
      <c r="AE60" s="72" t="str">
        <v/>
      </c>
      <c r="AF60" s="72" t="str">
        <v/>
      </c>
      <c r="AG60" s="72" t="str">
        <v/>
      </c>
      <c r="AH60" s="72" t="str">
        <v/>
      </c>
      <c r="AI60" s="72" t="str">
        <v/>
      </c>
      <c r="AJ60" s="72" t="str">
        <v/>
      </c>
      <c r="AK60" s="72" t="str">
        <v/>
      </c>
      <c r="AL60" s="72" t="str">
        <v/>
      </c>
      <c r="AM60" s="72" t="str">
        <v/>
      </c>
      <c r="AN60" s="72" t="str">
        <v/>
      </c>
      <c r="AO60" s="72" t="str">
        <v/>
      </c>
      <c r="AP60" s="72" t="str">
        <v/>
      </c>
      <c r="AQ60" s="72" t="str">
        <v/>
      </c>
      <c r="AR60" s="72" t="str">
        <v/>
      </c>
      <c r="AS60" s="72" t="str">
        <v/>
      </c>
      <c r="AT60" s="72" t="str">
        <v/>
      </c>
      <c r="AU60" s="72" t="str">
        <v/>
      </c>
      <c r="AV60" s="72" t="str">
        <v/>
      </c>
      <c r="AW60" s="72" t="str">
        <v/>
      </c>
      <c r="AX60" s="72" t="str">
        <v/>
      </c>
      <c r="AY60" s="72" t="str">
        <v/>
      </c>
      <c r="AZ60" s="72" t="str">
        <v/>
      </c>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c r="DA60" s="72"/>
      <c r="DB60" s="72"/>
      <c r="DC60" s="72"/>
      <c r="DD60" s="72"/>
      <c r="DE60" s="72"/>
      <c r="DF60" s="72"/>
      <c r="DG60" s="72"/>
      <c r="DH60" s="72"/>
      <c r="DI60" s="72"/>
      <c r="DJ60" s="72"/>
      <c r="DK60" s="72"/>
      <c r="DL60" s="72"/>
      <c r="DM60" s="72"/>
      <c r="DN60" s="72"/>
      <c r="DO60" s="72"/>
      <c r="DP60" s="72"/>
      <c r="DQ60" s="72"/>
      <c r="DR60" s="72"/>
      <c r="DS60" s="72"/>
      <c r="DT60" s="72"/>
      <c r="DU60" s="72"/>
      <c r="DV60" s="72"/>
      <c r="DW60" s="72"/>
      <c r="DX60" s="72"/>
      <c r="DY60" s="72"/>
      <c r="DZ60" s="72"/>
      <c r="EA60" s="72"/>
      <c r="EB60" s="72"/>
      <c r="EC60" s="72"/>
      <c r="ED60" s="72"/>
      <c r="EE60" s="72"/>
      <c r="EF60" s="72"/>
      <c r="EG60" s="72"/>
      <c r="EH60" s="72"/>
      <c r="EI60" s="72"/>
      <c r="EJ60" s="72"/>
      <c r="EK60" s="72"/>
      <c r="EL60" s="72"/>
      <c r="EM60" s="72"/>
      <c r="EN60" s="72"/>
      <c r="EO60" s="72"/>
      <c r="EP60" s="72"/>
      <c r="EQ60" s="72"/>
      <c r="ER60" s="72"/>
      <c r="ES60" s="72"/>
      <c r="ET60" s="72"/>
      <c r="EU60" s="72"/>
      <c r="EV60" s="72"/>
      <c r="EW60" s="72"/>
      <c r="EX60" s="72"/>
      <c r="EY60" s="72"/>
      <c r="EZ60" s="72"/>
      <c r="FA60" s="72"/>
      <c r="FB60" s="72"/>
      <c r="FC60" s="72"/>
      <c r="FD60" s="72"/>
      <c r="FE60" s="72"/>
      <c r="FF60" s="72"/>
      <c r="FG60" s="72"/>
      <c r="FH60" s="72"/>
      <c r="FI60" s="72"/>
      <c r="FJ60" s="72"/>
      <c r="FK60" s="72"/>
      <c r="FL60" s="72"/>
      <c r="FM60" s="72"/>
      <c r="FN60" s="72"/>
      <c r="FO60" s="72"/>
      <c r="FP60" s="72"/>
      <c r="FQ60" s="72"/>
      <c r="FR60" s="72"/>
      <c r="FS60" s="72"/>
      <c r="FT60" s="72"/>
      <c r="FU60" s="72"/>
      <c r="FV60" s="72"/>
      <c r="FW60" s="72"/>
      <c r="FX60" s="72"/>
      <c r="FY60" s="72"/>
      <c r="FZ60" s="72"/>
      <c r="GA60" s="72"/>
      <c r="GB60" s="72"/>
      <c r="GC60" s="72"/>
      <c r="GD60" s="72"/>
      <c r="GE60" s="72"/>
      <c r="GF60" s="72"/>
      <c r="GG60" s="72"/>
    </row>
    <row r="61" spans="1:189" s="73" customFormat="1" x14ac:dyDescent="0.25">
      <c r="A61" s="70">
        <f>IF(A59="","",IF((SUM(IF(FREQUENCY('A1'!$B$30:$C$80,'A1'!$B$30:$C$80)&gt;0,1)))&gt;(A59+1),(A59+1),""))</f>
        <v>28</v>
      </c>
      <c r="B61" s="71" t="str">
        <f t="array" ref="B61">IF(A60="","",(LARGE('A1'!$B$30:$C$103,(1+SUM(COUNTIF('A1'!$B$30:$C$103,B$6:B60))-(A60*COUNTIF('A1'!$B$30:$C$103,B$7))))))</f>
        <v/>
      </c>
      <c r="C61" s="72" t="str">
        <f t="array" ref="C61:AZ61">IF($C$5:$AZ$5="","",IF($C$5:$AZ$5="HOT",IF($C60:$AZ60="●","|",IF($C60:$AZ60="|","|","")),IF($C60:$AZ60="▲","|",IF($C60:$AZ60="|","|",""))))</f>
        <v>|</v>
      </c>
      <c r="D61" s="72" t="str">
        <v>|</v>
      </c>
      <c r="E61" s="72" t="str">
        <v/>
      </c>
      <c r="F61" s="72" t="str">
        <v>|</v>
      </c>
      <c r="G61" s="72" t="str">
        <v>|</v>
      </c>
      <c r="H61" s="72" t="str">
        <v/>
      </c>
      <c r="I61" s="72" t="str">
        <v>|</v>
      </c>
      <c r="J61" s="72" t="str">
        <v/>
      </c>
      <c r="K61" s="72" t="str">
        <v>|</v>
      </c>
      <c r="L61" s="72" t="str">
        <v/>
      </c>
      <c r="M61" s="72" t="str">
        <v/>
      </c>
      <c r="N61" s="72" t="str">
        <v>|</v>
      </c>
      <c r="O61" s="72" t="str">
        <v/>
      </c>
      <c r="P61" s="72" t="str">
        <v/>
      </c>
      <c r="Q61" s="72" t="str">
        <v/>
      </c>
      <c r="R61" s="72" t="str">
        <v/>
      </c>
      <c r="S61" s="72" t="str">
        <v/>
      </c>
      <c r="T61" s="72" t="str">
        <v/>
      </c>
      <c r="U61" s="72" t="str">
        <v/>
      </c>
      <c r="V61" s="72" t="str">
        <v/>
      </c>
      <c r="W61" s="72" t="str">
        <v/>
      </c>
      <c r="X61" s="72" t="str">
        <v/>
      </c>
      <c r="Y61" s="72" t="str">
        <v/>
      </c>
      <c r="Z61" s="72" t="str">
        <v/>
      </c>
      <c r="AA61" s="72" t="str">
        <v/>
      </c>
      <c r="AB61" s="72" t="str">
        <v/>
      </c>
      <c r="AC61" s="72" t="str">
        <v/>
      </c>
      <c r="AD61" s="72" t="str">
        <v/>
      </c>
      <c r="AE61" s="72" t="str">
        <v/>
      </c>
      <c r="AF61" s="72" t="str">
        <v/>
      </c>
      <c r="AG61" s="72" t="str">
        <v/>
      </c>
      <c r="AH61" s="72" t="str">
        <v/>
      </c>
      <c r="AI61" s="72" t="str">
        <v/>
      </c>
      <c r="AJ61" s="72" t="str">
        <v/>
      </c>
      <c r="AK61" s="72" t="str">
        <v/>
      </c>
      <c r="AL61" s="72" t="str">
        <v/>
      </c>
      <c r="AM61" s="72" t="str">
        <v/>
      </c>
      <c r="AN61" s="72" t="str">
        <v/>
      </c>
      <c r="AO61" s="72" t="str">
        <v/>
      </c>
      <c r="AP61" s="72" t="str">
        <v/>
      </c>
      <c r="AQ61" s="72" t="str">
        <v/>
      </c>
      <c r="AR61" s="72" t="str">
        <v/>
      </c>
      <c r="AS61" s="72" t="str">
        <v/>
      </c>
      <c r="AT61" s="72" t="str">
        <v/>
      </c>
      <c r="AU61" s="72" t="str">
        <v/>
      </c>
      <c r="AV61" s="72" t="str">
        <v/>
      </c>
      <c r="AW61" s="72" t="str">
        <v/>
      </c>
      <c r="AX61" s="72" t="str">
        <v/>
      </c>
      <c r="AY61" s="72" t="str">
        <v/>
      </c>
      <c r="AZ61" s="72" t="str">
        <v/>
      </c>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c r="DD61" s="72"/>
      <c r="DE61" s="72"/>
      <c r="DF61" s="72"/>
      <c r="DG61" s="72"/>
      <c r="DH61" s="72"/>
      <c r="DI61" s="72"/>
      <c r="DJ61" s="72"/>
      <c r="DK61" s="72"/>
      <c r="DL61" s="72"/>
      <c r="DM61" s="72"/>
      <c r="DN61" s="72"/>
      <c r="DO61" s="72"/>
      <c r="DP61" s="72"/>
      <c r="DQ61" s="72"/>
      <c r="DR61" s="72"/>
      <c r="DS61" s="72"/>
      <c r="DT61" s="72"/>
      <c r="DU61" s="72"/>
      <c r="DV61" s="72"/>
      <c r="DW61" s="72"/>
      <c r="DX61" s="72"/>
      <c r="DY61" s="72"/>
      <c r="DZ61" s="72"/>
      <c r="EA61" s="72"/>
      <c r="EB61" s="72"/>
      <c r="EC61" s="72"/>
      <c r="ED61" s="72"/>
      <c r="EE61" s="72"/>
      <c r="EF61" s="72"/>
      <c r="EG61" s="72"/>
      <c r="EH61" s="72"/>
      <c r="EI61" s="72"/>
      <c r="EJ61" s="72"/>
      <c r="EK61" s="72"/>
      <c r="EL61" s="72"/>
      <c r="EM61" s="72"/>
      <c r="EN61" s="72"/>
      <c r="EO61" s="72"/>
      <c r="EP61" s="72"/>
      <c r="EQ61" s="72"/>
      <c r="ER61" s="72"/>
      <c r="ES61" s="72"/>
      <c r="ET61" s="72"/>
      <c r="EU61" s="72"/>
      <c r="EV61" s="72"/>
      <c r="EW61" s="72"/>
      <c r="EX61" s="72"/>
      <c r="EY61" s="72"/>
      <c r="EZ61" s="72"/>
      <c r="FA61" s="72"/>
      <c r="FB61" s="72"/>
      <c r="FC61" s="72"/>
      <c r="FD61" s="72"/>
      <c r="FE61" s="72"/>
      <c r="FF61" s="72"/>
      <c r="FG61" s="72"/>
      <c r="FH61" s="72"/>
      <c r="FI61" s="72"/>
      <c r="FJ61" s="72"/>
      <c r="FK61" s="72"/>
      <c r="FL61" s="72"/>
      <c r="FM61" s="72"/>
      <c r="FN61" s="72"/>
      <c r="FO61" s="72"/>
      <c r="FP61" s="72"/>
      <c r="FQ61" s="72"/>
      <c r="FR61" s="72"/>
      <c r="FS61" s="72"/>
      <c r="FT61" s="72"/>
      <c r="FU61" s="72"/>
      <c r="FV61" s="72"/>
      <c r="FW61" s="72"/>
      <c r="FX61" s="72"/>
      <c r="FY61" s="72"/>
      <c r="FZ61" s="72"/>
      <c r="GA61" s="72"/>
      <c r="GB61" s="72"/>
      <c r="GC61" s="72"/>
      <c r="GD61" s="72"/>
      <c r="GE61" s="72"/>
      <c r="GF61" s="72"/>
      <c r="GG61" s="72"/>
    </row>
    <row r="62" spans="1:189" s="73" customFormat="1" x14ac:dyDescent="0.25">
      <c r="A62" s="70"/>
      <c r="B62" s="71">
        <f t="array" ref="B62">IF(A61="","",(LARGE('A1'!$B$30:$C$103,(1+SUM(COUNTIF('A1'!$B$30:$C$103,B$6:B61))-(A61*COUNTIF('A1'!$B$30:$C$103,B$7))))))</f>
        <v>20</v>
      </c>
      <c r="C62" s="72" t="str">
        <f t="array" ref="C62:AZ62">IF($C$5:$AZ$5="","",IF($C$5:$AZ$5="HOT",IF(TRANSPOSE('A1'!$B$30:$B$80)=$B62,"●",IF(TRANSPOSE('A1'!$C$30:$C$80)=$B62,"▼",IF($C61:$AZ61="|","|",""))),IF(TRANSPOSE('A1'!$B$30:$B$80)=$B62,"●",IF(TRANSPOSE('A1'!$C$30:$C$80)=$B62,"▲",IF($C61:$AZ61="|","|","")))))</f>
        <v>|</v>
      </c>
      <c r="D62" s="72" t="str">
        <v>|</v>
      </c>
      <c r="E62" s="72" t="str">
        <v/>
      </c>
      <c r="F62" s="72" t="str">
        <v>|</v>
      </c>
      <c r="G62" s="72" t="str">
        <v>|</v>
      </c>
      <c r="H62" s="72" t="str">
        <v/>
      </c>
      <c r="I62" s="72" t="str">
        <v>|</v>
      </c>
      <c r="J62" s="72" t="str">
        <v/>
      </c>
      <c r="K62" s="72" t="str">
        <v>●</v>
      </c>
      <c r="L62" s="72" t="str">
        <v/>
      </c>
      <c r="M62" s="72" t="str">
        <v/>
      </c>
      <c r="N62" s="72" t="str">
        <v>|</v>
      </c>
      <c r="O62" s="72" t="str">
        <v/>
      </c>
      <c r="P62" s="72" t="str">
        <v/>
      </c>
      <c r="Q62" s="72" t="str">
        <v/>
      </c>
      <c r="R62" s="72" t="str">
        <v/>
      </c>
      <c r="S62" s="72" t="str">
        <v/>
      </c>
      <c r="T62" s="72" t="str">
        <v/>
      </c>
      <c r="U62" s="72" t="str">
        <v/>
      </c>
      <c r="V62" s="72" t="str">
        <v/>
      </c>
      <c r="W62" s="72" t="str">
        <v/>
      </c>
      <c r="X62" s="72" t="str">
        <v/>
      </c>
      <c r="Y62" s="72" t="str">
        <v/>
      </c>
      <c r="Z62" s="72" t="str">
        <v/>
      </c>
      <c r="AA62" s="72" t="str">
        <v/>
      </c>
      <c r="AB62" s="72" t="str">
        <v/>
      </c>
      <c r="AC62" s="72" t="str">
        <v/>
      </c>
      <c r="AD62" s="72" t="str">
        <v/>
      </c>
      <c r="AE62" s="72" t="str">
        <v/>
      </c>
      <c r="AF62" s="72" t="str">
        <v/>
      </c>
      <c r="AG62" s="72" t="str">
        <v/>
      </c>
      <c r="AH62" s="72" t="str">
        <v/>
      </c>
      <c r="AI62" s="72" t="str">
        <v/>
      </c>
      <c r="AJ62" s="72" t="str">
        <v/>
      </c>
      <c r="AK62" s="72" t="str">
        <v/>
      </c>
      <c r="AL62" s="72" t="str">
        <v/>
      </c>
      <c r="AM62" s="72" t="str">
        <v/>
      </c>
      <c r="AN62" s="72" t="str">
        <v/>
      </c>
      <c r="AO62" s="72" t="str">
        <v/>
      </c>
      <c r="AP62" s="72" t="str">
        <v/>
      </c>
      <c r="AQ62" s="72" t="str">
        <v/>
      </c>
      <c r="AR62" s="72" t="str">
        <v/>
      </c>
      <c r="AS62" s="72" t="str">
        <v/>
      </c>
      <c r="AT62" s="72" t="str">
        <v/>
      </c>
      <c r="AU62" s="72" t="str">
        <v/>
      </c>
      <c r="AV62" s="72" t="str">
        <v/>
      </c>
      <c r="AW62" s="72" t="str">
        <v/>
      </c>
      <c r="AX62" s="72" t="str">
        <v/>
      </c>
      <c r="AY62" s="72" t="str">
        <v/>
      </c>
      <c r="AZ62" s="72" t="str">
        <v/>
      </c>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c r="DD62" s="72"/>
      <c r="DE62" s="72"/>
      <c r="DF62" s="72"/>
      <c r="DG62" s="72"/>
      <c r="DH62" s="72"/>
      <c r="DI62" s="72"/>
      <c r="DJ62" s="72"/>
      <c r="DK62" s="72"/>
      <c r="DL62" s="72"/>
      <c r="DM62" s="72"/>
      <c r="DN62" s="72"/>
      <c r="DO62" s="72"/>
      <c r="DP62" s="72"/>
      <c r="DQ62" s="72"/>
      <c r="DR62" s="72"/>
      <c r="DS62" s="72"/>
      <c r="DT62" s="72"/>
      <c r="DU62" s="72"/>
      <c r="DV62" s="72"/>
      <c r="DW62" s="72"/>
      <c r="DX62" s="72"/>
      <c r="DY62" s="72"/>
      <c r="DZ62" s="72"/>
      <c r="EA62" s="72"/>
      <c r="EB62" s="72"/>
      <c r="EC62" s="72"/>
      <c r="ED62" s="72"/>
      <c r="EE62" s="72"/>
      <c r="EF62" s="72"/>
      <c r="EG62" s="72"/>
      <c r="EH62" s="72"/>
      <c r="EI62" s="72"/>
      <c r="EJ62" s="72"/>
      <c r="EK62" s="72"/>
      <c r="EL62" s="72"/>
      <c r="EM62" s="72"/>
      <c r="EN62" s="72"/>
      <c r="EO62" s="72"/>
      <c r="EP62" s="72"/>
      <c r="EQ62" s="72"/>
      <c r="ER62" s="72"/>
      <c r="ES62" s="72"/>
      <c r="ET62" s="72"/>
      <c r="EU62" s="72"/>
      <c r="EV62" s="72"/>
      <c r="EW62" s="72"/>
      <c r="EX62" s="72"/>
      <c r="EY62" s="72"/>
      <c r="EZ62" s="72"/>
      <c r="FA62" s="72"/>
      <c r="FB62" s="72"/>
      <c r="FC62" s="72"/>
      <c r="FD62" s="72"/>
      <c r="FE62" s="72"/>
      <c r="FF62" s="72"/>
      <c r="FG62" s="72"/>
      <c r="FH62" s="72"/>
      <c r="FI62" s="72"/>
      <c r="FJ62" s="72"/>
      <c r="FK62" s="72"/>
      <c r="FL62" s="72"/>
      <c r="FM62" s="72"/>
      <c r="FN62" s="72"/>
      <c r="FO62" s="72"/>
      <c r="FP62" s="72"/>
      <c r="FQ62" s="72"/>
      <c r="FR62" s="72"/>
      <c r="FS62" s="72"/>
      <c r="FT62" s="72"/>
      <c r="FU62" s="72"/>
      <c r="FV62" s="72"/>
      <c r="FW62" s="72"/>
      <c r="FX62" s="72"/>
      <c r="FY62" s="72"/>
      <c r="FZ62" s="72"/>
      <c r="GA62" s="72"/>
      <c r="GB62" s="72"/>
      <c r="GC62" s="72"/>
      <c r="GD62" s="72"/>
      <c r="GE62" s="72"/>
      <c r="GF62" s="72"/>
      <c r="GG62" s="72"/>
    </row>
    <row r="63" spans="1:189" s="73" customFormat="1" x14ac:dyDescent="0.25">
      <c r="A63" s="70">
        <f>IF(A61="","",IF((SUM(IF(FREQUENCY('A1'!$B$30:$C$80,'A1'!$B$30:$C$80)&gt;0,1)))&gt;(A61+1),(A61+1),""))</f>
        <v>29</v>
      </c>
      <c r="B63" s="71" t="str">
        <f t="array" ref="B63">IF(A62="","",(LARGE('A1'!$B$30:$C$103,(1+SUM(COUNTIF('A1'!$B$30:$C$103,B$6:B62))-(A62*COUNTIF('A1'!$B$30:$C$103,B$7))))))</f>
        <v/>
      </c>
      <c r="C63" s="72" t="str">
        <f t="array" ref="C63:AZ63">IF($C$5:$AZ$5="","",IF($C$5:$AZ$5="HOT",IF($C62:$AZ62="●","|",IF($C62:$AZ62="|","|","")),IF($C62:$AZ62="▲","|",IF($C62:$AZ62="|","|",""))))</f>
        <v>|</v>
      </c>
      <c r="D63" s="72" t="str">
        <v>|</v>
      </c>
      <c r="E63" s="72" t="str">
        <v/>
      </c>
      <c r="F63" s="72" t="str">
        <v>|</v>
      </c>
      <c r="G63" s="72" t="str">
        <v>|</v>
      </c>
      <c r="H63" s="72" t="str">
        <v/>
      </c>
      <c r="I63" s="72" t="str">
        <v>|</v>
      </c>
      <c r="J63" s="72" t="str">
        <v/>
      </c>
      <c r="K63" s="72" t="str">
        <v/>
      </c>
      <c r="L63" s="72" t="str">
        <v/>
      </c>
      <c r="M63" s="72" t="str">
        <v/>
      </c>
      <c r="N63" s="72" t="str">
        <v>|</v>
      </c>
      <c r="O63" s="72" t="str">
        <v/>
      </c>
      <c r="P63" s="72" t="str">
        <v/>
      </c>
      <c r="Q63" s="72" t="str">
        <v/>
      </c>
      <c r="R63" s="72" t="str">
        <v/>
      </c>
      <c r="S63" s="72" t="str">
        <v/>
      </c>
      <c r="T63" s="72" t="str">
        <v/>
      </c>
      <c r="U63" s="72" t="str">
        <v/>
      </c>
      <c r="V63" s="72" t="str">
        <v/>
      </c>
      <c r="W63" s="72" t="str">
        <v/>
      </c>
      <c r="X63" s="72" t="str">
        <v/>
      </c>
      <c r="Y63" s="72" t="str">
        <v/>
      </c>
      <c r="Z63" s="72" t="str">
        <v/>
      </c>
      <c r="AA63" s="72" t="str">
        <v/>
      </c>
      <c r="AB63" s="72" t="str">
        <v/>
      </c>
      <c r="AC63" s="72" t="str">
        <v/>
      </c>
      <c r="AD63" s="72" t="str">
        <v/>
      </c>
      <c r="AE63" s="72" t="str">
        <v/>
      </c>
      <c r="AF63" s="72" t="str">
        <v/>
      </c>
      <c r="AG63" s="72" t="str">
        <v/>
      </c>
      <c r="AH63" s="72" t="str">
        <v/>
      </c>
      <c r="AI63" s="72" t="str">
        <v/>
      </c>
      <c r="AJ63" s="72" t="str">
        <v/>
      </c>
      <c r="AK63" s="72" t="str">
        <v/>
      </c>
      <c r="AL63" s="72" t="str">
        <v/>
      </c>
      <c r="AM63" s="72" t="str">
        <v/>
      </c>
      <c r="AN63" s="72" t="str">
        <v/>
      </c>
      <c r="AO63" s="72" t="str">
        <v/>
      </c>
      <c r="AP63" s="72" t="str">
        <v/>
      </c>
      <c r="AQ63" s="72" t="str">
        <v/>
      </c>
      <c r="AR63" s="72" t="str">
        <v/>
      </c>
      <c r="AS63" s="72" t="str">
        <v/>
      </c>
      <c r="AT63" s="72" t="str">
        <v/>
      </c>
      <c r="AU63" s="72" t="str">
        <v/>
      </c>
      <c r="AV63" s="72" t="str">
        <v/>
      </c>
      <c r="AW63" s="72" t="str">
        <v/>
      </c>
      <c r="AX63" s="72" t="str">
        <v/>
      </c>
      <c r="AY63" s="72" t="str">
        <v/>
      </c>
      <c r="AZ63" s="72" t="str">
        <v/>
      </c>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c r="DD63" s="72"/>
      <c r="DE63" s="72"/>
      <c r="DF63" s="72"/>
      <c r="DG63" s="72"/>
      <c r="DH63" s="72"/>
      <c r="DI63" s="72"/>
      <c r="DJ63" s="72"/>
      <c r="DK63" s="72"/>
      <c r="DL63" s="72"/>
      <c r="DM63" s="72"/>
      <c r="DN63" s="72"/>
      <c r="DO63" s="72"/>
      <c r="DP63" s="72"/>
      <c r="DQ63" s="72"/>
      <c r="DR63" s="72"/>
      <c r="DS63" s="72"/>
      <c r="DT63" s="72"/>
      <c r="DU63" s="72"/>
      <c r="DV63" s="72"/>
      <c r="DW63" s="72"/>
      <c r="DX63" s="72"/>
      <c r="DY63" s="72"/>
      <c r="DZ63" s="72"/>
      <c r="EA63" s="72"/>
      <c r="EB63" s="72"/>
      <c r="EC63" s="72"/>
      <c r="ED63" s="72"/>
      <c r="EE63" s="72"/>
      <c r="EF63" s="72"/>
      <c r="EG63" s="72"/>
      <c r="EH63" s="72"/>
      <c r="EI63" s="72"/>
      <c r="EJ63" s="72"/>
      <c r="EK63" s="72"/>
      <c r="EL63" s="72"/>
      <c r="EM63" s="72"/>
      <c r="EN63" s="72"/>
      <c r="EO63" s="72"/>
      <c r="EP63" s="72"/>
      <c r="EQ63" s="72"/>
      <c r="ER63" s="72"/>
      <c r="ES63" s="72"/>
      <c r="ET63" s="72"/>
      <c r="EU63" s="72"/>
      <c r="EV63" s="72"/>
      <c r="EW63" s="72"/>
      <c r="EX63" s="72"/>
      <c r="EY63" s="72"/>
      <c r="EZ63" s="72"/>
      <c r="FA63" s="72"/>
      <c r="FB63" s="72"/>
      <c r="FC63" s="72"/>
      <c r="FD63" s="72"/>
      <c r="FE63" s="72"/>
      <c r="FF63" s="72"/>
      <c r="FG63" s="72"/>
      <c r="FH63" s="72"/>
      <c r="FI63" s="72"/>
      <c r="FJ63" s="72"/>
      <c r="FK63" s="72"/>
      <c r="FL63" s="72"/>
      <c r="FM63" s="72"/>
      <c r="FN63" s="72"/>
      <c r="FO63" s="72"/>
      <c r="FP63" s="72"/>
      <c r="FQ63" s="72"/>
      <c r="FR63" s="72"/>
      <c r="FS63" s="72"/>
      <c r="FT63" s="72"/>
      <c r="FU63" s="72"/>
      <c r="FV63" s="72"/>
      <c r="FW63" s="72"/>
      <c r="FX63" s="72"/>
      <c r="FY63" s="72"/>
      <c r="FZ63" s="72"/>
      <c r="GA63" s="72"/>
      <c r="GB63" s="72"/>
      <c r="GC63" s="72"/>
      <c r="GD63" s="72"/>
      <c r="GE63" s="72"/>
      <c r="GF63" s="72"/>
      <c r="GG63" s="72"/>
    </row>
    <row r="64" spans="1:189" s="73" customFormat="1" x14ac:dyDescent="0.25">
      <c r="A64" s="70"/>
      <c r="B64" s="71">
        <f t="array" ref="B64">IF(A63="","",(LARGE('A1'!$B$30:$C$103,(1+SUM(COUNTIF('A1'!$B$30:$C$103,B$6:B63))-(A63*COUNTIF('A1'!$B$30:$C$103,B$7))))))</f>
        <v>19.850000000000023</v>
      </c>
      <c r="C64" s="72" t="str">
        <f t="array" ref="C64:AZ64">IF($C$5:$AZ$5="","",IF($C$5:$AZ$5="HOT",IF(TRANSPOSE('A1'!$B$30:$B$80)=$B64,"●",IF(TRANSPOSE('A1'!$C$30:$C$80)=$B64,"▼",IF($C63:$AZ63="|","|",""))),IF(TRANSPOSE('A1'!$B$30:$B$80)=$B64,"●",IF(TRANSPOSE('A1'!$C$30:$C$80)=$B64,"▲",IF($C63:$AZ63="|","|","")))))</f>
        <v>|</v>
      </c>
      <c r="D64" s="72" t="str">
        <v>●</v>
      </c>
      <c r="E64" s="72" t="str">
        <v/>
      </c>
      <c r="F64" s="72" t="str">
        <v>|</v>
      </c>
      <c r="G64" s="72" t="str">
        <v>▼</v>
      </c>
      <c r="H64" s="72" t="str">
        <v/>
      </c>
      <c r="I64" s="72" t="str">
        <v>|</v>
      </c>
      <c r="J64" s="72" t="str">
        <v/>
      </c>
      <c r="K64" s="72" t="str">
        <v/>
      </c>
      <c r="L64" s="72" t="str">
        <v/>
      </c>
      <c r="M64" s="72" t="str">
        <v/>
      </c>
      <c r="N64" s="72" t="str">
        <v>|</v>
      </c>
      <c r="O64" s="72" t="str">
        <v/>
      </c>
      <c r="P64" s="72" t="str">
        <v/>
      </c>
      <c r="Q64" s="72" t="str">
        <v/>
      </c>
      <c r="R64" s="72" t="str">
        <v/>
      </c>
      <c r="S64" s="72" t="str">
        <v/>
      </c>
      <c r="T64" s="72" t="str">
        <v/>
      </c>
      <c r="U64" s="72" t="str">
        <v/>
      </c>
      <c r="V64" s="72" t="str">
        <v/>
      </c>
      <c r="W64" s="72" t="str">
        <v/>
      </c>
      <c r="X64" s="72" t="str">
        <v/>
      </c>
      <c r="Y64" s="72" t="str">
        <v/>
      </c>
      <c r="Z64" s="72" t="str">
        <v/>
      </c>
      <c r="AA64" s="72" t="str">
        <v/>
      </c>
      <c r="AB64" s="72" t="str">
        <v/>
      </c>
      <c r="AC64" s="72" t="str">
        <v/>
      </c>
      <c r="AD64" s="72" t="str">
        <v/>
      </c>
      <c r="AE64" s="72" t="str">
        <v/>
      </c>
      <c r="AF64" s="72" t="str">
        <v/>
      </c>
      <c r="AG64" s="72" t="str">
        <v/>
      </c>
      <c r="AH64" s="72" t="str">
        <v/>
      </c>
      <c r="AI64" s="72" t="str">
        <v/>
      </c>
      <c r="AJ64" s="72" t="str">
        <v/>
      </c>
      <c r="AK64" s="72" t="str">
        <v/>
      </c>
      <c r="AL64" s="72" t="str">
        <v/>
      </c>
      <c r="AM64" s="72" t="str">
        <v/>
      </c>
      <c r="AN64" s="72" t="str">
        <v/>
      </c>
      <c r="AO64" s="72" t="str">
        <v/>
      </c>
      <c r="AP64" s="72" t="str">
        <v/>
      </c>
      <c r="AQ64" s="72" t="str">
        <v/>
      </c>
      <c r="AR64" s="72" t="str">
        <v/>
      </c>
      <c r="AS64" s="72" t="str">
        <v/>
      </c>
      <c r="AT64" s="72" t="str">
        <v/>
      </c>
      <c r="AU64" s="72" t="str">
        <v/>
      </c>
      <c r="AV64" s="72" t="str">
        <v/>
      </c>
      <c r="AW64" s="72" t="str">
        <v/>
      </c>
      <c r="AX64" s="72" t="str">
        <v/>
      </c>
      <c r="AY64" s="72" t="str">
        <v/>
      </c>
      <c r="AZ64" s="72" t="str">
        <v/>
      </c>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c r="DD64" s="72"/>
      <c r="DE64" s="72"/>
      <c r="DF64" s="72"/>
      <c r="DG64" s="72"/>
      <c r="DH64" s="72"/>
      <c r="DI64" s="72"/>
      <c r="DJ64" s="72"/>
      <c r="DK64" s="72"/>
      <c r="DL64" s="72"/>
      <c r="DM64" s="72"/>
      <c r="DN64" s="72"/>
      <c r="DO64" s="72"/>
      <c r="DP64" s="72"/>
      <c r="DQ64" s="72"/>
      <c r="DR64" s="72"/>
      <c r="DS64" s="72"/>
      <c r="DT64" s="72"/>
      <c r="DU64" s="72"/>
      <c r="DV64" s="72"/>
      <c r="DW64" s="72"/>
      <c r="DX64" s="72"/>
      <c r="DY64" s="72"/>
      <c r="DZ64" s="72"/>
      <c r="EA64" s="72"/>
      <c r="EB64" s="72"/>
      <c r="EC64" s="72"/>
      <c r="ED64" s="72"/>
      <c r="EE64" s="72"/>
      <c r="EF64" s="72"/>
      <c r="EG64" s="72"/>
      <c r="EH64" s="72"/>
      <c r="EI64" s="72"/>
      <c r="EJ64" s="72"/>
      <c r="EK64" s="72"/>
      <c r="EL64" s="72"/>
      <c r="EM64" s="72"/>
      <c r="EN64" s="72"/>
      <c r="EO64" s="72"/>
      <c r="EP64" s="72"/>
      <c r="EQ64" s="72"/>
      <c r="ER64" s="72"/>
      <c r="ES64" s="72"/>
      <c r="ET64" s="72"/>
      <c r="EU64" s="72"/>
      <c r="EV64" s="72"/>
      <c r="EW64" s="72"/>
      <c r="EX64" s="72"/>
      <c r="EY64" s="72"/>
      <c r="EZ64" s="72"/>
      <c r="FA64" s="72"/>
      <c r="FB64" s="72"/>
      <c r="FC64" s="72"/>
      <c r="FD64" s="72"/>
      <c r="FE64" s="72"/>
      <c r="FF64" s="72"/>
      <c r="FG64" s="72"/>
      <c r="FH64" s="72"/>
      <c r="FI64" s="72"/>
      <c r="FJ64" s="72"/>
      <c r="FK64" s="72"/>
      <c r="FL64" s="72"/>
      <c r="FM64" s="72"/>
      <c r="FN64" s="72"/>
      <c r="FO64" s="72"/>
      <c r="FP64" s="72"/>
      <c r="FQ64" s="72"/>
      <c r="FR64" s="72"/>
      <c r="FS64" s="72"/>
      <c r="FT64" s="72"/>
      <c r="FU64" s="72"/>
      <c r="FV64" s="72"/>
      <c r="FW64" s="72"/>
      <c r="FX64" s="72"/>
      <c r="FY64" s="72"/>
      <c r="FZ64" s="72"/>
      <c r="GA64" s="72"/>
      <c r="GB64" s="72"/>
      <c r="GC64" s="72"/>
      <c r="GD64" s="72"/>
      <c r="GE64" s="72"/>
      <c r="GF64" s="72"/>
      <c r="GG64" s="72"/>
    </row>
    <row r="65" spans="1:189" s="73" customFormat="1" x14ac:dyDescent="0.25">
      <c r="A65" s="70">
        <f>IF(A63="","",IF((SUM(IF(FREQUENCY('A1'!$B$30:$C$80,'A1'!$B$30:$C$80)&gt;0,1)))&gt;(A63+1),(A63+1),""))</f>
        <v>30</v>
      </c>
      <c r="B65" s="71" t="str">
        <f t="array" ref="B65">IF(A64="","",(LARGE('A1'!$B$30:$C$103,(1+SUM(COUNTIF('A1'!$B$30:$C$103,B$6:B64))-(A64*COUNTIF('A1'!$B$30:$C$103,B$7))))))</f>
        <v/>
      </c>
      <c r="C65" s="72" t="str">
        <f t="array" ref="C65:AZ65">IF($C$5:$AZ$5="","",IF($C$5:$AZ$5="HOT",IF($C64:$AZ64="●","|",IF($C64:$AZ64="|","|","")),IF($C64:$AZ64="▲","|",IF($C64:$AZ64="|","|",""))))</f>
        <v>|</v>
      </c>
      <c r="D65" s="72" t="str">
        <v/>
      </c>
      <c r="E65" s="72" t="str">
        <v/>
      </c>
      <c r="F65" s="72" t="str">
        <v>|</v>
      </c>
      <c r="G65" s="72" t="str">
        <v/>
      </c>
      <c r="H65" s="72" t="str">
        <v/>
      </c>
      <c r="I65" s="72" t="str">
        <v>|</v>
      </c>
      <c r="J65" s="72" t="str">
        <v/>
      </c>
      <c r="K65" s="72" t="str">
        <v/>
      </c>
      <c r="L65" s="72" t="str">
        <v/>
      </c>
      <c r="M65" s="72" t="str">
        <v/>
      </c>
      <c r="N65" s="72" t="str">
        <v>|</v>
      </c>
      <c r="O65" s="72" t="str">
        <v/>
      </c>
      <c r="P65" s="72" t="str">
        <v/>
      </c>
      <c r="Q65" s="72" t="str">
        <v/>
      </c>
      <c r="R65" s="72" t="str">
        <v/>
      </c>
      <c r="S65" s="72" t="str">
        <v/>
      </c>
      <c r="T65" s="72" t="str">
        <v/>
      </c>
      <c r="U65" s="72" t="str">
        <v/>
      </c>
      <c r="V65" s="72" t="str">
        <v/>
      </c>
      <c r="W65" s="72" t="str">
        <v/>
      </c>
      <c r="X65" s="72" t="str">
        <v/>
      </c>
      <c r="Y65" s="72" t="str">
        <v/>
      </c>
      <c r="Z65" s="72" t="str">
        <v/>
      </c>
      <c r="AA65" s="72" t="str">
        <v/>
      </c>
      <c r="AB65" s="72" t="str">
        <v/>
      </c>
      <c r="AC65" s="72" t="str">
        <v/>
      </c>
      <c r="AD65" s="72" t="str">
        <v/>
      </c>
      <c r="AE65" s="72" t="str">
        <v/>
      </c>
      <c r="AF65" s="72" t="str">
        <v/>
      </c>
      <c r="AG65" s="72" t="str">
        <v/>
      </c>
      <c r="AH65" s="72" t="str">
        <v/>
      </c>
      <c r="AI65" s="72" t="str">
        <v/>
      </c>
      <c r="AJ65" s="72" t="str">
        <v/>
      </c>
      <c r="AK65" s="72" t="str">
        <v/>
      </c>
      <c r="AL65" s="72" t="str">
        <v/>
      </c>
      <c r="AM65" s="72" t="str">
        <v/>
      </c>
      <c r="AN65" s="72" t="str">
        <v/>
      </c>
      <c r="AO65" s="72" t="str">
        <v/>
      </c>
      <c r="AP65" s="72" t="str">
        <v/>
      </c>
      <c r="AQ65" s="72" t="str">
        <v/>
      </c>
      <c r="AR65" s="72" t="str">
        <v/>
      </c>
      <c r="AS65" s="72" t="str">
        <v/>
      </c>
      <c r="AT65" s="72" t="str">
        <v/>
      </c>
      <c r="AU65" s="72" t="str">
        <v/>
      </c>
      <c r="AV65" s="72" t="str">
        <v/>
      </c>
      <c r="AW65" s="72" t="str">
        <v/>
      </c>
      <c r="AX65" s="72" t="str">
        <v/>
      </c>
      <c r="AY65" s="72" t="str">
        <v/>
      </c>
      <c r="AZ65" s="72" t="str">
        <v/>
      </c>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c r="DA65" s="72"/>
      <c r="DB65" s="72"/>
      <c r="DC65" s="72"/>
      <c r="DD65" s="72"/>
      <c r="DE65" s="72"/>
      <c r="DF65" s="72"/>
      <c r="DG65" s="72"/>
      <c r="DH65" s="72"/>
      <c r="DI65" s="72"/>
      <c r="DJ65" s="72"/>
      <c r="DK65" s="72"/>
      <c r="DL65" s="72"/>
      <c r="DM65" s="72"/>
      <c r="DN65" s="72"/>
      <c r="DO65" s="72"/>
      <c r="DP65" s="72"/>
      <c r="DQ65" s="72"/>
      <c r="DR65" s="72"/>
      <c r="DS65" s="72"/>
      <c r="DT65" s="72"/>
      <c r="DU65" s="72"/>
      <c r="DV65" s="72"/>
      <c r="DW65" s="72"/>
      <c r="DX65" s="72"/>
      <c r="DY65" s="72"/>
      <c r="DZ65" s="72"/>
      <c r="EA65" s="72"/>
      <c r="EB65" s="72"/>
      <c r="EC65" s="72"/>
      <c r="ED65" s="72"/>
      <c r="EE65" s="72"/>
      <c r="EF65" s="72"/>
      <c r="EG65" s="72"/>
      <c r="EH65" s="72"/>
      <c r="EI65" s="72"/>
      <c r="EJ65" s="72"/>
      <c r="EK65" s="72"/>
      <c r="EL65" s="72"/>
      <c r="EM65" s="72"/>
      <c r="EN65" s="72"/>
      <c r="EO65" s="72"/>
      <c r="EP65" s="72"/>
      <c r="EQ65" s="72"/>
      <c r="ER65" s="72"/>
      <c r="ES65" s="72"/>
      <c r="ET65" s="72"/>
      <c r="EU65" s="72"/>
      <c r="EV65" s="72"/>
      <c r="EW65" s="72"/>
      <c r="EX65" s="72"/>
      <c r="EY65" s="72"/>
      <c r="EZ65" s="72"/>
      <c r="FA65" s="72"/>
      <c r="FB65" s="72"/>
      <c r="FC65" s="72"/>
      <c r="FD65" s="72"/>
      <c r="FE65" s="72"/>
      <c r="FF65" s="72"/>
      <c r="FG65" s="72"/>
      <c r="FH65" s="72"/>
      <c r="FI65" s="72"/>
      <c r="FJ65" s="72"/>
      <c r="FK65" s="72"/>
      <c r="FL65" s="72"/>
      <c r="FM65" s="72"/>
      <c r="FN65" s="72"/>
      <c r="FO65" s="72"/>
      <c r="FP65" s="72"/>
      <c r="FQ65" s="72"/>
      <c r="FR65" s="72"/>
      <c r="FS65" s="72"/>
      <c r="FT65" s="72"/>
      <c r="FU65" s="72"/>
      <c r="FV65" s="72"/>
      <c r="FW65" s="72"/>
      <c r="FX65" s="72"/>
      <c r="FY65" s="72"/>
      <c r="FZ65" s="72"/>
      <c r="GA65" s="72"/>
      <c r="GB65" s="72"/>
      <c r="GC65" s="72"/>
      <c r="GD65" s="72"/>
      <c r="GE65" s="72"/>
      <c r="GF65" s="72"/>
      <c r="GG65" s="72"/>
    </row>
    <row r="66" spans="1:189" s="73" customFormat="1" x14ac:dyDescent="0.25">
      <c r="A66" s="70"/>
      <c r="B66" s="71">
        <f t="array" ref="B66">IF(A65="","",(LARGE('A1'!$B$30:$C$103,(1+SUM(COUNTIF('A1'!$B$30:$C$103,B$6:B65))-(A65*COUNTIF('A1'!$B$30:$C$103,B$7))))))</f>
        <v>-0.14999999999997726</v>
      </c>
      <c r="C66" s="72" t="str">
        <f t="array" ref="C66:AZ66">IF($C$5:$AZ$5="","",IF($C$5:$AZ$5="HOT",IF(TRANSPOSE('A1'!$B$30:$B$80)=$B66,"●",IF(TRANSPOSE('A1'!$C$30:$C$80)=$B66,"▼",IF($C65:$AZ65="|","|",""))),IF(TRANSPOSE('A1'!$B$30:$B$80)=$B66,"●",IF(TRANSPOSE('A1'!$C$30:$C$80)=$B66,"▲",IF($C65:$AZ65="|","|","")))))</f>
        <v>|</v>
      </c>
      <c r="D66" s="72" t="str">
        <v/>
      </c>
      <c r="E66" s="72" t="str">
        <v/>
      </c>
      <c r="F66" s="72" t="str">
        <v>|</v>
      </c>
      <c r="G66" s="72" t="str">
        <v/>
      </c>
      <c r="H66" s="72" t="str">
        <v/>
      </c>
      <c r="I66" s="72" t="str">
        <v>|</v>
      </c>
      <c r="J66" s="72" t="str">
        <v/>
      </c>
      <c r="K66" s="72" t="str">
        <v/>
      </c>
      <c r="L66" s="72" t="str">
        <v/>
      </c>
      <c r="M66" s="72" t="str">
        <v/>
      </c>
      <c r="N66" s="72" t="str">
        <v>▼</v>
      </c>
      <c r="O66" s="72" t="str">
        <v/>
      </c>
      <c r="P66" s="72" t="str">
        <v/>
      </c>
      <c r="Q66" s="72" t="str">
        <v/>
      </c>
      <c r="R66" s="72" t="str">
        <v/>
      </c>
      <c r="S66" s="72" t="str">
        <v/>
      </c>
      <c r="T66" s="72" t="str">
        <v/>
      </c>
      <c r="U66" s="72" t="str">
        <v/>
      </c>
      <c r="V66" s="72" t="str">
        <v/>
      </c>
      <c r="W66" s="72" t="str">
        <v/>
      </c>
      <c r="X66" s="72" t="str">
        <v/>
      </c>
      <c r="Y66" s="72" t="str">
        <v/>
      </c>
      <c r="Z66" s="72" t="str">
        <v/>
      </c>
      <c r="AA66" s="72" t="str">
        <v/>
      </c>
      <c r="AB66" s="72" t="str">
        <v/>
      </c>
      <c r="AC66" s="72" t="str">
        <v/>
      </c>
      <c r="AD66" s="72" t="str">
        <v/>
      </c>
      <c r="AE66" s="72" t="str">
        <v/>
      </c>
      <c r="AF66" s="72" t="str">
        <v/>
      </c>
      <c r="AG66" s="72" t="str">
        <v/>
      </c>
      <c r="AH66" s="72" t="str">
        <v/>
      </c>
      <c r="AI66" s="72" t="str">
        <v/>
      </c>
      <c r="AJ66" s="72" t="str">
        <v/>
      </c>
      <c r="AK66" s="72" t="str">
        <v/>
      </c>
      <c r="AL66" s="72" t="str">
        <v/>
      </c>
      <c r="AM66" s="72" t="str">
        <v/>
      </c>
      <c r="AN66" s="72" t="str">
        <v/>
      </c>
      <c r="AO66" s="72" t="str">
        <v/>
      </c>
      <c r="AP66" s="72" t="str">
        <v/>
      </c>
      <c r="AQ66" s="72" t="str">
        <v/>
      </c>
      <c r="AR66" s="72" t="str">
        <v/>
      </c>
      <c r="AS66" s="72" t="str">
        <v/>
      </c>
      <c r="AT66" s="72" t="str">
        <v/>
      </c>
      <c r="AU66" s="72" t="str">
        <v/>
      </c>
      <c r="AV66" s="72" t="str">
        <v/>
      </c>
      <c r="AW66" s="72" t="str">
        <v/>
      </c>
      <c r="AX66" s="72" t="str">
        <v/>
      </c>
      <c r="AY66" s="72" t="str">
        <v/>
      </c>
      <c r="AZ66" s="72" t="str">
        <v/>
      </c>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c r="DA66" s="72"/>
      <c r="DB66" s="72"/>
      <c r="DC66" s="72"/>
      <c r="DD66" s="72"/>
      <c r="DE66" s="72"/>
      <c r="DF66" s="72"/>
      <c r="DG66" s="72"/>
      <c r="DH66" s="72"/>
      <c r="DI66" s="72"/>
      <c r="DJ66" s="72"/>
      <c r="DK66" s="72"/>
      <c r="DL66" s="72"/>
      <c r="DM66" s="72"/>
      <c r="DN66" s="72"/>
      <c r="DO66" s="72"/>
      <c r="DP66" s="72"/>
      <c r="DQ66" s="72"/>
      <c r="DR66" s="72"/>
      <c r="DS66" s="72"/>
      <c r="DT66" s="72"/>
      <c r="DU66" s="72"/>
      <c r="DV66" s="72"/>
      <c r="DW66" s="72"/>
      <c r="DX66" s="72"/>
      <c r="DY66" s="72"/>
      <c r="DZ66" s="72"/>
      <c r="EA66" s="72"/>
      <c r="EB66" s="72"/>
      <c r="EC66" s="72"/>
      <c r="ED66" s="72"/>
      <c r="EE66" s="72"/>
      <c r="EF66" s="72"/>
      <c r="EG66" s="72"/>
      <c r="EH66" s="72"/>
      <c r="EI66" s="72"/>
      <c r="EJ66" s="72"/>
      <c r="EK66" s="72"/>
      <c r="EL66" s="72"/>
      <c r="EM66" s="72"/>
      <c r="EN66" s="72"/>
      <c r="EO66" s="72"/>
      <c r="EP66" s="72"/>
      <c r="EQ66" s="72"/>
      <c r="ER66" s="72"/>
      <c r="ES66" s="72"/>
      <c r="ET66" s="72"/>
      <c r="EU66" s="72"/>
      <c r="EV66" s="72"/>
      <c r="EW66" s="72"/>
      <c r="EX66" s="72"/>
      <c r="EY66" s="72"/>
      <c r="EZ66" s="72"/>
      <c r="FA66" s="72"/>
      <c r="FB66" s="72"/>
      <c r="FC66" s="72"/>
      <c r="FD66" s="72"/>
      <c r="FE66" s="72"/>
      <c r="FF66" s="72"/>
      <c r="FG66" s="72"/>
      <c r="FH66" s="72"/>
      <c r="FI66" s="72"/>
      <c r="FJ66" s="72"/>
      <c r="FK66" s="72"/>
      <c r="FL66" s="72"/>
      <c r="FM66" s="72"/>
      <c r="FN66" s="72"/>
      <c r="FO66" s="72"/>
      <c r="FP66" s="72"/>
      <c r="FQ66" s="72"/>
      <c r="FR66" s="72"/>
      <c r="FS66" s="72"/>
      <c r="FT66" s="72"/>
      <c r="FU66" s="72"/>
      <c r="FV66" s="72"/>
      <c r="FW66" s="72"/>
      <c r="FX66" s="72"/>
      <c r="FY66" s="72"/>
      <c r="FZ66" s="72"/>
      <c r="GA66" s="72"/>
      <c r="GB66" s="72"/>
      <c r="GC66" s="72"/>
      <c r="GD66" s="72"/>
      <c r="GE66" s="72"/>
      <c r="GF66" s="72"/>
      <c r="GG66" s="72"/>
    </row>
    <row r="67" spans="1:189" s="73" customFormat="1" x14ac:dyDescent="0.25">
      <c r="A67" s="70">
        <f>IF(A65="","",IF((SUM(IF(FREQUENCY('A1'!$B$30:$C$80,'A1'!$B$30:$C$80)&gt;0,1)))&gt;(A65+1),(A65+1),""))</f>
        <v>31</v>
      </c>
      <c r="B67" s="71" t="str">
        <f t="array" ref="B67">IF(A66="","",(LARGE('A1'!$B$30:$C$103,(1+SUM(COUNTIF('A1'!$B$30:$C$103,B$6:B66))-(A66*COUNTIF('A1'!$B$30:$C$103,B$7))))))</f>
        <v/>
      </c>
      <c r="C67" s="72" t="str">
        <f t="array" ref="C67:AZ67">IF($C$5:$AZ$5="","",IF($C$5:$AZ$5="HOT",IF($C66:$AZ66="●","|",IF($C66:$AZ66="|","|","")),IF($C66:$AZ66="▲","|",IF($C66:$AZ66="|","|",""))))</f>
        <v>|</v>
      </c>
      <c r="D67" s="72" t="str">
        <v/>
      </c>
      <c r="E67" s="72" t="str">
        <v/>
      </c>
      <c r="F67" s="72" t="str">
        <v>|</v>
      </c>
      <c r="G67" s="72" t="str">
        <v/>
      </c>
      <c r="H67" s="72" t="str">
        <v/>
      </c>
      <c r="I67" s="72" t="str">
        <v>|</v>
      </c>
      <c r="J67" s="72" t="str">
        <v/>
      </c>
      <c r="K67" s="72" t="str">
        <v/>
      </c>
      <c r="L67" s="72" t="str">
        <v/>
      </c>
      <c r="M67" s="72" t="str">
        <v/>
      </c>
      <c r="N67" s="72" t="str">
        <v/>
      </c>
      <c r="O67" s="72" t="str">
        <v/>
      </c>
      <c r="P67" s="72" t="str">
        <v/>
      </c>
      <c r="Q67" s="72" t="str">
        <v/>
      </c>
      <c r="R67" s="72" t="str">
        <v/>
      </c>
      <c r="S67" s="72" t="str">
        <v/>
      </c>
      <c r="T67" s="72" t="str">
        <v/>
      </c>
      <c r="U67" s="72" t="str">
        <v/>
      </c>
      <c r="V67" s="72" t="str">
        <v/>
      </c>
      <c r="W67" s="72" t="str">
        <v/>
      </c>
      <c r="X67" s="72" t="str">
        <v/>
      </c>
      <c r="Y67" s="72" t="str">
        <v/>
      </c>
      <c r="Z67" s="72" t="str">
        <v/>
      </c>
      <c r="AA67" s="72" t="str">
        <v/>
      </c>
      <c r="AB67" s="72" t="str">
        <v/>
      </c>
      <c r="AC67" s="72" t="str">
        <v/>
      </c>
      <c r="AD67" s="72" t="str">
        <v/>
      </c>
      <c r="AE67" s="72" t="str">
        <v/>
      </c>
      <c r="AF67" s="72" t="str">
        <v/>
      </c>
      <c r="AG67" s="72" t="str">
        <v/>
      </c>
      <c r="AH67" s="72" t="str">
        <v/>
      </c>
      <c r="AI67" s="72" t="str">
        <v/>
      </c>
      <c r="AJ67" s="72" t="str">
        <v/>
      </c>
      <c r="AK67" s="72" t="str">
        <v/>
      </c>
      <c r="AL67" s="72" t="str">
        <v/>
      </c>
      <c r="AM67" s="72" t="str">
        <v/>
      </c>
      <c r="AN67" s="72" t="str">
        <v/>
      </c>
      <c r="AO67" s="72" t="str">
        <v/>
      </c>
      <c r="AP67" s="72" t="str">
        <v/>
      </c>
      <c r="AQ67" s="72" t="str">
        <v/>
      </c>
      <c r="AR67" s="72" t="str">
        <v/>
      </c>
      <c r="AS67" s="72" t="str">
        <v/>
      </c>
      <c r="AT67" s="72" t="str">
        <v/>
      </c>
      <c r="AU67" s="72" t="str">
        <v/>
      </c>
      <c r="AV67" s="72" t="str">
        <v/>
      </c>
      <c r="AW67" s="72" t="str">
        <v/>
      </c>
      <c r="AX67" s="72" t="str">
        <v/>
      </c>
      <c r="AY67" s="72" t="str">
        <v/>
      </c>
      <c r="AZ67" s="72" t="str">
        <v/>
      </c>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c r="DA67" s="72"/>
      <c r="DB67" s="72"/>
      <c r="DC67" s="72"/>
      <c r="DD67" s="72"/>
      <c r="DE67" s="72"/>
      <c r="DF67" s="72"/>
      <c r="DG67" s="72"/>
      <c r="DH67" s="72"/>
      <c r="DI67" s="72"/>
      <c r="DJ67" s="72"/>
      <c r="DK67" s="72"/>
      <c r="DL67" s="72"/>
      <c r="DM67" s="72"/>
      <c r="DN67" s="72"/>
      <c r="DO67" s="72"/>
      <c r="DP67" s="72"/>
      <c r="DQ67" s="72"/>
      <c r="DR67" s="72"/>
      <c r="DS67" s="72"/>
      <c r="DT67" s="72"/>
      <c r="DU67" s="72"/>
      <c r="DV67" s="72"/>
      <c r="DW67" s="72"/>
      <c r="DX67" s="72"/>
      <c r="DY67" s="72"/>
      <c r="DZ67" s="72"/>
      <c r="EA67" s="72"/>
      <c r="EB67" s="72"/>
      <c r="EC67" s="72"/>
      <c r="ED67" s="72"/>
      <c r="EE67" s="72"/>
      <c r="EF67" s="72"/>
      <c r="EG67" s="72"/>
      <c r="EH67" s="72"/>
      <c r="EI67" s="72"/>
      <c r="EJ67" s="72"/>
      <c r="EK67" s="72"/>
      <c r="EL67" s="72"/>
      <c r="EM67" s="72"/>
      <c r="EN67" s="72"/>
      <c r="EO67" s="72"/>
      <c r="EP67" s="72"/>
      <c r="EQ67" s="72"/>
      <c r="ER67" s="72"/>
      <c r="ES67" s="72"/>
      <c r="ET67" s="72"/>
      <c r="EU67" s="72"/>
      <c r="EV67" s="72"/>
      <c r="EW67" s="72"/>
      <c r="EX67" s="72"/>
      <c r="EY67" s="72"/>
      <c r="EZ67" s="72"/>
      <c r="FA67" s="72"/>
      <c r="FB67" s="72"/>
      <c r="FC67" s="72"/>
      <c r="FD67" s="72"/>
      <c r="FE67" s="72"/>
      <c r="FF67" s="72"/>
      <c r="FG67" s="72"/>
      <c r="FH67" s="72"/>
      <c r="FI67" s="72"/>
      <c r="FJ67" s="72"/>
      <c r="FK67" s="72"/>
      <c r="FL67" s="72"/>
      <c r="FM67" s="72"/>
      <c r="FN67" s="72"/>
      <c r="FO67" s="72"/>
      <c r="FP67" s="72"/>
      <c r="FQ67" s="72"/>
      <c r="FR67" s="72"/>
      <c r="FS67" s="72"/>
      <c r="FT67" s="72"/>
      <c r="FU67" s="72"/>
      <c r="FV67" s="72"/>
      <c r="FW67" s="72"/>
      <c r="FX67" s="72"/>
      <c r="FY67" s="72"/>
      <c r="FZ67" s="72"/>
      <c r="GA67" s="72"/>
      <c r="GB67" s="72"/>
      <c r="GC67" s="72"/>
      <c r="GD67" s="72"/>
      <c r="GE67" s="72"/>
      <c r="GF67" s="72"/>
      <c r="GG67" s="72"/>
    </row>
    <row r="68" spans="1:189" s="73" customFormat="1" x14ac:dyDescent="0.25">
      <c r="A68" s="70"/>
      <c r="B68" s="71">
        <f t="array" ref="B68">IF(A67="","",(LARGE('A1'!$B$30:$C$103,(1+SUM(COUNTIF('A1'!$B$30:$C$103,B$6:B67))-(A67*COUNTIF('A1'!$B$30:$C$103,B$7))))))</f>
        <v>-33.149999999999977</v>
      </c>
      <c r="C68" s="72" t="str">
        <f t="array" ref="C68:AZ68">IF($C$5:$AZ$5="","",IF($C$5:$AZ$5="HOT",IF(TRANSPOSE('A1'!$B$30:$B$80)=$B68,"●",IF(TRANSPOSE('A1'!$C$30:$C$80)=$B68,"▼",IF($C67:$AZ67="|","|",""))),IF(TRANSPOSE('A1'!$B$30:$B$80)=$B68,"●",IF(TRANSPOSE('A1'!$C$30:$C$80)=$B68,"▲",IF($C67:$AZ67="|","|","")))))</f>
        <v>|</v>
      </c>
      <c r="D68" s="72" t="str">
        <v/>
      </c>
      <c r="E68" s="72" t="str">
        <v/>
      </c>
      <c r="F68" s="72" t="str">
        <v>●</v>
      </c>
      <c r="G68" s="72" t="str">
        <v/>
      </c>
      <c r="H68" s="72" t="str">
        <v/>
      </c>
      <c r="I68" s="72" t="str">
        <v>|</v>
      </c>
      <c r="J68" s="72" t="str">
        <v/>
      </c>
      <c r="K68" s="72" t="str">
        <v/>
      </c>
      <c r="L68" s="72" t="str">
        <v/>
      </c>
      <c r="M68" s="72" t="str">
        <v/>
      </c>
      <c r="N68" s="72" t="str">
        <v/>
      </c>
      <c r="O68" s="72" t="str">
        <v/>
      </c>
      <c r="P68" s="72" t="str">
        <v/>
      </c>
      <c r="Q68" s="72" t="str">
        <v/>
      </c>
      <c r="R68" s="72" t="str">
        <v/>
      </c>
      <c r="S68" s="72" t="str">
        <v/>
      </c>
      <c r="T68" s="72" t="str">
        <v/>
      </c>
      <c r="U68" s="72" t="str">
        <v/>
      </c>
      <c r="V68" s="72" t="str">
        <v/>
      </c>
      <c r="W68" s="72" t="str">
        <v/>
      </c>
      <c r="X68" s="72" t="str">
        <v/>
      </c>
      <c r="Y68" s="72" t="str">
        <v/>
      </c>
      <c r="Z68" s="72" t="str">
        <v/>
      </c>
      <c r="AA68" s="72" t="str">
        <v/>
      </c>
      <c r="AB68" s="72" t="str">
        <v/>
      </c>
      <c r="AC68" s="72" t="str">
        <v/>
      </c>
      <c r="AD68" s="72" t="str">
        <v/>
      </c>
      <c r="AE68" s="72" t="str">
        <v/>
      </c>
      <c r="AF68" s="72" t="str">
        <v/>
      </c>
      <c r="AG68" s="72" t="str">
        <v/>
      </c>
      <c r="AH68" s="72" t="str">
        <v/>
      </c>
      <c r="AI68" s="72" t="str">
        <v/>
      </c>
      <c r="AJ68" s="72" t="str">
        <v/>
      </c>
      <c r="AK68" s="72" t="str">
        <v/>
      </c>
      <c r="AL68" s="72" t="str">
        <v/>
      </c>
      <c r="AM68" s="72" t="str">
        <v/>
      </c>
      <c r="AN68" s="72" t="str">
        <v/>
      </c>
      <c r="AO68" s="72" t="str">
        <v/>
      </c>
      <c r="AP68" s="72" t="str">
        <v/>
      </c>
      <c r="AQ68" s="72" t="str">
        <v/>
      </c>
      <c r="AR68" s="72" t="str">
        <v/>
      </c>
      <c r="AS68" s="72" t="str">
        <v/>
      </c>
      <c r="AT68" s="72" t="str">
        <v/>
      </c>
      <c r="AU68" s="72" t="str">
        <v/>
      </c>
      <c r="AV68" s="72" t="str">
        <v/>
      </c>
      <c r="AW68" s="72" t="str">
        <v/>
      </c>
      <c r="AX68" s="72" t="str">
        <v/>
      </c>
      <c r="AY68" s="72" t="str">
        <v/>
      </c>
      <c r="AZ68" s="72" t="str">
        <v/>
      </c>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c r="DA68" s="72"/>
      <c r="DB68" s="72"/>
      <c r="DC68" s="72"/>
      <c r="DD68" s="72"/>
      <c r="DE68" s="72"/>
      <c r="DF68" s="72"/>
      <c r="DG68" s="72"/>
      <c r="DH68" s="72"/>
      <c r="DI68" s="72"/>
      <c r="DJ68" s="72"/>
      <c r="DK68" s="72"/>
      <c r="DL68" s="72"/>
      <c r="DM68" s="72"/>
      <c r="DN68" s="72"/>
      <c r="DO68" s="72"/>
      <c r="DP68" s="72"/>
      <c r="DQ68" s="72"/>
      <c r="DR68" s="72"/>
      <c r="DS68" s="72"/>
      <c r="DT68" s="72"/>
      <c r="DU68" s="72"/>
      <c r="DV68" s="72"/>
      <c r="DW68" s="72"/>
      <c r="DX68" s="72"/>
      <c r="DY68" s="72"/>
      <c r="DZ68" s="72"/>
      <c r="EA68" s="72"/>
      <c r="EB68" s="72"/>
      <c r="EC68" s="72"/>
      <c r="ED68" s="72"/>
      <c r="EE68" s="72"/>
      <c r="EF68" s="72"/>
      <c r="EG68" s="72"/>
      <c r="EH68" s="72"/>
      <c r="EI68" s="72"/>
      <c r="EJ68" s="72"/>
      <c r="EK68" s="72"/>
      <c r="EL68" s="72"/>
      <c r="EM68" s="72"/>
      <c r="EN68" s="72"/>
      <c r="EO68" s="72"/>
      <c r="EP68" s="72"/>
      <c r="EQ68" s="72"/>
      <c r="ER68" s="72"/>
      <c r="ES68" s="72"/>
      <c r="ET68" s="72"/>
      <c r="EU68" s="72"/>
      <c r="EV68" s="72"/>
      <c r="EW68" s="72"/>
      <c r="EX68" s="72"/>
      <c r="EY68" s="72"/>
      <c r="EZ68" s="72"/>
      <c r="FA68" s="72"/>
      <c r="FB68" s="72"/>
      <c r="FC68" s="72"/>
      <c r="FD68" s="72"/>
      <c r="FE68" s="72"/>
      <c r="FF68" s="72"/>
      <c r="FG68" s="72"/>
      <c r="FH68" s="72"/>
      <c r="FI68" s="72"/>
      <c r="FJ68" s="72"/>
      <c r="FK68" s="72"/>
      <c r="FL68" s="72"/>
      <c r="FM68" s="72"/>
      <c r="FN68" s="72"/>
      <c r="FO68" s="72"/>
      <c r="FP68" s="72"/>
      <c r="FQ68" s="72"/>
      <c r="FR68" s="72"/>
      <c r="FS68" s="72"/>
      <c r="FT68" s="72"/>
      <c r="FU68" s="72"/>
      <c r="FV68" s="72"/>
      <c r="FW68" s="72"/>
      <c r="FX68" s="72"/>
      <c r="FY68" s="72"/>
      <c r="FZ68" s="72"/>
      <c r="GA68" s="72"/>
      <c r="GB68" s="72"/>
      <c r="GC68" s="72"/>
      <c r="GD68" s="72"/>
      <c r="GE68" s="72"/>
      <c r="GF68" s="72"/>
      <c r="GG68" s="72"/>
    </row>
    <row r="69" spans="1:189" s="73" customFormat="1" x14ac:dyDescent="0.25">
      <c r="A69" s="70">
        <f>IF(A67="","",IF((SUM(IF(FREQUENCY('A1'!$B$30:$C$80,'A1'!$B$30:$C$80)&gt;0,1)))&gt;(A67+1),(A67+1),""))</f>
        <v>32</v>
      </c>
      <c r="B69" s="71" t="str">
        <f t="array" ref="B69">IF(A68="","",(LARGE('A1'!$B$30:$C$103,(1+SUM(COUNTIF('A1'!$B$30:$C$103,B$6:B68))-(A68*COUNTIF('A1'!$B$30:$C$103,B$7))))))</f>
        <v/>
      </c>
      <c r="C69" s="72" t="str">
        <f t="array" ref="C69:AZ69">IF($C$5:$AZ$5="","",IF($C$5:$AZ$5="HOT",IF($C68:$AZ68="●","|",IF($C68:$AZ68="|","|","")),IF($C68:$AZ68="▲","|",IF($C68:$AZ68="|","|",""))))</f>
        <v>|</v>
      </c>
      <c r="D69" s="72" t="str">
        <v/>
      </c>
      <c r="E69" s="72" t="str">
        <v/>
      </c>
      <c r="F69" s="72" t="str">
        <v/>
      </c>
      <c r="G69" s="72" t="str">
        <v/>
      </c>
      <c r="H69" s="72" t="str">
        <v/>
      </c>
      <c r="I69" s="72" t="str">
        <v>|</v>
      </c>
      <c r="J69" s="72" t="str">
        <v/>
      </c>
      <c r="K69" s="72" t="str">
        <v/>
      </c>
      <c r="L69" s="72" t="str">
        <v/>
      </c>
      <c r="M69" s="72" t="str">
        <v/>
      </c>
      <c r="N69" s="72" t="str">
        <v/>
      </c>
      <c r="O69" s="72" t="str">
        <v/>
      </c>
      <c r="P69" s="72" t="str">
        <v/>
      </c>
      <c r="Q69" s="72" t="str">
        <v/>
      </c>
      <c r="R69" s="72" t="str">
        <v/>
      </c>
      <c r="S69" s="72" t="str">
        <v/>
      </c>
      <c r="T69" s="72" t="str">
        <v/>
      </c>
      <c r="U69" s="72" t="str">
        <v/>
      </c>
      <c r="V69" s="72" t="str">
        <v/>
      </c>
      <c r="W69" s="72" t="str">
        <v/>
      </c>
      <c r="X69" s="72" t="str">
        <v/>
      </c>
      <c r="Y69" s="72" t="str">
        <v/>
      </c>
      <c r="Z69" s="72" t="str">
        <v/>
      </c>
      <c r="AA69" s="72" t="str">
        <v/>
      </c>
      <c r="AB69" s="72" t="str">
        <v/>
      </c>
      <c r="AC69" s="72" t="str">
        <v/>
      </c>
      <c r="AD69" s="72" t="str">
        <v/>
      </c>
      <c r="AE69" s="72" t="str">
        <v/>
      </c>
      <c r="AF69" s="72" t="str">
        <v/>
      </c>
      <c r="AG69" s="72" t="str">
        <v/>
      </c>
      <c r="AH69" s="72" t="str">
        <v/>
      </c>
      <c r="AI69" s="72" t="str">
        <v/>
      </c>
      <c r="AJ69" s="72" t="str">
        <v/>
      </c>
      <c r="AK69" s="72" t="str">
        <v/>
      </c>
      <c r="AL69" s="72" t="str">
        <v/>
      </c>
      <c r="AM69" s="72" t="str">
        <v/>
      </c>
      <c r="AN69" s="72" t="str">
        <v/>
      </c>
      <c r="AO69" s="72" t="str">
        <v/>
      </c>
      <c r="AP69" s="72" t="str">
        <v/>
      </c>
      <c r="AQ69" s="72" t="str">
        <v/>
      </c>
      <c r="AR69" s="72" t="str">
        <v/>
      </c>
      <c r="AS69" s="72" t="str">
        <v/>
      </c>
      <c r="AT69" s="72" t="str">
        <v/>
      </c>
      <c r="AU69" s="72" t="str">
        <v/>
      </c>
      <c r="AV69" s="72" t="str">
        <v/>
      </c>
      <c r="AW69" s="72" t="str">
        <v/>
      </c>
      <c r="AX69" s="72" t="str">
        <v/>
      </c>
      <c r="AY69" s="72" t="str">
        <v/>
      </c>
      <c r="AZ69" s="72" t="str">
        <v/>
      </c>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2"/>
      <c r="DB69" s="72"/>
      <c r="DC69" s="72"/>
      <c r="DD69" s="72"/>
      <c r="DE69" s="72"/>
      <c r="DF69" s="72"/>
      <c r="DG69" s="72"/>
      <c r="DH69" s="72"/>
      <c r="DI69" s="72"/>
      <c r="DJ69" s="72"/>
      <c r="DK69" s="72"/>
      <c r="DL69" s="72"/>
      <c r="DM69" s="72"/>
      <c r="DN69" s="72"/>
      <c r="DO69" s="72"/>
      <c r="DP69" s="72"/>
      <c r="DQ69" s="72"/>
      <c r="DR69" s="72"/>
      <c r="DS69" s="72"/>
      <c r="DT69" s="72"/>
      <c r="DU69" s="72"/>
      <c r="DV69" s="72"/>
      <c r="DW69" s="72"/>
      <c r="DX69" s="72"/>
      <c r="DY69" s="72"/>
      <c r="DZ69" s="72"/>
      <c r="EA69" s="72"/>
      <c r="EB69" s="72"/>
      <c r="EC69" s="72"/>
      <c r="ED69" s="72"/>
      <c r="EE69" s="72"/>
      <c r="EF69" s="72"/>
      <c r="EG69" s="72"/>
      <c r="EH69" s="72"/>
      <c r="EI69" s="72"/>
      <c r="EJ69" s="72"/>
      <c r="EK69" s="72"/>
      <c r="EL69" s="72"/>
      <c r="EM69" s="72"/>
      <c r="EN69" s="72"/>
      <c r="EO69" s="72"/>
      <c r="EP69" s="72"/>
      <c r="EQ69" s="72"/>
      <c r="ER69" s="72"/>
      <c r="ES69" s="72"/>
      <c r="ET69" s="72"/>
      <c r="EU69" s="72"/>
      <c r="EV69" s="72"/>
      <c r="EW69" s="72"/>
      <c r="EX69" s="72"/>
      <c r="EY69" s="72"/>
      <c r="EZ69" s="72"/>
      <c r="FA69" s="72"/>
      <c r="FB69" s="72"/>
      <c r="FC69" s="72"/>
      <c r="FD69" s="72"/>
      <c r="FE69" s="72"/>
      <c r="FF69" s="72"/>
      <c r="FG69" s="72"/>
      <c r="FH69" s="72"/>
      <c r="FI69" s="72"/>
      <c r="FJ69" s="72"/>
      <c r="FK69" s="72"/>
      <c r="FL69" s="72"/>
      <c r="FM69" s="72"/>
      <c r="FN69" s="72"/>
      <c r="FO69" s="72"/>
      <c r="FP69" s="72"/>
      <c r="FQ69" s="72"/>
      <c r="FR69" s="72"/>
      <c r="FS69" s="72"/>
      <c r="FT69" s="72"/>
      <c r="FU69" s="72"/>
      <c r="FV69" s="72"/>
      <c r="FW69" s="72"/>
      <c r="FX69" s="72"/>
      <c r="FY69" s="72"/>
      <c r="FZ69" s="72"/>
      <c r="GA69" s="72"/>
      <c r="GB69" s="72"/>
      <c r="GC69" s="72"/>
      <c r="GD69" s="72"/>
      <c r="GE69" s="72"/>
      <c r="GF69" s="72"/>
      <c r="GG69" s="72"/>
    </row>
    <row r="70" spans="1:189" s="73" customFormat="1" x14ac:dyDescent="0.25">
      <c r="A70" s="70"/>
      <c r="B70" s="71">
        <f t="array" ref="B70">IF(A69="","",(LARGE('A1'!$B$30:$C$103,(1+SUM(COUNTIF('A1'!$B$30:$C$103,B$6:B69))-(A69*COUNTIF('A1'!$B$30:$C$103,B$7))))))</f>
        <v>-61.575999999999965</v>
      </c>
      <c r="C70" s="72" t="str">
        <f t="array" ref="C70:AZ70">IF($C$5:$AZ$5="","",IF($C$5:$AZ$5="HOT",IF(TRANSPOSE('A1'!$B$30:$B$80)=$B70,"●",IF(TRANSPOSE('A1'!$C$30:$C$80)=$B70,"▼",IF($C69:$AZ69="|","|",""))),IF(TRANSPOSE('A1'!$B$30:$B$80)=$B70,"●",IF(TRANSPOSE('A1'!$C$30:$C$80)=$B70,"▲",IF($C69:$AZ69="|","|","")))))</f>
        <v>●</v>
      </c>
      <c r="D70" s="72" t="str">
        <v/>
      </c>
      <c r="E70" s="72" t="str">
        <v/>
      </c>
      <c r="F70" s="72" t="str">
        <v/>
      </c>
      <c r="G70" s="72" t="str">
        <v/>
      </c>
      <c r="H70" s="72" t="str">
        <v/>
      </c>
      <c r="I70" s="72" t="str">
        <v>|</v>
      </c>
      <c r="J70" s="72" t="str">
        <v/>
      </c>
      <c r="K70" s="72" t="str">
        <v/>
      </c>
      <c r="L70" s="72" t="str">
        <v/>
      </c>
      <c r="M70" s="72" t="str">
        <v/>
      </c>
      <c r="N70" s="72" t="str">
        <v/>
      </c>
      <c r="O70" s="72" t="str">
        <v/>
      </c>
      <c r="P70" s="72" t="str">
        <v/>
      </c>
      <c r="Q70" s="72" t="str">
        <v/>
      </c>
      <c r="R70" s="72" t="str">
        <v/>
      </c>
      <c r="S70" s="72" t="str">
        <v/>
      </c>
      <c r="T70" s="72" t="str">
        <v/>
      </c>
      <c r="U70" s="72" t="str">
        <v/>
      </c>
      <c r="V70" s="72" t="str">
        <v/>
      </c>
      <c r="W70" s="72" t="str">
        <v/>
      </c>
      <c r="X70" s="72" t="str">
        <v/>
      </c>
      <c r="Y70" s="72" t="str">
        <v/>
      </c>
      <c r="Z70" s="72" t="str">
        <v/>
      </c>
      <c r="AA70" s="72" t="str">
        <v/>
      </c>
      <c r="AB70" s="72" t="str">
        <v/>
      </c>
      <c r="AC70" s="72" t="str">
        <v/>
      </c>
      <c r="AD70" s="72" t="str">
        <v/>
      </c>
      <c r="AE70" s="72" t="str">
        <v/>
      </c>
      <c r="AF70" s="72" t="str">
        <v/>
      </c>
      <c r="AG70" s="72" t="str">
        <v/>
      </c>
      <c r="AH70" s="72" t="str">
        <v/>
      </c>
      <c r="AI70" s="72" t="str">
        <v/>
      </c>
      <c r="AJ70" s="72" t="str">
        <v/>
      </c>
      <c r="AK70" s="72" t="str">
        <v/>
      </c>
      <c r="AL70" s="72" t="str">
        <v/>
      </c>
      <c r="AM70" s="72" t="str">
        <v/>
      </c>
      <c r="AN70" s="72" t="str">
        <v/>
      </c>
      <c r="AO70" s="72" t="str">
        <v/>
      </c>
      <c r="AP70" s="72" t="str">
        <v/>
      </c>
      <c r="AQ70" s="72" t="str">
        <v/>
      </c>
      <c r="AR70" s="72" t="str">
        <v/>
      </c>
      <c r="AS70" s="72" t="str">
        <v/>
      </c>
      <c r="AT70" s="72" t="str">
        <v/>
      </c>
      <c r="AU70" s="72" t="str">
        <v/>
      </c>
      <c r="AV70" s="72" t="str">
        <v/>
      </c>
      <c r="AW70" s="72" t="str">
        <v/>
      </c>
      <c r="AX70" s="72" t="str">
        <v/>
      </c>
      <c r="AY70" s="72" t="str">
        <v/>
      </c>
      <c r="AZ70" s="72" t="str">
        <v/>
      </c>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c r="DA70" s="72"/>
      <c r="DB70" s="72"/>
      <c r="DC70" s="72"/>
      <c r="DD70" s="72"/>
      <c r="DE70" s="72"/>
      <c r="DF70" s="72"/>
      <c r="DG70" s="72"/>
      <c r="DH70" s="72"/>
      <c r="DI70" s="72"/>
      <c r="DJ70" s="72"/>
      <c r="DK70" s="72"/>
      <c r="DL70" s="72"/>
      <c r="DM70" s="72"/>
      <c r="DN70" s="72"/>
      <c r="DO70" s="72"/>
      <c r="DP70" s="72"/>
      <c r="DQ70" s="72"/>
      <c r="DR70" s="72"/>
      <c r="DS70" s="72"/>
      <c r="DT70" s="72"/>
      <c r="DU70" s="72"/>
      <c r="DV70" s="72"/>
      <c r="DW70" s="72"/>
      <c r="DX70" s="72"/>
      <c r="DY70" s="72"/>
      <c r="DZ70" s="72"/>
      <c r="EA70" s="72"/>
      <c r="EB70" s="72"/>
      <c r="EC70" s="72"/>
      <c r="ED70" s="72"/>
      <c r="EE70" s="72"/>
      <c r="EF70" s="72"/>
      <c r="EG70" s="72"/>
      <c r="EH70" s="72"/>
      <c r="EI70" s="72"/>
      <c r="EJ70" s="72"/>
      <c r="EK70" s="72"/>
      <c r="EL70" s="72"/>
      <c r="EM70" s="72"/>
      <c r="EN70" s="72"/>
      <c r="EO70" s="72"/>
      <c r="EP70" s="72"/>
      <c r="EQ70" s="72"/>
      <c r="ER70" s="72"/>
      <c r="ES70" s="72"/>
      <c r="ET70" s="72"/>
      <c r="EU70" s="72"/>
      <c r="EV70" s="72"/>
      <c r="EW70" s="72"/>
      <c r="EX70" s="72"/>
      <c r="EY70" s="72"/>
      <c r="EZ70" s="72"/>
      <c r="FA70" s="72"/>
      <c r="FB70" s="72"/>
      <c r="FC70" s="72"/>
      <c r="FD70" s="72"/>
      <c r="FE70" s="72"/>
      <c r="FF70" s="72"/>
      <c r="FG70" s="72"/>
      <c r="FH70" s="72"/>
      <c r="FI70" s="72"/>
      <c r="FJ70" s="72"/>
      <c r="FK70" s="72"/>
      <c r="FL70" s="72"/>
      <c r="FM70" s="72"/>
      <c r="FN70" s="72"/>
      <c r="FO70" s="72"/>
      <c r="FP70" s="72"/>
      <c r="FQ70" s="72"/>
      <c r="FR70" s="72"/>
      <c r="FS70" s="72"/>
      <c r="FT70" s="72"/>
      <c r="FU70" s="72"/>
      <c r="FV70" s="72"/>
      <c r="FW70" s="72"/>
      <c r="FX70" s="72"/>
      <c r="FY70" s="72"/>
      <c r="FZ70" s="72"/>
      <c r="GA70" s="72"/>
      <c r="GB70" s="72"/>
      <c r="GC70" s="72"/>
      <c r="GD70" s="72"/>
      <c r="GE70" s="72"/>
      <c r="GF70" s="72"/>
      <c r="GG70" s="72"/>
    </row>
    <row r="71" spans="1:189" s="73" customFormat="1" x14ac:dyDescent="0.25">
      <c r="A71" s="70">
        <f>IF(A69="","",IF((SUM(IF(FREQUENCY('A1'!$B$30:$C$80,'A1'!$B$30:$C$80)&gt;0,1)))&gt;(A69+1),(A69+1),""))</f>
        <v>33</v>
      </c>
      <c r="B71" s="71" t="str">
        <f t="array" ref="B71">IF(A70="","",(LARGE('A1'!$B$30:$C$103,(1+SUM(COUNTIF('A1'!$B$30:$C$103,B$6:B70))-(A70*COUNTIF('A1'!$B$30:$C$103,B$7))))))</f>
        <v/>
      </c>
      <c r="C71" s="72" t="str">
        <f t="array" ref="C71:AZ71">IF($C$5:$AZ$5="","",IF($C$5:$AZ$5="HOT",IF($C70:$AZ70="●","|",IF($C70:$AZ70="|","|","")),IF($C70:$AZ70="▲","|",IF($C70:$AZ70="|","|",""))))</f>
        <v/>
      </c>
      <c r="D71" s="72" t="str">
        <v/>
      </c>
      <c r="E71" s="72" t="str">
        <v/>
      </c>
      <c r="F71" s="72" t="str">
        <v/>
      </c>
      <c r="G71" s="72" t="str">
        <v/>
      </c>
      <c r="H71" s="72" t="str">
        <v/>
      </c>
      <c r="I71" s="72" t="str">
        <v>|</v>
      </c>
      <c r="J71" s="72" t="str">
        <v/>
      </c>
      <c r="K71" s="72" t="str">
        <v/>
      </c>
      <c r="L71" s="72" t="str">
        <v/>
      </c>
      <c r="M71" s="72" t="str">
        <v/>
      </c>
      <c r="N71" s="72" t="str">
        <v/>
      </c>
      <c r="O71" s="72" t="str">
        <v/>
      </c>
      <c r="P71" s="72" t="str">
        <v/>
      </c>
      <c r="Q71" s="72" t="str">
        <v/>
      </c>
      <c r="R71" s="72" t="str">
        <v/>
      </c>
      <c r="S71" s="72" t="str">
        <v/>
      </c>
      <c r="T71" s="72" t="str">
        <v/>
      </c>
      <c r="U71" s="72" t="str">
        <v/>
      </c>
      <c r="V71" s="72" t="str">
        <v/>
      </c>
      <c r="W71" s="72" t="str">
        <v/>
      </c>
      <c r="X71" s="72" t="str">
        <v/>
      </c>
      <c r="Y71" s="72" t="str">
        <v/>
      </c>
      <c r="Z71" s="72" t="str">
        <v/>
      </c>
      <c r="AA71" s="72" t="str">
        <v/>
      </c>
      <c r="AB71" s="72" t="str">
        <v/>
      </c>
      <c r="AC71" s="72" t="str">
        <v/>
      </c>
      <c r="AD71" s="72" t="str">
        <v/>
      </c>
      <c r="AE71" s="72" t="str">
        <v/>
      </c>
      <c r="AF71" s="72" t="str">
        <v/>
      </c>
      <c r="AG71" s="72" t="str">
        <v/>
      </c>
      <c r="AH71" s="72" t="str">
        <v/>
      </c>
      <c r="AI71" s="72" t="str">
        <v/>
      </c>
      <c r="AJ71" s="72" t="str">
        <v/>
      </c>
      <c r="AK71" s="72" t="str">
        <v/>
      </c>
      <c r="AL71" s="72" t="str">
        <v/>
      </c>
      <c r="AM71" s="72" t="str">
        <v/>
      </c>
      <c r="AN71" s="72" t="str">
        <v/>
      </c>
      <c r="AO71" s="72" t="str">
        <v/>
      </c>
      <c r="AP71" s="72" t="str">
        <v/>
      </c>
      <c r="AQ71" s="72" t="str">
        <v/>
      </c>
      <c r="AR71" s="72" t="str">
        <v/>
      </c>
      <c r="AS71" s="72" t="str">
        <v/>
      </c>
      <c r="AT71" s="72" t="str">
        <v/>
      </c>
      <c r="AU71" s="72" t="str">
        <v/>
      </c>
      <c r="AV71" s="72" t="str">
        <v/>
      </c>
      <c r="AW71" s="72" t="str">
        <v/>
      </c>
      <c r="AX71" s="72" t="str">
        <v/>
      </c>
      <c r="AY71" s="72" t="str">
        <v/>
      </c>
      <c r="AZ71" s="72" t="str">
        <v/>
      </c>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c r="DD71" s="72"/>
      <c r="DE71" s="72"/>
      <c r="DF71" s="72"/>
      <c r="DG71" s="72"/>
      <c r="DH71" s="72"/>
      <c r="DI71" s="72"/>
      <c r="DJ71" s="72"/>
      <c r="DK71" s="72"/>
      <c r="DL71" s="72"/>
      <c r="DM71" s="72"/>
      <c r="DN71" s="72"/>
      <c r="DO71" s="72"/>
      <c r="DP71" s="72"/>
      <c r="DQ71" s="72"/>
      <c r="DR71" s="72"/>
      <c r="DS71" s="72"/>
      <c r="DT71" s="72"/>
      <c r="DU71" s="72"/>
      <c r="DV71" s="72"/>
      <c r="DW71" s="72"/>
      <c r="DX71" s="72"/>
      <c r="DY71" s="72"/>
      <c r="DZ71" s="72"/>
      <c r="EA71" s="72"/>
      <c r="EB71" s="72"/>
      <c r="EC71" s="72"/>
      <c r="ED71" s="72"/>
      <c r="EE71" s="72"/>
      <c r="EF71" s="72"/>
      <c r="EG71" s="72"/>
      <c r="EH71" s="72"/>
      <c r="EI71" s="72"/>
      <c r="EJ71" s="72"/>
      <c r="EK71" s="72"/>
      <c r="EL71" s="72"/>
      <c r="EM71" s="72"/>
      <c r="EN71" s="72"/>
      <c r="EO71" s="72"/>
      <c r="EP71" s="72"/>
      <c r="EQ71" s="72"/>
      <c r="ER71" s="72"/>
      <c r="ES71" s="72"/>
      <c r="ET71" s="72"/>
      <c r="EU71" s="72"/>
      <c r="EV71" s="72"/>
      <c r="EW71" s="72"/>
      <c r="EX71" s="72"/>
      <c r="EY71" s="72"/>
      <c r="EZ71" s="72"/>
      <c r="FA71" s="72"/>
      <c r="FB71" s="72"/>
      <c r="FC71" s="72"/>
      <c r="FD71" s="72"/>
      <c r="FE71" s="72"/>
      <c r="FF71" s="72"/>
      <c r="FG71" s="72"/>
      <c r="FH71" s="72"/>
      <c r="FI71" s="72"/>
      <c r="FJ71" s="72"/>
      <c r="FK71" s="72"/>
      <c r="FL71" s="72"/>
      <c r="FM71" s="72"/>
      <c r="FN71" s="72"/>
      <c r="FO71" s="72"/>
      <c r="FP71" s="72"/>
      <c r="FQ71" s="72"/>
      <c r="FR71" s="72"/>
      <c r="FS71" s="72"/>
      <c r="FT71" s="72"/>
      <c r="FU71" s="72"/>
      <c r="FV71" s="72"/>
      <c r="FW71" s="72"/>
      <c r="FX71" s="72"/>
      <c r="FY71" s="72"/>
      <c r="FZ71" s="72"/>
      <c r="GA71" s="72"/>
      <c r="GB71" s="72"/>
      <c r="GC71" s="72"/>
      <c r="GD71" s="72"/>
      <c r="GE71" s="72"/>
      <c r="GF71" s="72"/>
      <c r="GG71" s="72"/>
    </row>
    <row r="72" spans="1:189" s="73" customFormat="1" x14ac:dyDescent="0.25">
      <c r="A72" s="70"/>
      <c r="B72" s="71">
        <f t="array" ref="B72">IF(A71="","",(LARGE('A1'!$B$30:$C$103,(1+SUM(COUNTIF('A1'!$B$30:$C$103,B$6:B71))-(A71*COUNTIF('A1'!$B$30:$C$103,B$7))))))</f>
        <v>-154.63999999999999</v>
      </c>
      <c r="C72" s="72" t="str">
        <f t="array" ref="C72:AZ72">IF($C$5:$AZ$5="","",IF($C$5:$AZ$5="HOT",IF(TRANSPOSE('A1'!$B$30:$B$80)=$B72,"●",IF(TRANSPOSE('A1'!$C$30:$C$80)=$B72,"▼",IF($C71:$AZ71="|","|",""))),IF(TRANSPOSE('A1'!$B$30:$B$80)=$B72,"●",IF(TRANSPOSE('A1'!$C$30:$C$80)=$B72,"▲",IF($C71:$AZ71="|","|","")))))</f>
        <v/>
      </c>
      <c r="D72" s="72" t="str">
        <v/>
      </c>
      <c r="E72" s="72" t="str">
        <v/>
      </c>
      <c r="F72" s="72" t="str">
        <v/>
      </c>
      <c r="G72" s="72" t="str">
        <v/>
      </c>
      <c r="H72" s="72" t="str">
        <v/>
      </c>
      <c r="I72" s="72" t="str">
        <v>●</v>
      </c>
      <c r="J72" s="72" t="str">
        <v/>
      </c>
      <c r="K72" s="72" t="str">
        <v/>
      </c>
      <c r="L72" s="72" t="str">
        <v/>
      </c>
      <c r="M72" s="72" t="str">
        <v/>
      </c>
      <c r="N72" s="72" t="str">
        <v/>
      </c>
      <c r="O72" s="72" t="str">
        <v/>
      </c>
      <c r="P72" s="72" t="str">
        <v/>
      </c>
      <c r="Q72" s="72" t="str">
        <v/>
      </c>
      <c r="R72" s="72" t="str">
        <v/>
      </c>
      <c r="S72" s="72" t="str">
        <v/>
      </c>
      <c r="T72" s="72" t="str">
        <v/>
      </c>
      <c r="U72" s="72" t="str">
        <v/>
      </c>
      <c r="V72" s="72" t="str">
        <v/>
      </c>
      <c r="W72" s="72" t="str">
        <v/>
      </c>
      <c r="X72" s="72" t="str">
        <v/>
      </c>
      <c r="Y72" s="72" t="str">
        <v/>
      </c>
      <c r="Z72" s="72" t="str">
        <v/>
      </c>
      <c r="AA72" s="72" t="str">
        <v/>
      </c>
      <c r="AB72" s="72" t="str">
        <v/>
      </c>
      <c r="AC72" s="72" t="str">
        <v/>
      </c>
      <c r="AD72" s="72" t="str">
        <v/>
      </c>
      <c r="AE72" s="72" t="str">
        <v/>
      </c>
      <c r="AF72" s="72" t="str">
        <v/>
      </c>
      <c r="AG72" s="72" t="str">
        <v/>
      </c>
      <c r="AH72" s="72" t="str">
        <v/>
      </c>
      <c r="AI72" s="72" t="str">
        <v/>
      </c>
      <c r="AJ72" s="72" t="str">
        <v/>
      </c>
      <c r="AK72" s="72" t="str">
        <v/>
      </c>
      <c r="AL72" s="72" t="str">
        <v/>
      </c>
      <c r="AM72" s="72" t="str">
        <v/>
      </c>
      <c r="AN72" s="72" t="str">
        <v/>
      </c>
      <c r="AO72" s="72" t="str">
        <v/>
      </c>
      <c r="AP72" s="72" t="str">
        <v/>
      </c>
      <c r="AQ72" s="72" t="str">
        <v/>
      </c>
      <c r="AR72" s="72" t="str">
        <v/>
      </c>
      <c r="AS72" s="72" t="str">
        <v/>
      </c>
      <c r="AT72" s="72" t="str">
        <v/>
      </c>
      <c r="AU72" s="72" t="str">
        <v/>
      </c>
      <c r="AV72" s="72" t="str">
        <v/>
      </c>
      <c r="AW72" s="72" t="str">
        <v/>
      </c>
      <c r="AX72" s="72" t="str">
        <v/>
      </c>
      <c r="AY72" s="72" t="str">
        <v/>
      </c>
      <c r="AZ72" s="72" t="str">
        <v/>
      </c>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c r="DA72" s="72"/>
      <c r="DB72" s="72"/>
      <c r="DC72" s="72"/>
      <c r="DD72" s="72"/>
      <c r="DE72" s="72"/>
      <c r="DF72" s="72"/>
      <c r="DG72" s="72"/>
      <c r="DH72" s="72"/>
      <c r="DI72" s="72"/>
      <c r="DJ72" s="72"/>
      <c r="DK72" s="72"/>
      <c r="DL72" s="72"/>
      <c r="DM72" s="72"/>
      <c r="DN72" s="72"/>
      <c r="DO72" s="72"/>
      <c r="DP72" s="72"/>
      <c r="DQ72" s="72"/>
      <c r="DR72" s="72"/>
      <c r="DS72" s="72"/>
      <c r="DT72" s="72"/>
      <c r="DU72" s="72"/>
      <c r="DV72" s="72"/>
      <c r="DW72" s="72"/>
      <c r="DX72" s="72"/>
      <c r="DY72" s="72"/>
      <c r="DZ72" s="72"/>
      <c r="EA72" s="72"/>
      <c r="EB72" s="72"/>
      <c r="EC72" s="72"/>
      <c r="ED72" s="72"/>
      <c r="EE72" s="72"/>
      <c r="EF72" s="72"/>
      <c r="EG72" s="72"/>
      <c r="EH72" s="72"/>
      <c r="EI72" s="72"/>
      <c r="EJ72" s="72"/>
      <c r="EK72" s="72"/>
      <c r="EL72" s="72"/>
      <c r="EM72" s="72"/>
      <c r="EN72" s="72"/>
      <c r="EO72" s="72"/>
      <c r="EP72" s="72"/>
      <c r="EQ72" s="72"/>
      <c r="ER72" s="72"/>
      <c r="ES72" s="72"/>
      <c r="ET72" s="72"/>
      <c r="EU72" s="72"/>
      <c r="EV72" s="72"/>
      <c r="EW72" s="72"/>
      <c r="EX72" s="72"/>
      <c r="EY72" s="72"/>
      <c r="EZ72" s="72"/>
      <c r="FA72" s="72"/>
      <c r="FB72" s="72"/>
      <c r="FC72" s="72"/>
      <c r="FD72" s="72"/>
      <c r="FE72" s="72"/>
      <c r="FF72" s="72"/>
      <c r="FG72" s="72"/>
      <c r="FH72" s="72"/>
      <c r="FI72" s="72"/>
      <c r="FJ72" s="72"/>
      <c r="FK72" s="72"/>
      <c r="FL72" s="72"/>
      <c r="FM72" s="72"/>
      <c r="FN72" s="72"/>
      <c r="FO72" s="72"/>
      <c r="FP72" s="72"/>
      <c r="FQ72" s="72"/>
      <c r="FR72" s="72"/>
      <c r="FS72" s="72"/>
      <c r="FT72" s="72"/>
      <c r="FU72" s="72"/>
      <c r="FV72" s="72"/>
      <c r="FW72" s="72"/>
      <c r="FX72" s="72"/>
      <c r="FY72" s="72"/>
      <c r="FZ72" s="72"/>
      <c r="GA72" s="72"/>
      <c r="GB72" s="72"/>
      <c r="GC72" s="72"/>
      <c r="GD72" s="72"/>
      <c r="GE72" s="72"/>
      <c r="GF72" s="72"/>
      <c r="GG72" s="72"/>
    </row>
    <row r="73" spans="1:189" s="73" customFormat="1" x14ac:dyDescent="0.25">
      <c r="A73" s="70" t="str">
        <f>IF(A71="","",IF((SUM(IF(FREQUENCY('A1'!$B$30:$C$80,'A1'!$B$30:$C$80)&gt;0,1)))&gt;(A71+1),(A71+1),""))</f>
        <v/>
      </c>
      <c r="B73" s="71" t="str">
        <f t="array" ref="B73">IF(A72="","",(LARGE('A1'!$B$30:$C$103,(1+SUM(COUNTIF('A1'!$B$30:$C$103,B$6:B72))-(A72*COUNTIF('A1'!$B$30:$C$103,B$7))))))</f>
        <v/>
      </c>
      <c r="C73" s="72" t="str">
        <f t="array" ref="C73:AZ73">IF($C$5:$AZ$5="","",IF($C$5:$AZ$5="HOT",IF($C72:$AZ72="●","|",IF($C72:$AZ72="|","|","")),IF($C72:$AZ72="▲","|",IF($C72:$AZ72="|","|",""))))</f>
        <v/>
      </c>
      <c r="D73" s="72" t="str">
        <v/>
      </c>
      <c r="E73" s="72" t="str">
        <v/>
      </c>
      <c r="F73" s="72" t="str">
        <v/>
      </c>
      <c r="G73" s="72" t="str">
        <v/>
      </c>
      <c r="H73" s="72" t="str">
        <v/>
      </c>
      <c r="I73" s="72" t="str">
        <v/>
      </c>
      <c r="J73" s="72" t="str">
        <v/>
      </c>
      <c r="K73" s="72" t="str">
        <v/>
      </c>
      <c r="L73" s="72" t="str">
        <v/>
      </c>
      <c r="M73" s="72" t="str">
        <v/>
      </c>
      <c r="N73" s="72" t="str">
        <v/>
      </c>
      <c r="O73" s="72" t="str">
        <v/>
      </c>
      <c r="P73" s="72" t="str">
        <v/>
      </c>
      <c r="Q73" s="72" t="str">
        <v/>
      </c>
      <c r="R73" s="72" t="str">
        <v/>
      </c>
      <c r="S73" s="72" t="str">
        <v/>
      </c>
      <c r="T73" s="72" t="str">
        <v/>
      </c>
      <c r="U73" s="72" t="str">
        <v/>
      </c>
      <c r="V73" s="72" t="str">
        <v/>
      </c>
      <c r="W73" s="72" t="str">
        <v/>
      </c>
      <c r="X73" s="72" t="str">
        <v/>
      </c>
      <c r="Y73" s="72" t="str">
        <v/>
      </c>
      <c r="Z73" s="72" t="str">
        <v/>
      </c>
      <c r="AA73" s="72" t="str">
        <v/>
      </c>
      <c r="AB73" s="72" t="str">
        <v/>
      </c>
      <c r="AC73" s="72" t="str">
        <v/>
      </c>
      <c r="AD73" s="72" t="str">
        <v/>
      </c>
      <c r="AE73" s="72" t="str">
        <v/>
      </c>
      <c r="AF73" s="72" t="str">
        <v/>
      </c>
      <c r="AG73" s="72" t="str">
        <v/>
      </c>
      <c r="AH73" s="72" t="str">
        <v/>
      </c>
      <c r="AI73" s="72" t="str">
        <v/>
      </c>
      <c r="AJ73" s="72" t="str">
        <v/>
      </c>
      <c r="AK73" s="72" t="str">
        <v/>
      </c>
      <c r="AL73" s="72" t="str">
        <v/>
      </c>
      <c r="AM73" s="72" t="str">
        <v/>
      </c>
      <c r="AN73" s="72" t="str">
        <v/>
      </c>
      <c r="AO73" s="72" t="str">
        <v/>
      </c>
      <c r="AP73" s="72" t="str">
        <v/>
      </c>
      <c r="AQ73" s="72" t="str">
        <v/>
      </c>
      <c r="AR73" s="72" t="str">
        <v/>
      </c>
      <c r="AS73" s="72" t="str">
        <v/>
      </c>
      <c r="AT73" s="72" t="str">
        <v/>
      </c>
      <c r="AU73" s="72" t="str">
        <v/>
      </c>
      <c r="AV73" s="72" t="str">
        <v/>
      </c>
      <c r="AW73" s="72" t="str">
        <v/>
      </c>
      <c r="AX73" s="72" t="str">
        <v/>
      </c>
      <c r="AY73" s="72" t="str">
        <v/>
      </c>
      <c r="AZ73" s="72" t="str">
        <v/>
      </c>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c r="DA73" s="72"/>
      <c r="DB73" s="72"/>
      <c r="DC73" s="72"/>
      <c r="DD73" s="72"/>
      <c r="DE73" s="72"/>
      <c r="DF73" s="72"/>
      <c r="DG73" s="72"/>
      <c r="DH73" s="72"/>
      <c r="DI73" s="72"/>
      <c r="DJ73" s="72"/>
      <c r="DK73" s="72"/>
      <c r="DL73" s="72"/>
      <c r="DM73" s="72"/>
      <c r="DN73" s="72"/>
      <c r="DO73" s="72"/>
      <c r="DP73" s="72"/>
      <c r="DQ73" s="72"/>
      <c r="DR73" s="72"/>
      <c r="DS73" s="72"/>
      <c r="DT73" s="72"/>
      <c r="DU73" s="72"/>
      <c r="DV73" s="72"/>
      <c r="DW73" s="72"/>
      <c r="DX73" s="72"/>
      <c r="DY73" s="72"/>
      <c r="DZ73" s="72"/>
      <c r="EA73" s="72"/>
      <c r="EB73" s="72"/>
      <c r="EC73" s="72"/>
      <c r="ED73" s="72"/>
      <c r="EE73" s="72"/>
      <c r="EF73" s="72"/>
      <c r="EG73" s="72"/>
      <c r="EH73" s="72"/>
      <c r="EI73" s="72"/>
      <c r="EJ73" s="72"/>
      <c r="EK73" s="72"/>
      <c r="EL73" s="72"/>
      <c r="EM73" s="72"/>
      <c r="EN73" s="72"/>
      <c r="EO73" s="72"/>
      <c r="EP73" s="72"/>
      <c r="EQ73" s="72"/>
      <c r="ER73" s="72"/>
      <c r="ES73" s="72"/>
      <c r="ET73" s="72"/>
      <c r="EU73" s="72"/>
      <c r="EV73" s="72"/>
      <c r="EW73" s="72"/>
      <c r="EX73" s="72"/>
      <c r="EY73" s="72"/>
      <c r="EZ73" s="72"/>
      <c r="FA73" s="72"/>
      <c r="FB73" s="72"/>
      <c r="FC73" s="72"/>
      <c r="FD73" s="72"/>
      <c r="FE73" s="72"/>
      <c r="FF73" s="72"/>
      <c r="FG73" s="72"/>
      <c r="FH73" s="72"/>
      <c r="FI73" s="72"/>
      <c r="FJ73" s="72"/>
      <c r="FK73" s="72"/>
      <c r="FL73" s="72"/>
      <c r="FM73" s="72"/>
      <c r="FN73" s="72"/>
      <c r="FO73" s="72"/>
      <c r="FP73" s="72"/>
      <c r="FQ73" s="72"/>
      <c r="FR73" s="72"/>
      <c r="FS73" s="72"/>
      <c r="FT73" s="72"/>
      <c r="FU73" s="72"/>
      <c r="FV73" s="72"/>
      <c r="FW73" s="72"/>
      <c r="FX73" s="72"/>
      <c r="FY73" s="72"/>
      <c r="FZ73" s="72"/>
      <c r="GA73" s="72"/>
      <c r="GB73" s="72"/>
      <c r="GC73" s="72"/>
      <c r="GD73" s="72"/>
      <c r="GE73" s="72"/>
      <c r="GF73" s="72"/>
      <c r="GG73" s="72"/>
    </row>
    <row r="74" spans="1:189" s="73" customFormat="1" x14ac:dyDescent="0.25">
      <c r="A74" s="70"/>
      <c r="B74" s="71" t="str">
        <f t="array" ref="B74">IF(A73="","",(LARGE('A1'!$B$30:$C$103,(1+SUM(COUNTIF('A1'!$B$30:$C$103,B$6:B73))-(A73*COUNTIF('A1'!$B$30:$C$103,B$7))))))</f>
        <v/>
      </c>
      <c r="C74" s="72" t="str">
        <f t="array" ref="C74:AZ74">IF($C$5:$AZ$5="","",IF($C$5:$AZ$5="HOT",IF(TRANSPOSE('A1'!$B$30:$B$80)=$B74,"●",IF(TRANSPOSE('A1'!$C$30:$C$80)=$B74,"▼",IF($C73:$AZ73="|","|",""))),IF(TRANSPOSE('A1'!$B$30:$B$80)=$B74,"●",IF(TRANSPOSE('A1'!$C$30:$C$80)=$B74,"▲",IF($C73:$AZ73="|","|","")))))</f>
        <v/>
      </c>
      <c r="D74" s="72" t="str">
        <v/>
      </c>
      <c r="E74" s="72" t="str">
        <v/>
      </c>
      <c r="F74" s="72" t="str">
        <v/>
      </c>
      <c r="G74" s="72" t="str">
        <v/>
      </c>
      <c r="H74" s="72" t="str">
        <v/>
      </c>
      <c r="I74" s="72" t="str">
        <v/>
      </c>
      <c r="J74" s="72" t="str">
        <v/>
      </c>
      <c r="K74" s="72" t="str">
        <v/>
      </c>
      <c r="L74" s="72" t="str">
        <v/>
      </c>
      <c r="M74" s="72" t="str">
        <v/>
      </c>
      <c r="N74" s="72" t="str">
        <v/>
      </c>
      <c r="O74" s="72" t="str">
        <v/>
      </c>
      <c r="P74" s="72" t="str">
        <v/>
      </c>
      <c r="Q74" s="72" t="str">
        <v/>
      </c>
      <c r="R74" s="72" t="str">
        <v/>
      </c>
      <c r="S74" s="72" t="str">
        <v/>
      </c>
      <c r="T74" s="72" t="str">
        <v/>
      </c>
      <c r="U74" s="72" t="str">
        <v/>
      </c>
      <c r="V74" s="72" t="str">
        <v/>
      </c>
      <c r="W74" s="72" t="str">
        <v/>
      </c>
      <c r="X74" s="72" t="str">
        <v/>
      </c>
      <c r="Y74" s="72" t="str">
        <v/>
      </c>
      <c r="Z74" s="72" t="str">
        <v/>
      </c>
      <c r="AA74" s="72" t="str">
        <v/>
      </c>
      <c r="AB74" s="72" t="str">
        <v/>
      </c>
      <c r="AC74" s="72" t="str">
        <v/>
      </c>
      <c r="AD74" s="72" t="str">
        <v/>
      </c>
      <c r="AE74" s="72" t="str">
        <v/>
      </c>
      <c r="AF74" s="72" t="str">
        <v/>
      </c>
      <c r="AG74" s="72" t="str">
        <v/>
      </c>
      <c r="AH74" s="72" t="str">
        <v/>
      </c>
      <c r="AI74" s="72" t="str">
        <v/>
      </c>
      <c r="AJ74" s="72" t="str">
        <v/>
      </c>
      <c r="AK74" s="72" t="str">
        <v/>
      </c>
      <c r="AL74" s="72" t="str">
        <v/>
      </c>
      <c r="AM74" s="72" t="str">
        <v/>
      </c>
      <c r="AN74" s="72" t="str">
        <v/>
      </c>
      <c r="AO74" s="72" t="str">
        <v/>
      </c>
      <c r="AP74" s="72" t="str">
        <v/>
      </c>
      <c r="AQ74" s="72" t="str">
        <v/>
      </c>
      <c r="AR74" s="72" t="str">
        <v/>
      </c>
      <c r="AS74" s="72" t="str">
        <v/>
      </c>
      <c r="AT74" s="72" t="str">
        <v/>
      </c>
      <c r="AU74" s="72" t="str">
        <v/>
      </c>
      <c r="AV74" s="72" t="str">
        <v/>
      </c>
      <c r="AW74" s="72" t="str">
        <v/>
      </c>
      <c r="AX74" s="72" t="str">
        <v/>
      </c>
      <c r="AY74" s="72" t="str">
        <v/>
      </c>
      <c r="AZ74" s="72" t="str">
        <v/>
      </c>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c r="DA74" s="72"/>
      <c r="DB74" s="72"/>
      <c r="DC74" s="72"/>
      <c r="DD74" s="72"/>
      <c r="DE74" s="72"/>
      <c r="DF74" s="72"/>
      <c r="DG74" s="72"/>
      <c r="DH74" s="72"/>
      <c r="DI74" s="72"/>
      <c r="DJ74" s="72"/>
      <c r="DK74" s="72"/>
      <c r="DL74" s="72"/>
      <c r="DM74" s="72"/>
      <c r="DN74" s="72"/>
      <c r="DO74" s="72"/>
      <c r="DP74" s="72"/>
      <c r="DQ74" s="72"/>
      <c r="DR74" s="72"/>
      <c r="DS74" s="72"/>
      <c r="DT74" s="72"/>
      <c r="DU74" s="72"/>
      <c r="DV74" s="72"/>
      <c r="DW74" s="72"/>
      <c r="DX74" s="72"/>
      <c r="DY74" s="72"/>
      <c r="DZ74" s="72"/>
      <c r="EA74" s="72"/>
      <c r="EB74" s="72"/>
      <c r="EC74" s="72"/>
      <c r="ED74" s="72"/>
      <c r="EE74" s="72"/>
      <c r="EF74" s="72"/>
      <c r="EG74" s="72"/>
      <c r="EH74" s="72"/>
      <c r="EI74" s="72"/>
      <c r="EJ74" s="72"/>
      <c r="EK74" s="72"/>
      <c r="EL74" s="72"/>
      <c r="EM74" s="72"/>
      <c r="EN74" s="72"/>
      <c r="EO74" s="72"/>
      <c r="EP74" s="72"/>
      <c r="EQ74" s="72"/>
      <c r="ER74" s="72"/>
      <c r="ES74" s="72"/>
      <c r="ET74" s="72"/>
      <c r="EU74" s="72"/>
      <c r="EV74" s="72"/>
      <c r="EW74" s="72"/>
      <c r="EX74" s="72"/>
      <c r="EY74" s="72"/>
      <c r="EZ74" s="72"/>
      <c r="FA74" s="72"/>
      <c r="FB74" s="72"/>
      <c r="FC74" s="72"/>
      <c r="FD74" s="72"/>
      <c r="FE74" s="72"/>
      <c r="FF74" s="72"/>
      <c r="FG74" s="72"/>
      <c r="FH74" s="72"/>
      <c r="FI74" s="72"/>
      <c r="FJ74" s="72"/>
      <c r="FK74" s="72"/>
      <c r="FL74" s="72"/>
      <c r="FM74" s="72"/>
      <c r="FN74" s="72"/>
      <c r="FO74" s="72"/>
      <c r="FP74" s="72"/>
      <c r="FQ74" s="72"/>
      <c r="FR74" s="72"/>
      <c r="FS74" s="72"/>
      <c r="FT74" s="72"/>
      <c r="FU74" s="72"/>
      <c r="FV74" s="72"/>
      <c r="FW74" s="72"/>
      <c r="FX74" s="72"/>
      <c r="FY74" s="72"/>
      <c r="FZ74" s="72"/>
      <c r="GA74" s="72"/>
      <c r="GB74" s="72"/>
      <c r="GC74" s="72"/>
      <c r="GD74" s="72"/>
      <c r="GE74" s="72"/>
      <c r="GF74" s="72"/>
      <c r="GG74" s="72"/>
    </row>
    <row r="75" spans="1:189" s="73" customFormat="1" x14ac:dyDescent="0.25">
      <c r="A75" s="70" t="str">
        <f>IF(A73="","",IF((SUM(IF(FREQUENCY('A1'!$B$30:$C$80,'A1'!$B$30:$C$80)&gt;0,1)))&gt;(A73+1),(A73+1),""))</f>
        <v/>
      </c>
      <c r="B75" s="71" t="str">
        <f t="array" ref="B75">IF(A74="","",(LARGE('A1'!$B$30:$C$103,(1+SUM(COUNTIF('A1'!$B$30:$C$103,B$6:B74))-(A74*COUNTIF('A1'!$B$30:$C$103,B$7))))))</f>
        <v/>
      </c>
      <c r="C75" s="72" t="str">
        <f t="array" ref="C75:AZ75">IF($C$5:$AZ$5="","",IF($C$5:$AZ$5="HOT",IF($C74:$AZ74="●","|",IF($C74:$AZ74="|","|","")),IF($C74:$AZ74="▲","|",IF($C74:$AZ74="|","|",""))))</f>
        <v/>
      </c>
      <c r="D75" s="72" t="str">
        <v/>
      </c>
      <c r="E75" s="72" t="str">
        <v/>
      </c>
      <c r="F75" s="72" t="str">
        <v/>
      </c>
      <c r="G75" s="72" t="str">
        <v/>
      </c>
      <c r="H75" s="72" t="str">
        <v/>
      </c>
      <c r="I75" s="72" t="str">
        <v/>
      </c>
      <c r="J75" s="72" t="str">
        <v/>
      </c>
      <c r="K75" s="72" t="str">
        <v/>
      </c>
      <c r="L75" s="72" t="str">
        <v/>
      </c>
      <c r="M75" s="72" t="str">
        <v/>
      </c>
      <c r="N75" s="72" t="str">
        <v/>
      </c>
      <c r="O75" s="72" t="str">
        <v/>
      </c>
      <c r="P75" s="72" t="str">
        <v/>
      </c>
      <c r="Q75" s="72" t="str">
        <v/>
      </c>
      <c r="R75" s="72" t="str">
        <v/>
      </c>
      <c r="S75" s="72" t="str">
        <v/>
      </c>
      <c r="T75" s="72" t="str">
        <v/>
      </c>
      <c r="U75" s="72" t="str">
        <v/>
      </c>
      <c r="V75" s="72" t="str">
        <v/>
      </c>
      <c r="W75" s="72" t="str">
        <v/>
      </c>
      <c r="X75" s="72" t="str">
        <v/>
      </c>
      <c r="Y75" s="72" t="str">
        <v/>
      </c>
      <c r="Z75" s="72" t="str">
        <v/>
      </c>
      <c r="AA75" s="72" t="str">
        <v/>
      </c>
      <c r="AB75" s="72" t="str">
        <v/>
      </c>
      <c r="AC75" s="72" t="str">
        <v/>
      </c>
      <c r="AD75" s="72" t="str">
        <v/>
      </c>
      <c r="AE75" s="72" t="str">
        <v/>
      </c>
      <c r="AF75" s="72" t="str">
        <v/>
      </c>
      <c r="AG75" s="72" t="str">
        <v/>
      </c>
      <c r="AH75" s="72" t="str">
        <v/>
      </c>
      <c r="AI75" s="72" t="str">
        <v/>
      </c>
      <c r="AJ75" s="72" t="str">
        <v/>
      </c>
      <c r="AK75" s="72" t="str">
        <v/>
      </c>
      <c r="AL75" s="72" t="str">
        <v/>
      </c>
      <c r="AM75" s="72" t="str">
        <v/>
      </c>
      <c r="AN75" s="72" t="str">
        <v/>
      </c>
      <c r="AO75" s="72" t="str">
        <v/>
      </c>
      <c r="AP75" s="72" t="str">
        <v/>
      </c>
      <c r="AQ75" s="72" t="str">
        <v/>
      </c>
      <c r="AR75" s="72" t="str">
        <v/>
      </c>
      <c r="AS75" s="72" t="str">
        <v/>
      </c>
      <c r="AT75" s="72" t="str">
        <v/>
      </c>
      <c r="AU75" s="72" t="str">
        <v/>
      </c>
      <c r="AV75" s="72" t="str">
        <v/>
      </c>
      <c r="AW75" s="72" t="str">
        <v/>
      </c>
      <c r="AX75" s="72" t="str">
        <v/>
      </c>
      <c r="AY75" s="72" t="str">
        <v/>
      </c>
      <c r="AZ75" s="72" t="str">
        <v/>
      </c>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row>
    <row r="76" spans="1:189" s="73" customFormat="1" x14ac:dyDescent="0.25">
      <c r="A76" s="70"/>
      <c r="B76" s="71" t="str">
        <f t="array" ref="B76">IF(A75="","",(LARGE('A1'!$B$30:$C$103,(1+SUM(COUNTIF('A1'!$B$30:$C$103,B$6:B75))-(A75*COUNTIF('A1'!$B$30:$C$103,B$7))))))</f>
        <v/>
      </c>
      <c r="C76" s="72" t="str">
        <f t="array" ref="C76:AZ76">IF($C$5:$AZ$5="","",IF($C$5:$AZ$5="HOT",IF(TRANSPOSE('A1'!$B$30:$B$80)=$B76,"●",IF(TRANSPOSE('A1'!$C$30:$C$80)=$B76,"▼",IF($C75:$AZ75="|","|",""))),IF(TRANSPOSE('A1'!$B$30:$B$80)=$B76,"●",IF(TRANSPOSE('A1'!$C$30:$C$80)=$B76,"▲",IF($C75:$AZ75="|","|","")))))</f>
        <v/>
      </c>
      <c r="D76" s="72" t="str">
        <v/>
      </c>
      <c r="E76" s="72" t="str">
        <v/>
      </c>
      <c r="F76" s="72" t="str">
        <v/>
      </c>
      <c r="G76" s="72" t="str">
        <v/>
      </c>
      <c r="H76" s="72" t="str">
        <v/>
      </c>
      <c r="I76" s="72" t="str">
        <v/>
      </c>
      <c r="J76" s="72" t="str">
        <v/>
      </c>
      <c r="K76" s="72" t="str">
        <v/>
      </c>
      <c r="L76" s="72" t="str">
        <v/>
      </c>
      <c r="M76" s="72" t="str">
        <v/>
      </c>
      <c r="N76" s="72" t="str">
        <v/>
      </c>
      <c r="O76" s="72" t="str">
        <v/>
      </c>
      <c r="P76" s="72" t="str">
        <v/>
      </c>
      <c r="Q76" s="72" t="str">
        <v/>
      </c>
      <c r="R76" s="72" t="str">
        <v/>
      </c>
      <c r="S76" s="72" t="str">
        <v/>
      </c>
      <c r="T76" s="72" t="str">
        <v/>
      </c>
      <c r="U76" s="72" t="str">
        <v/>
      </c>
      <c r="V76" s="72" t="str">
        <v/>
      </c>
      <c r="W76" s="72" t="str">
        <v/>
      </c>
      <c r="X76" s="72" t="str">
        <v/>
      </c>
      <c r="Y76" s="72" t="str">
        <v/>
      </c>
      <c r="Z76" s="72" t="str">
        <v/>
      </c>
      <c r="AA76" s="72" t="str">
        <v/>
      </c>
      <c r="AB76" s="72" t="str">
        <v/>
      </c>
      <c r="AC76" s="72" t="str">
        <v/>
      </c>
      <c r="AD76" s="72" t="str">
        <v/>
      </c>
      <c r="AE76" s="72" t="str">
        <v/>
      </c>
      <c r="AF76" s="72" t="str">
        <v/>
      </c>
      <c r="AG76" s="72" t="str">
        <v/>
      </c>
      <c r="AH76" s="72" t="str">
        <v/>
      </c>
      <c r="AI76" s="72" t="str">
        <v/>
      </c>
      <c r="AJ76" s="72" t="str">
        <v/>
      </c>
      <c r="AK76" s="72" t="str">
        <v/>
      </c>
      <c r="AL76" s="72" t="str">
        <v/>
      </c>
      <c r="AM76" s="72" t="str">
        <v/>
      </c>
      <c r="AN76" s="72" t="str">
        <v/>
      </c>
      <c r="AO76" s="72" t="str">
        <v/>
      </c>
      <c r="AP76" s="72" t="str">
        <v/>
      </c>
      <c r="AQ76" s="72" t="str">
        <v/>
      </c>
      <c r="AR76" s="72" t="str">
        <v/>
      </c>
      <c r="AS76" s="72" t="str">
        <v/>
      </c>
      <c r="AT76" s="72" t="str">
        <v/>
      </c>
      <c r="AU76" s="72" t="str">
        <v/>
      </c>
      <c r="AV76" s="72" t="str">
        <v/>
      </c>
      <c r="AW76" s="72" t="str">
        <v/>
      </c>
      <c r="AX76" s="72" t="str">
        <v/>
      </c>
      <c r="AY76" s="72" t="str">
        <v/>
      </c>
      <c r="AZ76" s="72" t="str">
        <v/>
      </c>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2"/>
      <c r="DS76" s="72"/>
      <c r="DT76" s="72"/>
      <c r="DU76" s="72"/>
      <c r="DV76" s="72"/>
      <c r="DW76" s="72"/>
      <c r="DX76" s="72"/>
      <c r="DY76" s="72"/>
      <c r="DZ76" s="72"/>
      <c r="EA76" s="72"/>
      <c r="EB76" s="72"/>
      <c r="EC76" s="72"/>
      <c r="ED76" s="72"/>
      <c r="EE76" s="72"/>
      <c r="EF76" s="72"/>
      <c r="EG76" s="72"/>
      <c r="EH76" s="72"/>
      <c r="EI76" s="72"/>
      <c r="EJ76" s="72"/>
      <c r="EK76" s="72"/>
      <c r="EL76" s="72"/>
      <c r="EM76" s="72"/>
      <c r="EN76" s="72"/>
      <c r="EO76" s="72"/>
      <c r="EP76" s="72"/>
      <c r="EQ76" s="72"/>
      <c r="ER76" s="72"/>
      <c r="ES76" s="72"/>
      <c r="ET76" s="72"/>
      <c r="EU76" s="72"/>
      <c r="EV76" s="72"/>
      <c r="EW76" s="72"/>
      <c r="EX76" s="72"/>
      <c r="EY76" s="72"/>
      <c r="EZ76" s="72"/>
      <c r="FA76" s="72"/>
      <c r="FB76" s="72"/>
      <c r="FC76" s="72"/>
      <c r="FD76" s="72"/>
      <c r="FE76" s="72"/>
      <c r="FF76" s="72"/>
      <c r="FG76" s="72"/>
      <c r="FH76" s="72"/>
      <c r="FI76" s="72"/>
      <c r="FJ76" s="72"/>
      <c r="FK76" s="72"/>
      <c r="FL76" s="72"/>
      <c r="FM76" s="72"/>
      <c r="FN76" s="72"/>
      <c r="FO76" s="72"/>
      <c r="FP76" s="72"/>
      <c r="FQ76" s="72"/>
      <c r="FR76" s="72"/>
      <c r="FS76" s="72"/>
      <c r="FT76" s="72"/>
      <c r="FU76" s="72"/>
      <c r="FV76" s="72"/>
      <c r="FW76" s="72"/>
      <c r="FX76" s="72"/>
      <c r="FY76" s="72"/>
      <c r="FZ76" s="72"/>
      <c r="GA76" s="72"/>
      <c r="GB76" s="72"/>
      <c r="GC76" s="72"/>
      <c r="GD76" s="72"/>
      <c r="GE76" s="72"/>
      <c r="GF76" s="72"/>
      <c r="GG76" s="72"/>
    </row>
    <row r="77" spans="1:189" s="73" customFormat="1" x14ac:dyDescent="0.25">
      <c r="A77" s="70" t="str">
        <f>IF(A75="","",IF((SUM(IF(FREQUENCY('A1'!$B$30:$C$80,'A1'!$B$30:$C$80)&gt;0,1)))&gt;(A75+1),(A75+1),""))</f>
        <v/>
      </c>
      <c r="B77" s="71" t="str">
        <f t="array" ref="B77">IF(A76="","",(LARGE('A1'!$B$30:$C$103,(1+SUM(COUNTIF('A1'!$B$30:$C$103,B$6:B76))-(A76*COUNTIF('A1'!$B$30:$C$103,B$7))))))</f>
        <v/>
      </c>
      <c r="C77" s="72" t="str">
        <f t="array" ref="C77:AZ77">IF($C$5:$AZ$5="","",IF($C$5:$AZ$5="HOT",IF($C76:$AZ76="●","|",IF($C76:$AZ76="|","|","")),IF($C76:$AZ76="▲","|",IF($C76:$AZ76="|","|",""))))</f>
        <v/>
      </c>
      <c r="D77" s="72" t="str">
        <v/>
      </c>
      <c r="E77" s="72" t="str">
        <v/>
      </c>
      <c r="F77" s="72" t="str">
        <v/>
      </c>
      <c r="G77" s="72" t="str">
        <v/>
      </c>
      <c r="H77" s="72" t="str">
        <v/>
      </c>
      <c r="I77" s="72" t="str">
        <v/>
      </c>
      <c r="J77" s="72" t="str">
        <v/>
      </c>
      <c r="K77" s="72" t="str">
        <v/>
      </c>
      <c r="L77" s="72" t="str">
        <v/>
      </c>
      <c r="M77" s="72" t="str">
        <v/>
      </c>
      <c r="N77" s="72" t="str">
        <v/>
      </c>
      <c r="O77" s="72" t="str">
        <v/>
      </c>
      <c r="P77" s="72" t="str">
        <v/>
      </c>
      <c r="Q77" s="72" t="str">
        <v/>
      </c>
      <c r="R77" s="72" t="str">
        <v/>
      </c>
      <c r="S77" s="72" t="str">
        <v/>
      </c>
      <c r="T77" s="72" t="str">
        <v/>
      </c>
      <c r="U77" s="72" t="str">
        <v/>
      </c>
      <c r="V77" s="72" t="str">
        <v/>
      </c>
      <c r="W77" s="72" t="str">
        <v/>
      </c>
      <c r="X77" s="72" t="str">
        <v/>
      </c>
      <c r="Y77" s="72" t="str">
        <v/>
      </c>
      <c r="Z77" s="72" t="str">
        <v/>
      </c>
      <c r="AA77" s="72" t="str">
        <v/>
      </c>
      <c r="AB77" s="72" t="str">
        <v/>
      </c>
      <c r="AC77" s="72" t="str">
        <v/>
      </c>
      <c r="AD77" s="72" t="str">
        <v/>
      </c>
      <c r="AE77" s="72" t="str">
        <v/>
      </c>
      <c r="AF77" s="72" t="str">
        <v/>
      </c>
      <c r="AG77" s="72" t="str">
        <v/>
      </c>
      <c r="AH77" s="72" t="str">
        <v/>
      </c>
      <c r="AI77" s="72" t="str">
        <v/>
      </c>
      <c r="AJ77" s="72" t="str">
        <v/>
      </c>
      <c r="AK77" s="72" t="str">
        <v/>
      </c>
      <c r="AL77" s="72" t="str">
        <v/>
      </c>
      <c r="AM77" s="72" t="str">
        <v/>
      </c>
      <c r="AN77" s="72" t="str">
        <v/>
      </c>
      <c r="AO77" s="72" t="str">
        <v/>
      </c>
      <c r="AP77" s="72" t="str">
        <v/>
      </c>
      <c r="AQ77" s="72" t="str">
        <v/>
      </c>
      <c r="AR77" s="72" t="str">
        <v/>
      </c>
      <c r="AS77" s="72" t="str">
        <v/>
      </c>
      <c r="AT77" s="72" t="str">
        <v/>
      </c>
      <c r="AU77" s="72" t="str">
        <v/>
      </c>
      <c r="AV77" s="72" t="str">
        <v/>
      </c>
      <c r="AW77" s="72" t="str">
        <v/>
      </c>
      <c r="AX77" s="72" t="str">
        <v/>
      </c>
      <c r="AY77" s="72" t="str">
        <v/>
      </c>
      <c r="AZ77" s="72" t="str">
        <v/>
      </c>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c r="DA77" s="72"/>
      <c r="DB77" s="72"/>
      <c r="DC77" s="72"/>
      <c r="DD77" s="72"/>
      <c r="DE77" s="72"/>
      <c r="DF77" s="72"/>
      <c r="DG77" s="72"/>
      <c r="DH77" s="72"/>
      <c r="DI77" s="72"/>
      <c r="DJ77" s="72"/>
      <c r="DK77" s="72"/>
      <c r="DL77" s="72"/>
      <c r="DM77" s="72"/>
      <c r="DN77" s="72"/>
      <c r="DO77" s="72"/>
      <c r="DP77" s="72"/>
      <c r="DQ77" s="72"/>
      <c r="DR77" s="72"/>
      <c r="DS77" s="72"/>
      <c r="DT77" s="72"/>
      <c r="DU77" s="72"/>
      <c r="DV77" s="72"/>
      <c r="DW77" s="72"/>
      <c r="DX77" s="72"/>
      <c r="DY77" s="72"/>
      <c r="DZ77" s="72"/>
      <c r="EA77" s="72"/>
      <c r="EB77" s="72"/>
      <c r="EC77" s="72"/>
      <c r="ED77" s="72"/>
      <c r="EE77" s="72"/>
      <c r="EF77" s="72"/>
      <c r="EG77" s="72"/>
      <c r="EH77" s="72"/>
      <c r="EI77" s="72"/>
      <c r="EJ77" s="72"/>
      <c r="EK77" s="72"/>
      <c r="EL77" s="72"/>
      <c r="EM77" s="72"/>
      <c r="EN77" s="72"/>
      <c r="EO77" s="72"/>
      <c r="EP77" s="72"/>
      <c r="EQ77" s="72"/>
      <c r="ER77" s="72"/>
      <c r="ES77" s="72"/>
      <c r="ET77" s="72"/>
      <c r="EU77" s="72"/>
      <c r="EV77" s="72"/>
      <c r="EW77" s="72"/>
      <c r="EX77" s="72"/>
      <c r="EY77" s="72"/>
      <c r="EZ77" s="72"/>
      <c r="FA77" s="72"/>
      <c r="FB77" s="72"/>
      <c r="FC77" s="72"/>
      <c r="FD77" s="72"/>
      <c r="FE77" s="72"/>
      <c r="FF77" s="72"/>
      <c r="FG77" s="72"/>
      <c r="FH77" s="72"/>
      <c r="FI77" s="72"/>
      <c r="FJ77" s="72"/>
      <c r="FK77" s="72"/>
      <c r="FL77" s="72"/>
      <c r="FM77" s="72"/>
      <c r="FN77" s="72"/>
      <c r="FO77" s="72"/>
      <c r="FP77" s="72"/>
      <c r="FQ77" s="72"/>
      <c r="FR77" s="72"/>
      <c r="FS77" s="72"/>
      <c r="FT77" s="72"/>
      <c r="FU77" s="72"/>
      <c r="FV77" s="72"/>
      <c r="FW77" s="72"/>
      <c r="FX77" s="72"/>
      <c r="FY77" s="72"/>
      <c r="FZ77" s="72"/>
      <c r="GA77" s="72"/>
      <c r="GB77" s="72"/>
      <c r="GC77" s="72"/>
      <c r="GD77" s="72"/>
      <c r="GE77" s="72"/>
      <c r="GF77" s="72"/>
      <c r="GG77" s="72"/>
    </row>
    <row r="78" spans="1:189" s="73" customFormat="1" x14ac:dyDescent="0.25">
      <c r="A78" s="70"/>
      <c r="B78" s="71" t="str">
        <f t="array" ref="B78">IF(A77="","",(LARGE('A1'!$B$30:$C$103,(1+SUM(COUNTIF('A1'!$B$30:$C$103,B$6:B77))-(A77*COUNTIF('A1'!$B$30:$C$103,B$7))))))</f>
        <v/>
      </c>
      <c r="C78" s="72" t="str">
        <f t="array" ref="C78:AZ78">IF($C$5:$AZ$5="","",IF($C$5:$AZ$5="HOT",IF(TRANSPOSE('A1'!$B$30:$B$80)=$B78,"●",IF(TRANSPOSE('A1'!$C$30:$C$80)=$B78,"▼",IF($C77:$AZ77="|","|",""))),IF(TRANSPOSE('A1'!$B$30:$B$80)=$B78,"●",IF(TRANSPOSE('A1'!$C$30:$C$80)=$B78,"▲",IF($C77:$AZ77="|","|","")))))</f>
        <v/>
      </c>
      <c r="D78" s="72" t="str">
        <v/>
      </c>
      <c r="E78" s="72" t="str">
        <v/>
      </c>
      <c r="F78" s="72" t="str">
        <v/>
      </c>
      <c r="G78" s="72" t="str">
        <v/>
      </c>
      <c r="H78" s="72" t="str">
        <v/>
      </c>
      <c r="I78" s="72" t="str">
        <v/>
      </c>
      <c r="J78" s="72" t="str">
        <v/>
      </c>
      <c r="K78" s="72" t="str">
        <v/>
      </c>
      <c r="L78" s="72" t="str">
        <v/>
      </c>
      <c r="M78" s="72" t="str">
        <v/>
      </c>
      <c r="N78" s="72" t="str">
        <v/>
      </c>
      <c r="O78" s="72" t="str">
        <v/>
      </c>
      <c r="P78" s="72" t="str">
        <v/>
      </c>
      <c r="Q78" s="72" t="str">
        <v/>
      </c>
      <c r="R78" s="72" t="str">
        <v/>
      </c>
      <c r="S78" s="72" t="str">
        <v/>
      </c>
      <c r="T78" s="72" t="str">
        <v/>
      </c>
      <c r="U78" s="72" t="str">
        <v/>
      </c>
      <c r="V78" s="72" t="str">
        <v/>
      </c>
      <c r="W78" s="72" t="str">
        <v/>
      </c>
      <c r="X78" s="72" t="str">
        <v/>
      </c>
      <c r="Y78" s="72" t="str">
        <v/>
      </c>
      <c r="Z78" s="72" t="str">
        <v/>
      </c>
      <c r="AA78" s="72" t="str">
        <v/>
      </c>
      <c r="AB78" s="72" t="str">
        <v/>
      </c>
      <c r="AC78" s="72" t="str">
        <v/>
      </c>
      <c r="AD78" s="72" t="str">
        <v/>
      </c>
      <c r="AE78" s="72" t="str">
        <v/>
      </c>
      <c r="AF78" s="72" t="str">
        <v/>
      </c>
      <c r="AG78" s="72" t="str">
        <v/>
      </c>
      <c r="AH78" s="72" t="str">
        <v/>
      </c>
      <c r="AI78" s="72" t="str">
        <v/>
      </c>
      <c r="AJ78" s="72" t="str">
        <v/>
      </c>
      <c r="AK78" s="72" t="str">
        <v/>
      </c>
      <c r="AL78" s="72" t="str">
        <v/>
      </c>
      <c r="AM78" s="72" t="str">
        <v/>
      </c>
      <c r="AN78" s="72" t="str">
        <v/>
      </c>
      <c r="AO78" s="72" t="str">
        <v/>
      </c>
      <c r="AP78" s="72" t="str">
        <v/>
      </c>
      <c r="AQ78" s="72" t="str">
        <v/>
      </c>
      <c r="AR78" s="72" t="str">
        <v/>
      </c>
      <c r="AS78" s="72" t="str">
        <v/>
      </c>
      <c r="AT78" s="72" t="str">
        <v/>
      </c>
      <c r="AU78" s="72" t="str">
        <v/>
      </c>
      <c r="AV78" s="72" t="str">
        <v/>
      </c>
      <c r="AW78" s="72" t="str">
        <v/>
      </c>
      <c r="AX78" s="72" t="str">
        <v/>
      </c>
      <c r="AY78" s="72" t="str">
        <v/>
      </c>
      <c r="AZ78" s="72" t="str">
        <v/>
      </c>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c r="DA78" s="72"/>
      <c r="DB78" s="72"/>
      <c r="DC78" s="72"/>
      <c r="DD78" s="72"/>
      <c r="DE78" s="72"/>
      <c r="DF78" s="72"/>
      <c r="DG78" s="72"/>
      <c r="DH78" s="72"/>
      <c r="DI78" s="72"/>
      <c r="DJ78" s="72"/>
      <c r="DK78" s="72"/>
      <c r="DL78" s="72"/>
      <c r="DM78" s="72"/>
      <c r="DN78" s="72"/>
      <c r="DO78" s="72"/>
      <c r="DP78" s="72"/>
      <c r="DQ78" s="72"/>
      <c r="DR78" s="72"/>
      <c r="DS78" s="72"/>
      <c r="DT78" s="72"/>
      <c r="DU78" s="72"/>
      <c r="DV78" s="72"/>
      <c r="DW78" s="72"/>
      <c r="DX78" s="72"/>
      <c r="DY78" s="72"/>
      <c r="DZ78" s="72"/>
      <c r="EA78" s="72"/>
      <c r="EB78" s="72"/>
      <c r="EC78" s="72"/>
      <c r="ED78" s="72"/>
      <c r="EE78" s="72"/>
      <c r="EF78" s="72"/>
      <c r="EG78" s="72"/>
      <c r="EH78" s="72"/>
      <c r="EI78" s="72"/>
      <c r="EJ78" s="72"/>
      <c r="EK78" s="72"/>
      <c r="EL78" s="72"/>
      <c r="EM78" s="72"/>
      <c r="EN78" s="72"/>
      <c r="EO78" s="72"/>
      <c r="EP78" s="72"/>
      <c r="EQ78" s="72"/>
      <c r="ER78" s="72"/>
      <c r="ES78" s="72"/>
      <c r="ET78" s="72"/>
      <c r="EU78" s="72"/>
      <c r="EV78" s="72"/>
      <c r="EW78" s="72"/>
      <c r="EX78" s="72"/>
      <c r="EY78" s="72"/>
      <c r="EZ78" s="72"/>
      <c r="FA78" s="72"/>
      <c r="FB78" s="72"/>
      <c r="FC78" s="72"/>
      <c r="FD78" s="72"/>
      <c r="FE78" s="72"/>
      <c r="FF78" s="72"/>
      <c r="FG78" s="72"/>
      <c r="FH78" s="72"/>
      <c r="FI78" s="72"/>
      <c r="FJ78" s="72"/>
      <c r="FK78" s="72"/>
      <c r="FL78" s="72"/>
      <c r="FM78" s="72"/>
      <c r="FN78" s="72"/>
      <c r="FO78" s="72"/>
      <c r="FP78" s="72"/>
      <c r="FQ78" s="72"/>
      <c r="FR78" s="72"/>
      <c r="FS78" s="72"/>
      <c r="FT78" s="72"/>
      <c r="FU78" s="72"/>
      <c r="FV78" s="72"/>
      <c r="FW78" s="72"/>
      <c r="FX78" s="72"/>
      <c r="FY78" s="72"/>
      <c r="FZ78" s="72"/>
      <c r="GA78" s="72"/>
      <c r="GB78" s="72"/>
      <c r="GC78" s="72"/>
      <c r="GD78" s="72"/>
      <c r="GE78" s="72"/>
      <c r="GF78" s="72"/>
      <c r="GG78" s="72"/>
    </row>
    <row r="79" spans="1:189" s="73" customFormat="1" x14ac:dyDescent="0.25">
      <c r="A79" s="70" t="str">
        <f>IF(A77="","",IF((SUM(IF(FREQUENCY('A1'!$B$30:$C$80,'A1'!$B$30:$C$80)&gt;0,1)))&gt;(A77+1),(A77+1),""))</f>
        <v/>
      </c>
      <c r="B79" s="71" t="str">
        <f t="array" ref="B79">IF(A78="","",(LARGE('A1'!$B$30:$C$103,(1+SUM(COUNTIF('A1'!$B$30:$C$103,B$6:B78))-(A78*COUNTIF('A1'!$B$30:$C$103,B$7))))))</f>
        <v/>
      </c>
      <c r="C79" s="72" t="str">
        <f t="array" ref="C79:AZ79">IF($C$5:$AZ$5="","",IF($C$5:$AZ$5="HOT",IF($C78:$AZ78="●","|",IF($C78:$AZ78="|","|","")),IF($C78:$AZ78="▲","|",IF($C78:$AZ78="|","|",""))))</f>
        <v/>
      </c>
      <c r="D79" s="72" t="str">
        <v/>
      </c>
      <c r="E79" s="72" t="str">
        <v/>
      </c>
      <c r="F79" s="72" t="str">
        <v/>
      </c>
      <c r="G79" s="72" t="str">
        <v/>
      </c>
      <c r="H79" s="72" t="str">
        <v/>
      </c>
      <c r="I79" s="72" t="str">
        <v/>
      </c>
      <c r="J79" s="72" t="str">
        <v/>
      </c>
      <c r="K79" s="72" t="str">
        <v/>
      </c>
      <c r="L79" s="72" t="str">
        <v/>
      </c>
      <c r="M79" s="72" t="str">
        <v/>
      </c>
      <c r="N79" s="72" t="str">
        <v/>
      </c>
      <c r="O79" s="72" t="str">
        <v/>
      </c>
      <c r="P79" s="72" t="str">
        <v/>
      </c>
      <c r="Q79" s="72" t="str">
        <v/>
      </c>
      <c r="R79" s="72" t="str">
        <v/>
      </c>
      <c r="S79" s="72" t="str">
        <v/>
      </c>
      <c r="T79" s="72" t="str">
        <v/>
      </c>
      <c r="U79" s="72" t="str">
        <v/>
      </c>
      <c r="V79" s="72" t="str">
        <v/>
      </c>
      <c r="W79" s="72" t="str">
        <v/>
      </c>
      <c r="X79" s="72" t="str">
        <v/>
      </c>
      <c r="Y79" s="72" t="str">
        <v/>
      </c>
      <c r="Z79" s="72" t="str">
        <v/>
      </c>
      <c r="AA79" s="72" t="str">
        <v/>
      </c>
      <c r="AB79" s="72" t="str">
        <v/>
      </c>
      <c r="AC79" s="72" t="str">
        <v/>
      </c>
      <c r="AD79" s="72" t="str">
        <v/>
      </c>
      <c r="AE79" s="72" t="str">
        <v/>
      </c>
      <c r="AF79" s="72" t="str">
        <v/>
      </c>
      <c r="AG79" s="72" t="str">
        <v/>
      </c>
      <c r="AH79" s="72" t="str">
        <v/>
      </c>
      <c r="AI79" s="72" t="str">
        <v/>
      </c>
      <c r="AJ79" s="72" t="str">
        <v/>
      </c>
      <c r="AK79" s="72" t="str">
        <v/>
      </c>
      <c r="AL79" s="72" t="str">
        <v/>
      </c>
      <c r="AM79" s="72" t="str">
        <v/>
      </c>
      <c r="AN79" s="72" t="str">
        <v/>
      </c>
      <c r="AO79" s="72" t="str">
        <v/>
      </c>
      <c r="AP79" s="72" t="str">
        <v/>
      </c>
      <c r="AQ79" s="72" t="str">
        <v/>
      </c>
      <c r="AR79" s="72" t="str">
        <v/>
      </c>
      <c r="AS79" s="72" t="str">
        <v/>
      </c>
      <c r="AT79" s="72" t="str">
        <v/>
      </c>
      <c r="AU79" s="72" t="str">
        <v/>
      </c>
      <c r="AV79" s="72" t="str">
        <v/>
      </c>
      <c r="AW79" s="72" t="str">
        <v/>
      </c>
      <c r="AX79" s="72" t="str">
        <v/>
      </c>
      <c r="AY79" s="72" t="str">
        <v/>
      </c>
      <c r="AZ79" s="72" t="str">
        <v/>
      </c>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c r="DA79" s="72"/>
      <c r="DB79" s="72"/>
      <c r="DC79" s="72"/>
      <c r="DD79" s="72"/>
      <c r="DE79" s="72"/>
      <c r="DF79" s="72"/>
      <c r="DG79" s="72"/>
      <c r="DH79" s="72"/>
      <c r="DI79" s="72"/>
      <c r="DJ79" s="72"/>
      <c r="DK79" s="72"/>
      <c r="DL79" s="72"/>
      <c r="DM79" s="72"/>
      <c r="DN79" s="72"/>
      <c r="DO79" s="72"/>
      <c r="DP79" s="72"/>
      <c r="DQ79" s="72"/>
      <c r="DR79" s="72"/>
      <c r="DS79" s="72"/>
      <c r="DT79" s="72"/>
      <c r="DU79" s="72"/>
      <c r="DV79" s="72"/>
      <c r="DW79" s="72"/>
      <c r="DX79" s="72"/>
      <c r="DY79" s="72"/>
      <c r="DZ79" s="72"/>
      <c r="EA79" s="72"/>
      <c r="EB79" s="72"/>
      <c r="EC79" s="72"/>
      <c r="ED79" s="72"/>
      <c r="EE79" s="72"/>
      <c r="EF79" s="72"/>
      <c r="EG79" s="72"/>
      <c r="EH79" s="72"/>
      <c r="EI79" s="72"/>
      <c r="EJ79" s="72"/>
      <c r="EK79" s="72"/>
      <c r="EL79" s="72"/>
      <c r="EM79" s="72"/>
      <c r="EN79" s="72"/>
      <c r="EO79" s="72"/>
      <c r="EP79" s="72"/>
      <c r="EQ79" s="72"/>
      <c r="ER79" s="72"/>
      <c r="ES79" s="72"/>
      <c r="ET79" s="72"/>
      <c r="EU79" s="72"/>
      <c r="EV79" s="72"/>
      <c r="EW79" s="72"/>
      <c r="EX79" s="72"/>
      <c r="EY79" s="72"/>
      <c r="EZ79" s="72"/>
      <c r="FA79" s="72"/>
      <c r="FB79" s="72"/>
      <c r="FC79" s="72"/>
      <c r="FD79" s="72"/>
      <c r="FE79" s="72"/>
      <c r="FF79" s="72"/>
      <c r="FG79" s="72"/>
      <c r="FH79" s="72"/>
      <c r="FI79" s="72"/>
      <c r="FJ79" s="72"/>
      <c r="FK79" s="72"/>
      <c r="FL79" s="72"/>
      <c r="FM79" s="72"/>
      <c r="FN79" s="72"/>
      <c r="FO79" s="72"/>
      <c r="FP79" s="72"/>
      <c r="FQ79" s="72"/>
      <c r="FR79" s="72"/>
      <c r="FS79" s="72"/>
      <c r="FT79" s="72"/>
      <c r="FU79" s="72"/>
      <c r="FV79" s="72"/>
      <c r="FW79" s="72"/>
      <c r="FX79" s="72"/>
      <c r="FY79" s="72"/>
      <c r="FZ79" s="72"/>
      <c r="GA79" s="72"/>
      <c r="GB79" s="72"/>
      <c r="GC79" s="72"/>
      <c r="GD79" s="72"/>
      <c r="GE79" s="72"/>
      <c r="GF79" s="72"/>
      <c r="GG79" s="72"/>
    </row>
    <row r="80" spans="1:189" s="73" customFormat="1" x14ac:dyDescent="0.25">
      <c r="A80" s="70"/>
      <c r="B80" s="71" t="str">
        <f t="array" ref="B80">IF(A79="","",(LARGE('A1'!$B$30:$C$103,(1+SUM(COUNTIF('A1'!$B$30:$C$103,B$6:B79))-(A79*COUNTIF('A1'!$B$30:$C$103,B$7))))))</f>
        <v/>
      </c>
      <c r="C80" s="72" t="str">
        <f t="array" ref="C80:AZ80">IF($C$5:$AZ$5="","",IF($C$5:$AZ$5="HOT",IF(TRANSPOSE('A1'!$B$30:$B$80)=$B80,"●",IF(TRANSPOSE('A1'!$C$30:$C$80)=$B80,"▼",IF($C79:$AZ79="|","|",""))),IF(TRANSPOSE('A1'!$B$30:$B$80)=$B80,"●",IF(TRANSPOSE('A1'!$C$30:$C$80)=$B80,"▲",IF($C79:$AZ79="|","|","")))))</f>
        <v/>
      </c>
      <c r="D80" s="72" t="str">
        <v/>
      </c>
      <c r="E80" s="72" t="str">
        <v/>
      </c>
      <c r="F80" s="72" t="str">
        <v/>
      </c>
      <c r="G80" s="72" t="str">
        <v/>
      </c>
      <c r="H80" s="72" t="str">
        <v/>
      </c>
      <c r="I80" s="72" t="str">
        <v/>
      </c>
      <c r="J80" s="72" t="str">
        <v/>
      </c>
      <c r="K80" s="72" t="str">
        <v/>
      </c>
      <c r="L80" s="72" t="str">
        <v/>
      </c>
      <c r="M80" s="72" t="str">
        <v/>
      </c>
      <c r="N80" s="72" t="str">
        <v/>
      </c>
      <c r="O80" s="72" t="str">
        <v/>
      </c>
      <c r="P80" s="72" t="str">
        <v/>
      </c>
      <c r="Q80" s="72" t="str">
        <v/>
      </c>
      <c r="R80" s="72" t="str">
        <v/>
      </c>
      <c r="S80" s="72" t="str">
        <v/>
      </c>
      <c r="T80" s="72" t="str">
        <v/>
      </c>
      <c r="U80" s="72" t="str">
        <v/>
      </c>
      <c r="V80" s="72" t="str">
        <v/>
      </c>
      <c r="W80" s="72" t="str">
        <v/>
      </c>
      <c r="X80" s="72" t="str">
        <v/>
      </c>
      <c r="Y80" s="72" t="str">
        <v/>
      </c>
      <c r="Z80" s="72" t="str">
        <v/>
      </c>
      <c r="AA80" s="72" t="str">
        <v/>
      </c>
      <c r="AB80" s="72" t="str">
        <v/>
      </c>
      <c r="AC80" s="72" t="str">
        <v/>
      </c>
      <c r="AD80" s="72" t="str">
        <v/>
      </c>
      <c r="AE80" s="72" t="str">
        <v/>
      </c>
      <c r="AF80" s="72" t="str">
        <v/>
      </c>
      <c r="AG80" s="72" t="str">
        <v/>
      </c>
      <c r="AH80" s="72" t="str">
        <v/>
      </c>
      <c r="AI80" s="72" t="str">
        <v/>
      </c>
      <c r="AJ80" s="72" t="str">
        <v/>
      </c>
      <c r="AK80" s="72" t="str">
        <v/>
      </c>
      <c r="AL80" s="72" t="str">
        <v/>
      </c>
      <c r="AM80" s="72" t="str">
        <v/>
      </c>
      <c r="AN80" s="72" t="str">
        <v/>
      </c>
      <c r="AO80" s="72" t="str">
        <v/>
      </c>
      <c r="AP80" s="72" t="str">
        <v/>
      </c>
      <c r="AQ80" s="72" t="str">
        <v/>
      </c>
      <c r="AR80" s="72" t="str">
        <v/>
      </c>
      <c r="AS80" s="72" t="str">
        <v/>
      </c>
      <c r="AT80" s="72" t="str">
        <v/>
      </c>
      <c r="AU80" s="72" t="str">
        <v/>
      </c>
      <c r="AV80" s="72" t="str">
        <v/>
      </c>
      <c r="AW80" s="72" t="str">
        <v/>
      </c>
      <c r="AX80" s="72" t="str">
        <v/>
      </c>
      <c r="AY80" s="72" t="str">
        <v/>
      </c>
      <c r="AZ80" s="72" t="str">
        <v/>
      </c>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c r="DA80" s="72"/>
      <c r="DB80" s="72"/>
      <c r="DC80" s="72"/>
      <c r="DD80" s="72"/>
      <c r="DE80" s="72"/>
      <c r="DF80" s="72"/>
      <c r="DG80" s="72"/>
      <c r="DH80" s="72"/>
      <c r="DI80" s="72"/>
      <c r="DJ80" s="72"/>
      <c r="DK80" s="72"/>
      <c r="DL80" s="72"/>
      <c r="DM80" s="72"/>
      <c r="DN80" s="72"/>
      <c r="DO80" s="72"/>
      <c r="DP80" s="72"/>
      <c r="DQ80" s="72"/>
      <c r="DR80" s="72"/>
      <c r="DS80" s="72"/>
      <c r="DT80" s="72"/>
      <c r="DU80" s="72"/>
      <c r="DV80" s="72"/>
      <c r="DW80" s="72"/>
      <c r="DX80" s="72"/>
      <c r="DY80" s="72"/>
      <c r="DZ80" s="72"/>
      <c r="EA80" s="72"/>
      <c r="EB80" s="72"/>
      <c r="EC80" s="72"/>
      <c r="ED80" s="72"/>
      <c r="EE80" s="72"/>
      <c r="EF80" s="72"/>
      <c r="EG80" s="72"/>
      <c r="EH80" s="72"/>
      <c r="EI80" s="72"/>
      <c r="EJ80" s="72"/>
      <c r="EK80" s="72"/>
      <c r="EL80" s="72"/>
      <c r="EM80" s="72"/>
      <c r="EN80" s="72"/>
      <c r="EO80" s="72"/>
      <c r="EP80" s="72"/>
      <c r="EQ80" s="72"/>
      <c r="ER80" s="72"/>
      <c r="ES80" s="72"/>
      <c r="ET80" s="72"/>
      <c r="EU80" s="72"/>
      <c r="EV80" s="72"/>
      <c r="EW80" s="72"/>
      <c r="EX80" s="72"/>
      <c r="EY80" s="72"/>
      <c r="EZ80" s="72"/>
      <c r="FA80" s="72"/>
      <c r="FB80" s="72"/>
      <c r="FC80" s="72"/>
      <c r="FD80" s="72"/>
      <c r="FE80" s="72"/>
      <c r="FF80" s="72"/>
      <c r="FG80" s="72"/>
      <c r="FH80" s="72"/>
      <c r="FI80" s="72"/>
      <c r="FJ80" s="72"/>
      <c r="FK80" s="72"/>
      <c r="FL80" s="72"/>
      <c r="FM80" s="72"/>
      <c r="FN80" s="72"/>
      <c r="FO80" s="72"/>
      <c r="FP80" s="72"/>
      <c r="FQ80" s="72"/>
      <c r="FR80" s="72"/>
      <c r="FS80" s="72"/>
      <c r="FT80" s="72"/>
      <c r="FU80" s="72"/>
      <c r="FV80" s="72"/>
      <c r="FW80" s="72"/>
      <c r="FX80" s="72"/>
      <c r="FY80" s="72"/>
      <c r="FZ80" s="72"/>
      <c r="GA80" s="72"/>
      <c r="GB80" s="72"/>
      <c r="GC80" s="72"/>
      <c r="GD80" s="72"/>
      <c r="GE80" s="72"/>
      <c r="GF80" s="72"/>
      <c r="GG80" s="72"/>
    </row>
    <row r="81" spans="1:189" s="73" customFormat="1" x14ac:dyDescent="0.25">
      <c r="A81" s="70" t="str">
        <f>IF(A79="","",IF((SUM(IF(FREQUENCY('A1'!$B$30:$C$80,'A1'!$B$30:$C$80)&gt;0,1)))&gt;(A79+1),(A79+1),""))</f>
        <v/>
      </c>
      <c r="B81" s="71" t="str">
        <f t="array" ref="B81">IF(A80="","",(LARGE('A1'!$B$30:$C$103,(1+SUM(COUNTIF('A1'!$B$30:$C$103,B$6:B80))-(A80*COUNTIF('A1'!$B$30:$C$103,B$7))))))</f>
        <v/>
      </c>
      <c r="C81" s="72" t="str">
        <f t="array" ref="C81:AZ81">IF($C$5:$AZ$5="","",IF($C$5:$AZ$5="HOT",IF($C80:$AZ80="●","|",IF($C80:$AZ80="|","|","")),IF($C80:$AZ80="▲","|",IF($C80:$AZ80="|","|",""))))</f>
        <v/>
      </c>
      <c r="D81" s="72" t="str">
        <v/>
      </c>
      <c r="E81" s="72" t="str">
        <v/>
      </c>
      <c r="F81" s="72" t="str">
        <v/>
      </c>
      <c r="G81" s="72" t="str">
        <v/>
      </c>
      <c r="H81" s="72" t="str">
        <v/>
      </c>
      <c r="I81" s="72" t="str">
        <v/>
      </c>
      <c r="J81" s="72" t="str">
        <v/>
      </c>
      <c r="K81" s="72" t="str">
        <v/>
      </c>
      <c r="L81" s="72" t="str">
        <v/>
      </c>
      <c r="M81" s="72" t="str">
        <v/>
      </c>
      <c r="N81" s="72" t="str">
        <v/>
      </c>
      <c r="O81" s="72" t="str">
        <v/>
      </c>
      <c r="P81" s="72" t="str">
        <v/>
      </c>
      <c r="Q81" s="72" t="str">
        <v/>
      </c>
      <c r="R81" s="72" t="str">
        <v/>
      </c>
      <c r="S81" s="72" t="str">
        <v/>
      </c>
      <c r="T81" s="72" t="str">
        <v/>
      </c>
      <c r="U81" s="72" t="str">
        <v/>
      </c>
      <c r="V81" s="72" t="str">
        <v/>
      </c>
      <c r="W81" s="72" t="str">
        <v/>
      </c>
      <c r="X81" s="72" t="str">
        <v/>
      </c>
      <c r="Y81" s="72" t="str">
        <v/>
      </c>
      <c r="Z81" s="72" t="str">
        <v/>
      </c>
      <c r="AA81" s="72" t="str">
        <v/>
      </c>
      <c r="AB81" s="72" t="str">
        <v/>
      </c>
      <c r="AC81" s="72" t="str">
        <v/>
      </c>
      <c r="AD81" s="72" t="str">
        <v/>
      </c>
      <c r="AE81" s="72" t="str">
        <v/>
      </c>
      <c r="AF81" s="72" t="str">
        <v/>
      </c>
      <c r="AG81" s="72" t="str">
        <v/>
      </c>
      <c r="AH81" s="72" t="str">
        <v/>
      </c>
      <c r="AI81" s="72" t="str">
        <v/>
      </c>
      <c r="AJ81" s="72" t="str">
        <v/>
      </c>
      <c r="AK81" s="72" t="str">
        <v/>
      </c>
      <c r="AL81" s="72" t="str">
        <v/>
      </c>
      <c r="AM81" s="72" t="str">
        <v/>
      </c>
      <c r="AN81" s="72" t="str">
        <v/>
      </c>
      <c r="AO81" s="72" t="str">
        <v/>
      </c>
      <c r="AP81" s="72" t="str">
        <v/>
      </c>
      <c r="AQ81" s="72" t="str">
        <v/>
      </c>
      <c r="AR81" s="72" t="str">
        <v/>
      </c>
      <c r="AS81" s="72" t="str">
        <v/>
      </c>
      <c r="AT81" s="72" t="str">
        <v/>
      </c>
      <c r="AU81" s="72" t="str">
        <v/>
      </c>
      <c r="AV81" s="72" t="str">
        <v/>
      </c>
      <c r="AW81" s="72" t="str">
        <v/>
      </c>
      <c r="AX81" s="72" t="str">
        <v/>
      </c>
      <c r="AY81" s="72" t="str">
        <v/>
      </c>
      <c r="AZ81" s="72" t="str">
        <v/>
      </c>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c r="DA81" s="72"/>
      <c r="DB81" s="72"/>
      <c r="DC81" s="72"/>
      <c r="DD81" s="72"/>
      <c r="DE81" s="72"/>
      <c r="DF81" s="72"/>
      <c r="DG81" s="72"/>
      <c r="DH81" s="72"/>
      <c r="DI81" s="72"/>
      <c r="DJ81" s="72"/>
      <c r="DK81" s="72"/>
      <c r="DL81" s="72"/>
      <c r="DM81" s="72"/>
      <c r="DN81" s="72"/>
      <c r="DO81" s="72"/>
      <c r="DP81" s="72"/>
      <c r="DQ81" s="72"/>
      <c r="DR81" s="72"/>
      <c r="DS81" s="72"/>
      <c r="DT81" s="72"/>
      <c r="DU81" s="72"/>
      <c r="DV81" s="72"/>
      <c r="DW81" s="72"/>
      <c r="DX81" s="72"/>
      <c r="DY81" s="72"/>
      <c r="DZ81" s="72"/>
      <c r="EA81" s="72"/>
      <c r="EB81" s="72"/>
      <c r="EC81" s="72"/>
      <c r="ED81" s="72"/>
      <c r="EE81" s="72"/>
      <c r="EF81" s="72"/>
      <c r="EG81" s="72"/>
      <c r="EH81" s="72"/>
      <c r="EI81" s="72"/>
      <c r="EJ81" s="72"/>
      <c r="EK81" s="72"/>
      <c r="EL81" s="72"/>
      <c r="EM81" s="72"/>
      <c r="EN81" s="72"/>
      <c r="EO81" s="72"/>
      <c r="EP81" s="72"/>
      <c r="EQ81" s="72"/>
      <c r="ER81" s="72"/>
      <c r="ES81" s="72"/>
      <c r="ET81" s="72"/>
      <c r="EU81" s="72"/>
      <c r="EV81" s="72"/>
      <c r="EW81" s="72"/>
      <c r="EX81" s="72"/>
      <c r="EY81" s="72"/>
      <c r="EZ81" s="72"/>
      <c r="FA81" s="72"/>
      <c r="FB81" s="72"/>
      <c r="FC81" s="72"/>
      <c r="FD81" s="72"/>
      <c r="FE81" s="72"/>
      <c r="FF81" s="72"/>
      <c r="FG81" s="72"/>
      <c r="FH81" s="72"/>
      <c r="FI81" s="72"/>
      <c r="FJ81" s="72"/>
      <c r="FK81" s="72"/>
      <c r="FL81" s="72"/>
      <c r="FM81" s="72"/>
      <c r="FN81" s="72"/>
      <c r="FO81" s="72"/>
      <c r="FP81" s="72"/>
      <c r="FQ81" s="72"/>
      <c r="FR81" s="72"/>
      <c r="FS81" s="72"/>
      <c r="FT81" s="72"/>
      <c r="FU81" s="72"/>
      <c r="FV81" s="72"/>
      <c r="FW81" s="72"/>
      <c r="FX81" s="72"/>
      <c r="FY81" s="72"/>
      <c r="FZ81" s="72"/>
      <c r="GA81" s="72"/>
      <c r="GB81" s="72"/>
      <c r="GC81" s="72"/>
      <c r="GD81" s="72"/>
      <c r="GE81" s="72"/>
      <c r="GF81" s="72"/>
      <c r="GG81" s="72"/>
    </row>
    <row r="82" spans="1:189" s="73" customFormat="1" x14ac:dyDescent="0.25">
      <c r="A82" s="70"/>
      <c r="B82" s="71" t="str">
        <f t="array" ref="B82">IF(A81="","",(LARGE('A1'!$B$30:$C$103,(1+SUM(COUNTIF('A1'!$B$30:$C$103,B$6:B81))-(A81*COUNTIF('A1'!$B$30:$C$103,B$7))))))</f>
        <v/>
      </c>
      <c r="C82" s="72" t="str">
        <f t="array" ref="C82:AZ82">IF($C$5:$AZ$5="","",IF($C$5:$AZ$5="HOT",IF(TRANSPOSE('A1'!$B$30:$B$80)=$B82,"●",IF(TRANSPOSE('A1'!$C$30:$C$80)=$B82,"▼",IF($C81:$AZ81="|","|",""))),IF(TRANSPOSE('A1'!$B$30:$B$80)=$B82,"●",IF(TRANSPOSE('A1'!$C$30:$C$80)=$B82,"▲",IF($C81:$AZ81="|","|","")))))</f>
        <v/>
      </c>
      <c r="D82" s="72" t="str">
        <v/>
      </c>
      <c r="E82" s="72" t="str">
        <v/>
      </c>
      <c r="F82" s="72" t="str">
        <v/>
      </c>
      <c r="G82" s="72" t="str">
        <v/>
      </c>
      <c r="H82" s="72" t="str">
        <v/>
      </c>
      <c r="I82" s="72" t="str">
        <v/>
      </c>
      <c r="J82" s="72" t="str">
        <v/>
      </c>
      <c r="K82" s="72" t="str">
        <v/>
      </c>
      <c r="L82" s="72" t="str">
        <v/>
      </c>
      <c r="M82" s="72" t="str">
        <v/>
      </c>
      <c r="N82" s="72" t="str">
        <v/>
      </c>
      <c r="O82" s="72" t="str">
        <v/>
      </c>
      <c r="P82" s="72" t="str">
        <v/>
      </c>
      <c r="Q82" s="72" t="str">
        <v/>
      </c>
      <c r="R82" s="72" t="str">
        <v/>
      </c>
      <c r="S82" s="72" t="str">
        <v/>
      </c>
      <c r="T82" s="72" t="str">
        <v/>
      </c>
      <c r="U82" s="72" t="str">
        <v/>
      </c>
      <c r="V82" s="72" t="str">
        <v/>
      </c>
      <c r="W82" s="72" t="str">
        <v/>
      </c>
      <c r="X82" s="72" t="str">
        <v/>
      </c>
      <c r="Y82" s="72" t="str">
        <v/>
      </c>
      <c r="Z82" s="72" t="str">
        <v/>
      </c>
      <c r="AA82" s="72" t="str">
        <v/>
      </c>
      <c r="AB82" s="72" t="str">
        <v/>
      </c>
      <c r="AC82" s="72" t="str">
        <v/>
      </c>
      <c r="AD82" s="72" t="str">
        <v/>
      </c>
      <c r="AE82" s="72" t="str">
        <v/>
      </c>
      <c r="AF82" s="72" t="str">
        <v/>
      </c>
      <c r="AG82" s="72" t="str">
        <v/>
      </c>
      <c r="AH82" s="72" t="str">
        <v/>
      </c>
      <c r="AI82" s="72" t="str">
        <v/>
      </c>
      <c r="AJ82" s="72" t="str">
        <v/>
      </c>
      <c r="AK82" s="72" t="str">
        <v/>
      </c>
      <c r="AL82" s="72" t="str">
        <v/>
      </c>
      <c r="AM82" s="72" t="str">
        <v/>
      </c>
      <c r="AN82" s="72" t="str">
        <v/>
      </c>
      <c r="AO82" s="72" t="str">
        <v/>
      </c>
      <c r="AP82" s="72" t="str">
        <v/>
      </c>
      <c r="AQ82" s="72" t="str">
        <v/>
      </c>
      <c r="AR82" s="72" t="str">
        <v/>
      </c>
      <c r="AS82" s="72" t="str">
        <v/>
      </c>
      <c r="AT82" s="72" t="str">
        <v/>
      </c>
      <c r="AU82" s="72" t="str">
        <v/>
      </c>
      <c r="AV82" s="72" t="str">
        <v/>
      </c>
      <c r="AW82" s="72" t="str">
        <v/>
      </c>
      <c r="AX82" s="72" t="str">
        <v/>
      </c>
      <c r="AY82" s="72" t="str">
        <v/>
      </c>
      <c r="AZ82" s="72" t="str">
        <v/>
      </c>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c r="DA82" s="72"/>
      <c r="DB82" s="72"/>
      <c r="DC82" s="72"/>
      <c r="DD82" s="72"/>
      <c r="DE82" s="72"/>
      <c r="DF82" s="72"/>
      <c r="DG82" s="72"/>
      <c r="DH82" s="72"/>
      <c r="DI82" s="72"/>
      <c r="DJ82" s="72"/>
      <c r="DK82" s="72"/>
      <c r="DL82" s="72"/>
      <c r="DM82" s="72"/>
      <c r="DN82" s="72"/>
      <c r="DO82" s="72"/>
      <c r="DP82" s="72"/>
      <c r="DQ82" s="72"/>
      <c r="DR82" s="72"/>
      <c r="DS82" s="72"/>
      <c r="DT82" s="72"/>
      <c r="DU82" s="72"/>
      <c r="DV82" s="72"/>
      <c r="DW82" s="72"/>
      <c r="DX82" s="72"/>
      <c r="DY82" s="72"/>
      <c r="DZ82" s="72"/>
      <c r="EA82" s="72"/>
      <c r="EB82" s="72"/>
      <c r="EC82" s="72"/>
      <c r="ED82" s="72"/>
      <c r="EE82" s="72"/>
      <c r="EF82" s="72"/>
      <c r="EG82" s="72"/>
      <c r="EH82" s="72"/>
      <c r="EI82" s="72"/>
      <c r="EJ82" s="72"/>
      <c r="EK82" s="72"/>
      <c r="EL82" s="72"/>
      <c r="EM82" s="72"/>
      <c r="EN82" s="72"/>
      <c r="EO82" s="72"/>
      <c r="EP82" s="72"/>
      <c r="EQ82" s="72"/>
      <c r="ER82" s="72"/>
      <c r="ES82" s="72"/>
      <c r="ET82" s="72"/>
      <c r="EU82" s="72"/>
      <c r="EV82" s="72"/>
      <c r="EW82" s="72"/>
      <c r="EX82" s="72"/>
      <c r="EY82" s="72"/>
      <c r="EZ82" s="72"/>
      <c r="FA82" s="72"/>
      <c r="FB82" s="72"/>
      <c r="FC82" s="72"/>
      <c r="FD82" s="72"/>
      <c r="FE82" s="72"/>
      <c r="FF82" s="72"/>
      <c r="FG82" s="72"/>
      <c r="FH82" s="72"/>
      <c r="FI82" s="72"/>
      <c r="FJ82" s="72"/>
      <c r="FK82" s="72"/>
      <c r="FL82" s="72"/>
      <c r="FM82" s="72"/>
      <c r="FN82" s="72"/>
      <c r="FO82" s="72"/>
      <c r="FP82" s="72"/>
      <c r="FQ82" s="72"/>
      <c r="FR82" s="72"/>
      <c r="FS82" s="72"/>
      <c r="FT82" s="72"/>
      <c r="FU82" s="72"/>
      <c r="FV82" s="72"/>
      <c r="FW82" s="72"/>
      <c r="FX82" s="72"/>
      <c r="FY82" s="72"/>
      <c r="FZ82" s="72"/>
      <c r="GA82" s="72"/>
      <c r="GB82" s="72"/>
      <c r="GC82" s="72"/>
      <c r="GD82" s="72"/>
      <c r="GE82" s="72"/>
      <c r="GF82" s="72"/>
      <c r="GG82" s="72"/>
    </row>
    <row r="83" spans="1:189" s="73" customFormat="1" x14ac:dyDescent="0.25">
      <c r="A83" s="70" t="str">
        <f>IF(A81="","",IF((SUM(IF(FREQUENCY('A1'!$B$30:$C$80,'A1'!$B$30:$C$80)&gt;0,1)))&gt;(A81+1),(A81+1),""))</f>
        <v/>
      </c>
      <c r="B83" s="71" t="str">
        <f t="array" ref="B83">IF(A82="","",(LARGE('A1'!$B$30:$C$103,(1+SUM(COUNTIF('A1'!$B$30:$C$103,B$6:B82))-(A82*COUNTIF('A1'!$B$30:$C$103,B$7))))))</f>
        <v/>
      </c>
      <c r="C83" s="72" t="str">
        <f t="array" ref="C83:AZ83">IF($C$5:$AZ$5="","",IF($C$5:$AZ$5="HOT",IF($C82:$AZ82="●","|",IF($C82:$AZ82="|","|","")),IF($C82:$AZ82="▲","|",IF($C82:$AZ82="|","|",""))))</f>
        <v/>
      </c>
      <c r="D83" s="72" t="str">
        <v/>
      </c>
      <c r="E83" s="72" t="str">
        <v/>
      </c>
      <c r="F83" s="72" t="str">
        <v/>
      </c>
      <c r="G83" s="72" t="str">
        <v/>
      </c>
      <c r="H83" s="72" t="str">
        <v/>
      </c>
      <c r="I83" s="72" t="str">
        <v/>
      </c>
      <c r="J83" s="72" t="str">
        <v/>
      </c>
      <c r="K83" s="72" t="str">
        <v/>
      </c>
      <c r="L83" s="72" t="str">
        <v/>
      </c>
      <c r="M83" s="72" t="str">
        <v/>
      </c>
      <c r="N83" s="72" t="str">
        <v/>
      </c>
      <c r="O83" s="72" t="str">
        <v/>
      </c>
      <c r="P83" s="72" t="str">
        <v/>
      </c>
      <c r="Q83" s="72" t="str">
        <v/>
      </c>
      <c r="R83" s="72" t="str">
        <v/>
      </c>
      <c r="S83" s="72" t="str">
        <v/>
      </c>
      <c r="T83" s="72" t="str">
        <v/>
      </c>
      <c r="U83" s="72" t="str">
        <v/>
      </c>
      <c r="V83" s="72" t="str">
        <v/>
      </c>
      <c r="W83" s="72" t="str">
        <v/>
      </c>
      <c r="X83" s="72" t="str">
        <v/>
      </c>
      <c r="Y83" s="72" t="str">
        <v/>
      </c>
      <c r="Z83" s="72" t="str">
        <v/>
      </c>
      <c r="AA83" s="72" t="str">
        <v/>
      </c>
      <c r="AB83" s="72" t="str">
        <v/>
      </c>
      <c r="AC83" s="72" t="str">
        <v/>
      </c>
      <c r="AD83" s="72" t="str">
        <v/>
      </c>
      <c r="AE83" s="72" t="str">
        <v/>
      </c>
      <c r="AF83" s="72" t="str">
        <v/>
      </c>
      <c r="AG83" s="72" t="str">
        <v/>
      </c>
      <c r="AH83" s="72" t="str">
        <v/>
      </c>
      <c r="AI83" s="72" t="str">
        <v/>
      </c>
      <c r="AJ83" s="72" t="str">
        <v/>
      </c>
      <c r="AK83" s="72" t="str">
        <v/>
      </c>
      <c r="AL83" s="72" t="str">
        <v/>
      </c>
      <c r="AM83" s="72" t="str">
        <v/>
      </c>
      <c r="AN83" s="72" t="str">
        <v/>
      </c>
      <c r="AO83" s="72" t="str">
        <v/>
      </c>
      <c r="AP83" s="72" t="str">
        <v/>
      </c>
      <c r="AQ83" s="72" t="str">
        <v/>
      </c>
      <c r="AR83" s="72" t="str">
        <v/>
      </c>
      <c r="AS83" s="72" t="str">
        <v/>
      </c>
      <c r="AT83" s="72" t="str">
        <v/>
      </c>
      <c r="AU83" s="72" t="str">
        <v/>
      </c>
      <c r="AV83" s="72" t="str">
        <v/>
      </c>
      <c r="AW83" s="72" t="str">
        <v/>
      </c>
      <c r="AX83" s="72" t="str">
        <v/>
      </c>
      <c r="AY83" s="72" t="str">
        <v/>
      </c>
      <c r="AZ83" s="72" t="str">
        <v/>
      </c>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c r="DA83" s="72"/>
      <c r="DB83" s="72"/>
      <c r="DC83" s="72"/>
      <c r="DD83" s="72"/>
      <c r="DE83" s="72"/>
      <c r="DF83" s="72"/>
      <c r="DG83" s="72"/>
      <c r="DH83" s="72"/>
      <c r="DI83" s="72"/>
      <c r="DJ83" s="72"/>
      <c r="DK83" s="72"/>
      <c r="DL83" s="72"/>
      <c r="DM83" s="72"/>
      <c r="DN83" s="72"/>
      <c r="DO83" s="72"/>
      <c r="DP83" s="72"/>
      <c r="DQ83" s="72"/>
      <c r="DR83" s="72"/>
      <c r="DS83" s="72"/>
      <c r="DT83" s="72"/>
      <c r="DU83" s="72"/>
      <c r="DV83" s="72"/>
      <c r="DW83" s="72"/>
      <c r="DX83" s="72"/>
      <c r="DY83" s="72"/>
      <c r="DZ83" s="72"/>
      <c r="EA83" s="72"/>
      <c r="EB83" s="72"/>
      <c r="EC83" s="72"/>
      <c r="ED83" s="72"/>
      <c r="EE83" s="72"/>
      <c r="EF83" s="72"/>
      <c r="EG83" s="72"/>
      <c r="EH83" s="72"/>
      <c r="EI83" s="72"/>
      <c r="EJ83" s="72"/>
      <c r="EK83" s="72"/>
      <c r="EL83" s="72"/>
      <c r="EM83" s="72"/>
      <c r="EN83" s="72"/>
      <c r="EO83" s="72"/>
      <c r="EP83" s="72"/>
      <c r="EQ83" s="72"/>
      <c r="ER83" s="72"/>
      <c r="ES83" s="72"/>
      <c r="ET83" s="72"/>
      <c r="EU83" s="72"/>
      <c r="EV83" s="72"/>
      <c r="EW83" s="72"/>
      <c r="EX83" s="72"/>
      <c r="EY83" s="72"/>
      <c r="EZ83" s="72"/>
      <c r="FA83" s="72"/>
      <c r="FB83" s="72"/>
      <c r="FC83" s="72"/>
      <c r="FD83" s="72"/>
      <c r="FE83" s="72"/>
      <c r="FF83" s="72"/>
      <c r="FG83" s="72"/>
      <c r="FH83" s="72"/>
      <c r="FI83" s="72"/>
      <c r="FJ83" s="72"/>
      <c r="FK83" s="72"/>
      <c r="FL83" s="72"/>
      <c r="FM83" s="72"/>
      <c r="FN83" s="72"/>
      <c r="FO83" s="72"/>
      <c r="FP83" s="72"/>
      <c r="FQ83" s="72"/>
      <c r="FR83" s="72"/>
      <c r="FS83" s="72"/>
      <c r="FT83" s="72"/>
      <c r="FU83" s="72"/>
      <c r="FV83" s="72"/>
      <c r="FW83" s="72"/>
      <c r="FX83" s="72"/>
      <c r="FY83" s="72"/>
      <c r="FZ83" s="72"/>
      <c r="GA83" s="72"/>
      <c r="GB83" s="72"/>
      <c r="GC83" s="72"/>
      <c r="GD83" s="72"/>
      <c r="GE83" s="72"/>
      <c r="GF83" s="72"/>
      <c r="GG83" s="72"/>
    </row>
    <row r="84" spans="1:189" s="73" customFormat="1" x14ac:dyDescent="0.25">
      <c r="A84" s="70"/>
      <c r="B84" s="71" t="str">
        <f t="array" ref="B84">IF(A83="","",(LARGE('A1'!$B$30:$C$103,(1+SUM(COUNTIF('A1'!$B$30:$C$103,B$6:B83))-(A83*COUNTIF('A1'!$B$30:$C$103,B$7))))))</f>
        <v/>
      </c>
      <c r="C84" s="72" t="str">
        <f t="array" ref="C84:AZ84">IF($C$5:$AZ$5="","",IF($C$5:$AZ$5="HOT",IF(TRANSPOSE('A1'!$B$30:$B$80)=$B84,"●",IF(TRANSPOSE('A1'!$C$30:$C$80)=$B84,"▼",IF($C83:$AZ83="|","|",""))),IF(TRANSPOSE('A1'!$B$30:$B$80)=$B84,"●",IF(TRANSPOSE('A1'!$C$30:$C$80)=$B84,"▲",IF($C83:$AZ83="|","|","")))))</f>
        <v/>
      </c>
      <c r="D84" s="72" t="str">
        <v/>
      </c>
      <c r="E84" s="72" t="str">
        <v/>
      </c>
      <c r="F84" s="72" t="str">
        <v/>
      </c>
      <c r="G84" s="72" t="str">
        <v/>
      </c>
      <c r="H84" s="72" t="str">
        <v/>
      </c>
      <c r="I84" s="72" t="str">
        <v/>
      </c>
      <c r="J84" s="72" t="str">
        <v/>
      </c>
      <c r="K84" s="72" t="str">
        <v/>
      </c>
      <c r="L84" s="72" t="str">
        <v/>
      </c>
      <c r="M84" s="72" t="str">
        <v/>
      </c>
      <c r="N84" s="72" t="str">
        <v/>
      </c>
      <c r="O84" s="72" t="str">
        <v/>
      </c>
      <c r="P84" s="72" t="str">
        <v/>
      </c>
      <c r="Q84" s="72" t="str">
        <v/>
      </c>
      <c r="R84" s="72" t="str">
        <v/>
      </c>
      <c r="S84" s="72" t="str">
        <v/>
      </c>
      <c r="T84" s="72" t="str">
        <v/>
      </c>
      <c r="U84" s="72" t="str">
        <v/>
      </c>
      <c r="V84" s="72" t="str">
        <v/>
      </c>
      <c r="W84" s="72" t="str">
        <v/>
      </c>
      <c r="X84" s="72" t="str">
        <v/>
      </c>
      <c r="Y84" s="72" t="str">
        <v/>
      </c>
      <c r="Z84" s="72" t="str">
        <v/>
      </c>
      <c r="AA84" s="72" t="str">
        <v/>
      </c>
      <c r="AB84" s="72" t="str">
        <v/>
      </c>
      <c r="AC84" s="72" t="str">
        <v/>
      </c>
      <c r="AD84" s="72" t="str">
        <v/>
      </c>
      <c r="AE84" s="72" t="str">
        <v/>
      </c>
      <c r="AF84" s="72" t="str">
        <v/>
      </c>
      <c r="AG84" s="72" t="str">
        <v/>
      </c>
      <c r="AH84" s="72" t="str">
        <v/>
      </c>
      <c r="AI84" s="72" t="str">
        <v/>
      </c>
      <c r="AJ84" s="72" t="str">
        <v/>
      </c>
      <c r="AK84" s="72" t="str">
        <v/>
      </c>
      <c r="AL84" s="72" t="str">
        <v/>
      </c>
      <c r="AM84" s="72" t="str">
        <v/>
      </c>
      <c r="AN84" s="72" t="str">
        <v/>
      </c>
      <c r="AO84" s="72" t="str">
        <v/>
      </c>
      <c r="AP84" s="72" t="str">
        <v/>
      </c>
      <c r="AQ84" s="72" t="str">
        <v/>
      </c>
      <c r="AR84" s="72" t="str">
        <v/>
      </c>
      <c r="AS84" s="72" t="str">
        <v/>
      </c>
      <c r="AT84" s="72" t="str">
        <v/>
      </c>
      <c r="AU84" s="72" t="str">
        <v/>
      </c>
      <c r="AV84" s="72" t="str">
        <v/>
      </c>
      <c r="AW84" s="72" t="str">
        <v/>
      </c>
      <c r="AX84" s="72" t="str">
        <v/>
      </c>
      <c r="AY84" s="72" t="str">
        <v/>
      </c>
      <c r="AZ84" s="72" t="str">
        <v/>
      </c>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c r="DA84" s="72"/>
      <c r="DB84" s="72"/>
      <c r="DC84" s="72"/>
      <c r="DD84" s="72"/>
      <c r="DE84" s="72"/>
      <c r="DF84" s="72"/>
      <c r="DG84" s="72"/>
      <c r="DH84" s="72"/>
      <c r="DI84" s="72"/>
      <c r="DJ84" s="72"/>
      <c r="DK84" s="72"/>
      <c r="DL84" s="72"/>
      <c r="DM84" s="72"/>
      <c r="DN84" s="72"/>
      <c r="DO84" s="72"/>
      <c r="DP84" s="72"/>
      <c r="DQ84" s="72"/>
      <c r="DR84" s="72"/>
      <c r="DS84" s="72"/>
      <c r="DT84" s="72"/>
      <c r="DU84" s="72"/>
      <c r="DV84" s="72"/>
      <c r="DW84" s="72"/>
      <c r="DX84" s="72"/>
      <c r="DY84" s="72"/>
      <c r="DZ84" s="72"/>
      <c r="EA84" s="72"/>
      <c r="EB84" s="72"/>
      <c r="EC84" s="72"/>
      <c r="ED84" s="72"/>
      <c r="EE84" s="72"/>
      <c r="EF84" s="72"/>
      <c r="EG84" s="72"/>
      <c r="EH84" s="72"/>
      <c r="EI84" s="72"/>
      <c r="EJ84" s="72"/>
      <c r="EK84" s="72"/>
      <c r="EL84" s="72"/>
      <c r="EM84" s="72"/>
      <c r="EN84" s="72"/>
      <c r="EO84" s="72"/>
      <c r="EP84" s="72"/>
      <c r="EQ84" s="72"/>
      <c r="ER84" s="72"/>
      <c r="ES84" s="72"/>
      <c r="ET84" s="72"/>
      <c r="EU84" s="72"/>
      <c r="EV84" s="72"/>
      <c r="EW84" s="72"/>
      <c r="EX84" s="72"/>
      <c r="EY84" s="72"/>
      <c r="EZ84" s="72"/>
      <c r="FA84" s="72"/>
      <c r="FB84" s="72"/>
      <c r="FC84" s="72"/>
      <c r="FD84" s="72"/>
      <c r="FE84" s="72"/>
      <c r="FF84" s="72"/>
      <c r="FG84" s="72"/>
      <c r="FH84" s="72"/>
      <c r="FI84" s="72"/>
      <c r="FJ84" s="72"/>
      <c r="FK84" s="72"/>
      <c r="FL84" s="72"/>
      <c r="FM84" s="72"/>
      <c r="FN84" s="72"/>
      <c r="FO84" s="72"/>
      <c r="FP84" s="72"/>
      <c r="FQ84" s="72"/>
      <c r="FR84" s="72"/>
      <c r="FS84" s="72"/>
      <c r="FT84" s="72"/>
      <c r="FU84" s="72"/>
      <c r="FV84" s="72"/>
      <c r="FW84" s="72"/>
      <c r="FX84" s="72"/>
      <c r="FY84" s="72"/>
      <c r="FZ84" s="72"/>
      <c r="GA84" s="72"/>
      <c r="GB84" s="72"/>
      <c r="GC84" s="72"/>
      <c r="GD84" s="72"/>
      <c r="GE84" s="72"/>
      <c r="GF84" s="72"/>
      <c r="GG84" s="72"/>
    </row>
    <row r="85" spans="1:189" s="73" customFormat="1" x14ac:dyDescent="0.25">
      <c r="A85" s="70" t="str">
        <f>IF(A83="","",IF((SUM(IF(FREQUENCY('A1'!$B$30:$C$80,'A1'!$B$30:$C$80)&gt;0,1)))&gt;(A83+1),(A83+1),""))</f>
        <v/>
      </c>
      <c r="B85" s="71" t="str">
        <f t="array" ref="B85">IF(A84="","",(LARGE('A1'!$B$30:$C$103,(1+SUM(COUNTIF('A1'!$B$30:$C$103,B$6:B84))-(A84*COUNTIF('A1'!$B$30:$C$103,B$7))))))</f>
        <v/>
      </c>
      <c r="C85" s="72" t="str">
        <f t="array" ref="C85:AZ85">IF($C$5:$AZ$5="","",IF($C$5:$AZ$5="HOT",IF($C84:$AZ84="●","|",IF($C84:$AZ84="|","|","")),IF($C84:$AZ84="▲","|",IF($C84:$AZ84="|","|",""))))</f>
        <v/>
      </c>
      <c r="D85" s="72" t="str">
        <v/>
      </c>
      <c r="E85" s="72" t="str">
        <v/>
      </c>
      <c r="F85" s="72" t="str">
        <v/>
      </c>
      <c r="G85" s="72" t="str">
        <v/>
      </c>
      <c r="H85" s="72" t="str">
        <v/>
      </c>
      <c r="I85" s="72" t="str">
        <v/>
      </c>
      <c r="J85" s="72" t="str">
        <v/>
      </c>
      <c r="K85" s="72" t="str">
        <v/>
      </c>
      <c r="L85" s="72" t="str">
        <v/>
      </c>
      <c r="M85" s="72" t="str">
        <v/>
      </c>
      <c r="N85" s="72" t="str">
        <v/>
      </c>
      <c r="O85" s="72" t="str">
        <v/>
      </c>
      <c r="P85" s="72" t="str">
        <v/>
      </c>
      <c r="Q85" s="72" t="str">
        <v/>
      </c>
      <c r="R85" s="72" t="str">
        <v/>
      </c>
      <c r="S85" s="72" t="str">
        <v/>
      </c>
      <c r="T85" s="72" t="str">
        <v/>
      </c>
      <c r="U85" s="72" t="str">
        <v/>
      </c>
      <c r="V85" s="72" t="str">
        <v/>
      </c>
      <c r="W85" s="72" t="str">
        <v/>
      </c>
      <c r="X85" s="72" t="str">
        <v/>
      </c>
      <c r="Y85" s="72" t="str">
        <v/>
      </c>
      <c r="Z85" s="72" t="str">
        <v/>
      </c>
      <c r="AA85" s="72" t="str">
        <v/>
      </c>
      <c r="AB85" s="72" t="str">
        <v/>
      </c>
      <c r="AC85" s="72" t="str">
        <v/>
      </c>
      <c r="AD85" s="72" t="str">
        <v/>
      </c>
      <c r="AE85" s="72" t="str">
        <v/>
      </c>
      <c r="AF85" s="72" t="str">
        <v/>
      </c>
      <c r="AG85" s="72" t="str">
        <v/>
      </c>
      <c r="AH85" s="72" t="str">
        <v/>
      </c>
      <c r="AI85" s="72" t="str">
        <v/>
      </c>
      <c r="AJ85" s="72" t="str">
        <v/>
      </c>
      <c r="AK85" s="72" t="str">
        <v/>
      </c>
      <c r="AL85" s="72" t="str">
        <v/>
      </c>
      <c r="AM85" s="72" t="str">
        <v/>
      </c>
      <c r="AN85" s="72" t="str">
        <v/>
      </c>
      <c r="AO85" s="72" t="str">
        <v/>
      </c>
      <c r="AP85" s="72" t="str">
        <v/>
      </c>
      <c r="AQ85" s="72" t="str">
        <v/>
      </c>
      <c r="AR85" s="72" t="str">
        <v/>
      </c>
      <c r="AS85" s="72" t="str">
        <v/>
      </c>
      <c r="AT85" s="72" t="str">
        <v/>
      </c>
      <c r="AU85" s="72" t="str">
        <v/>
      </c>
      <c r="AV85" s="72" t="str">
        <v/>
      </c>
      <c r="AW85" s="72" t="str">
        <v/>
      </c>
      <c r="AX85" s="72" t="str">
        <v/>
      </c>
      <c r="AY85" s="72" t="str">
        <v/>
      </c>
      <c r="AZ85" s="72" t="str">
        <v/>
      </c>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c r="DA85" s="72"/>
      <c r="DB85" s="72"/>
      <c r="DC85" s="72"/>
      <c r="DD85" s="72"/>
      <c r="DE85" s="72"/>
      <c r="DF85" s="72"/>
      <c r="DG85" s="72"/>
      <c r="DH85" s="72"/>
      <c r="DI85" s="72"/>
      <c r="DJ85" s="72"/>
      <c r="DK85" s="72"/>
      <c r="DL85" s="72"/>
      <c r="DM85" s="72"/>
      <c r="DN85" s="72"/>
      <c r="DO85" s="72"/>
      <c r="DP85" s="72"/>
      <c r="DQ85" s="72"/>
      <c r="DR85" s="72"/>
      <c r="DS85" s="72"/>
      <c r="DT85" s="72"/>
      <c r="DU85" s="72"/>
      <c r="DV85" s="72"/>
      <c r="DW85" s="72"/>
      <c r="DX85" s="72"/>
      <c r="DY85" s="72"/>
      <c r="DZ85" s="72"/>
      <c r="EA85" s="72"/>
      <c r="EB85" s="72"/>
      <c r="EC85" s="72"/>
      <c r="ED85" s="72"/>
      <c r="EE85" s="72"/>
      <c r="EF85" s="72"/>
      <c r="EG85" s="72"/>
      <c r="EH85" s="72"/>
      <c r="EI85" s="72"/>
      <c r="EJ85" s="72"/>
      <c r="EK85" s="72"/>
      <c r="EL85" s="72"/>
      <c r="EM85" s="72"/>
      <c r="EN85" s="72"/>
      <c r="EO85" s="72"/>
      <c r="EP85" s="72"/>
      <c r="EQ85" s="72"/>
      <c r="ER85" s="72"/>
      <c r="ES85" s="72"/>
      <c r="ET85" s="72"/>
      <c r="EU85" s="72"/>
      <c r="EV85" s="72"/>
      <c r="EW85" s="72"/>
      <c r="EX85" s="72"/>
      <c r="EY85" s="72"/>
      <c r="EZ85" s="72"/>
      <c r="FA85" s="72"/>
      <c r="FB85" s="72"/>
      <c r="FC85" s="72"/>
      <c r="FD85" s="72"/>
      <c r="FE85" s="72"/>
      <c r="FF85" s="72"/>
      <c r="FG85" s="72"/>
      <c r="FH85" s="72"/>
      <c r="FI85" s="72"/>
      <c r="FJ85" s="72"/>
      <c r="FK85" s="72"/>
      <c r="FL85" s="72"/>
      <c r="FM85" s="72"/>
      <c r="FN85" s="72"/>
      <c r="FO85" s="72"/>
      <c r="FP85" s="72"/>
      <c r="FQ85" s="72"/>
      <c r="FR85" s="72"/>
      <c r="FS85" s="72"/>
      <c r="FT85" s="72"/>
      <c r="FU85" s="72"/>
      <c r="FV85" s="72"/>
      <c r="FW85" s="72"/>
      <c r="FX85" s="72"/>
      <c r="FY85" s="72"/>
      <c r="FZ85" s="72"/>
      <c r="GA85" s="72"/>
      <c r="GB85" s="72"/>
      <c r="GC85" s="72"/>
      <c r="GD85" s="72"/>
      <c r="GE85" s="72"/>
      <c r="GF85" s="72"/>
      <c r="GG85" s="72"/>
    </row>
    <row r="86" spans="1:189" s="73" customFormat="1" x14ac:dyDescent="0.25">
      <c r="A86" s="70"/>
      <c r="B86" s="71" t="str">
        <f t="array" ref="B86">IF(A85="","",(LARGE('A1'!$B$30:$C$103,(1+SUM(COUNTIF('A1'!$B$30:$C$103,B$6:B85))-(A85*COUNTIF('A1'!$B$30:$C$103,B$7))))))</f>
        <v/>
      </c>
      <c r="C86" s="72" t="str">
        <f t="array" ref="C86:AZ86">IF($C$5:$AZ$5="","",IF($C$5:$AZ$5="HOT",IF(TRANSPOSE('A1'!$B$30:$B$80)=$B86,"●",IF(TRANSPOSE('A1'!$C$30:$C$80)=$B86,"▼",IF($C85:$AZ85="|","|",""))),IF(TRANSPOSE('A1'!$B$30:$B$80)=$B86,"●",IF(TRANSPOSE('A1'!$C$30:$C$80)=$B86,"▲",IF($C85:$AZ85="|","|","")))))</f>
        <v/>
      </c>
      <c r="D86" s="72" t="str">
        <v/>
      </c>
      <c r="E86" s="72" t="str">
        <v/>
      </c>
      <c r="F86" s="72" t="str">
        <v/>
      </c>
      <c r="G86" s="72" t="str">
        <v/>
      </c>
      <c r="H86" s="72" t="str">
        <v/>
      </c>
      <c r="I86" s="72" t="str">
        <v/>
      </c>
      <c r="J86" s="72" t="str">
        <v/>
      </c>
      <c r="K86" s="72" t="str">
        <v/>
      </c>
      <c r="L86" s="72" t="str">
        <v/>
      </c>
      <c r="M86" s="72" t="str">
        <v/>
      </c>
      <c r="N86" s="72" t="str">
        <v/>
      </c>
      <c r="O86" s="72" t="str">
        <v/>
      </c>
      <c r="P86" s="72" t="str">
        <v/>
      </c>
      <c r="Q86" s="72" t="str">
        <v/>
      </c>
      <c r="R86" s="72" t="str">
        <v/>
      </c>
      <c r="S86" s="72" t="str">
        <v/>
      </c>
      <c r="T86" s="72" t="str">
        <v/>
      </c>
      <c r="U86" s="72" t="str">
        <v/>
      </c>
      <c r="V86" s="72" t="str">
        <v/>
      </c>
      <c r="W86" s="72" t="str">
        <v/>
      </c>
      <c r="X86" s="72" t="str">
        <v/>
      </c>
      <c r="Y86" s="72" t="str">
        <v/>
      </c>
      <c r="Z86" s="72" t="str">
        <v/>
      </c>
      <c r="AA86" s="72" t="str">
        <v/>
      </c>
      <c r="AB86" s="72" t="str">
        <v/>
      </c>
      <c r="AC86" s="72" t="str">
        <v/>
      </c>
      <c r="AD86" s="72" t="str">
        <v/>
      </c>
      <c r="AE86" s="72" t="str">
        <v/>
      </c>
      <c r="AF86" s="72" t="str">
        <v/>
      </c>
      <c r="AG86" s="72" t="str">
        <v/>
      </c>
      <c r="AH86" s="72" t="str">
        <v/>
      </c>
      <c r="AI86" s="72" t="str">
        <v/>
      </c>
      <c r="AJ86" s="72" t="str">
        <v/>
      </c>
      <c r="AK86" s="72" t="str">
        <v/>
      </c>
      <c r="AL86" s="72" t="str">
        <v/>
      </c>
      <c r="AM86" s="72" t="str">
        <v/>
      </c>
      <c r="AN86" s="72" t="str">
        <v/>
      </c>
      <c r="AO86" s="72" t="str">
        <v/>
      </c>
      <c r="AP86" s="72" t="str">
        <v/>
      </c>
      <c r="AQ86" s="72" t="str">
        <v/>
      </c>
      <c r="AR86" s="72" t="str">
        <v/>
      </c>
      <c r="AS86" s="72" t="str">
        <v/>
      </c>
      <c r="AT86" s="72" t="str">
        <v/>
      </c>
      <c r="AU86" s="72" t="str">
        <v/>
      </c>
      <c r="AV86" s="72" t="str">
        <v/>
      </c>
      <c r="AW86" s="72" t="str">
        <v/>
      </c>
      <c r="AX86" s="72" t="str">
        <v/>
      </c>
      <c r="AY86" s="72" t="str">
        <v/>
      </c>
      <c r="AZ86" s="72" t="str">
        <v/>
      </c>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c r="DA86" s="72"/>
      <c r="DB86" s="72"/>
      <c r="DC86" s="72"/>
      <c r="DD86" s="72"/>
      <c r="DE86" s="72"/>
      <c r="DF86" s="72"/>
      <c r="DG86" s="72"/>
      <c r="DH86" s="72"/>
      <c r="DI86" s="72"/>
      <c r="DJ86" s="72"/>
      <c r="DK86" s="72"/>
      <c r="DL86" s="72"/>
      <c r="DM86" s="72"/>
      <c r="DN86" s="72"/>
      <c r="DO86" s="72"/>
      <c r="DP86" s="72"/>
      <c r="DQ86" s="72"/>
      <c r="DR86" s="72"/>
      <c r="DS86" s="72"/>
      <c r="DT86" s="72"/>
      <c r="DU86" s="72"/>
      <c r="DV86" s="72"/>
      <c r="DW86" s="72"/>
      <c r="DX86" s="72"/>
      <c r="DY86" s="72"/>
      <c r="DZ86" s="72"/>
      <c r="EA86" s="72"/>
      <c r="EB86" s="72"/>
      <c r="EC86" s="72"/>
      <c r="ED86" s="72"/>
      <c r="EE86" s="72"/>
      <c r="EF86" s="72"/>
      <c r="EG86" s="72"/>
      <c r="EH86" s="72"/>
      <c r="EI86" s="72"/>
      <c r="EJ86" s="72"/>
      <c r="EK86" s="72"/>
      <c r="EL86" s="72"/>
      <c r="EM86" s="72"/>
      <c r="EN86" s="72"/>
      <c r="EO86" s="72"/>
      <c r="EP86" s="72"/>
      <c r="EQ86" s="72"/>
      <c r="ER86" s="72"/>
      <c r="ES86" s="72"/>
      <c r="ET86" s="72"/>
      <c r="EU86" s="72"/>
      <c r="EV86" s="72"/>
      <c r="EW86" s="72"/>
      <c r="EX86" s="72"/>
      <c r="EY86" s="72"/>
      <c r="EZ86" s="72"/>
      <c r="FA86" s="72"/>
      <c r="FB86" s="72"/>
      <c r="FC86" s="72"/>
      <c r="FD86" s="72"/>
      <c r="FE86" s="72"/>
      <c r="FF86" s="72"/>
      <c r="FG86" s="72"/>
      <c r="FH86" s="72"/>
      <c r="FI86" s="72"/>
      <c r="FJ86" s="72"/>
      <c r="FK86" s="72"/>
      <c r="FL86" s="72"/>
      <c r="FM86" s="72"/>
      <c r="FN86" s="72"/>
      <c r="FO86" s="72"/>
      <c r="FP86" s="72"/>
      <c r="FQ86" s="72"/>
      <c r="FR86" s="72"/>
      <c r="FS86" s="72"/>
      <c r="FT86" s="72"/>
      <c r="FU86" s="72"/>
      <c r="FV86" s="72"/>
      <c r="FW86" s="72"/>
      <c r="FX86" s="72"/>
      <c r="FY86" s="72"/>
      <c r="FZ86" s="72"/>
      <c r="GA86" s="72"/>
      <c r="GB86" s="72"/>
      <c r="GC86" s="72"/>
      <c r="GD86" s="72"/>
      <c r="GE86" s="72"/>
      <c r="GF86" s="72"/>
      <c r="GG86" s="72"/>
    </row>
    <row r="87" spans="1:189" s="73" customFormat="1" x14ac:dyDescent="0.25">
      <c r="A87" s="70" t="str">
        <f>IF(A85="","",IF((SUM(IF(FREQUENCY('A1'!$B$30:$C$80,'A1'!$B$30:$C$80)&gt;0,1)))&gt;(A85+1),(A85+1),""))</f>
        <v/>
      </c>
      <c r="B87" s="71" t="str">
        <f t="array" ref="B87">IF(A86="","",(LARGE('A1'!$B$30:$C$103,(1+SUM(COUNTIF('A1'!$B$30:$C$103,B$6:B86))-(A86*COUNTIF('A1'!$B$30:$C$103,B$7))))))</f>
        <v/>
      </c>
      <c r="C87" s="72" t="str">
        <f t="array" ref="C87:AZ87">IF($C$5:$AZ$5="","",IF($C$5:$AZ$5="HOT",IF($C86:$AZ86="●","|",IF($C86:$AZ86="|","|","")),IF($C86:$AZ86="▲","|",IF($C86:$AZ86="|","|",""))))</f>
        <v/>
      </c>
      <c r="D87" s="72" t="str">
        <v/>
      </c>
      <c r="E87" s="72" t="str">
        <v/>
      </c>
      <c r="F87" s="72" t="str">
        <v/>
      </c>
      <c r="G87" s="72" t="str">
        <v/>
      </c>
      <c r="H87" s="72" t="str">
        <v/>
      </c>
      <c r="I87" s="72" t="str">
        <v/>
      </c>
      <c r="J87" s="72" t="str">
        <v/>
      </c>
      <c r="K87" s="72" t="str">
        <v/>
      </c>
      <c r="L87" s="72" t="str">
        <v/>
      </c>
      <c r="M87" s="72" t="str">
        <v/>
      </c>
      <c r="N87" s="72" t="str">
        <v/>
      </c>
      <c r="O87" s="72" t="str">
        <v/>
      </c>
      <c r="P87" s="72" t="str">
        <v/>
      </c>
      <c r="Q87" s="72" t="str">
        <v/>
      </c>
      <c r="R87" s="72" t="str">
        <v/>
      </c>
      <c r="S87" s="72" t="str">
        <v/>
      </c>
      <c r="T87" s="72" t="str">
        <v/>
      </c>
      <c r="U87" s="72" t="str">
        <v/>
      </c>
      <c r="V87" s="72" t="str">
        <v/>
      </c>
      <c r="W87" s="72" t="str">
        <v/>
      </c>
      <c r="X87" s="72" t="str">
        <v/>
      </c>
      <c r="Y87" s="72" t="str">
        <v/>
      </c>
      <c r="Z87" s="72" t="str">
        <v/>
      </c>
      <c r="AA87" s="72" t="str">
        <v/>
      </c>
      <c r="AB87" s="72" t="str">
        <v/>
      </c>
      <c r="AC87" s="72" t="str">
        <v/>
      </c>
      <c r="AD87" s="72" t="str">
        <v/>
      </c>
      <c r="AE87" s="72" t="str">
        <v/>
      </c>
      <c r="AF87" s="72" t="str">
        <v/>
      </c>
      <c r="AG87" s="72" t="str">
        <v/>
      </c>
      <c r="AH87" s="72" t="str">
        <v/>
      </c>
      <c r="AI87" s="72" t="str">
        <v/>
      </c>
      <c r="AJ87" s="72" t="str">
        <v/>
      </c>
      <c r="AK87" s="72" t="str">
        <v/>
      </c>
      <c r="AL87" s="72" t="str">
        <v/>
      </c>
      <c r="AM87" s="72" t="str">
        <v/>
      </c>
      <c r="AN87" s="72" t="str">
        <v/>
      </c>
      <c r="AO87" s="72" t="str">
        <v/>
      </c>
      <c r="AP87" s="72" t="str">
        <v/>
      </c>
      <c r="AQ87" s="72" t="str">
        <v/>
      </c>
      <c r="AR87" s="72" t="str">
        <v/>
      </c>
      <c r="AS87" s="72" t="str">
        <v/>
      </c>
      <c r="AT87" s="72" t="str">
        <v/>
      </c>
      <c r="AU87" s="72" t="str">
        <v/>
      </c>
      <c r="AV87" s="72" t="str">
        <v/>
      </c>
      <c r="AW87" s="72" t="str">
        <v/>
      </c>
      <c r="AX87" s="72" t="str">
        <v/>
      </c>
      <c r="AY87" s="72" t="str">
        <v/>
      </c>
      <c r="AZ87" s="72" t="str">
        <v/>
      </c>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c r="DA87" s="72"/>
      <c r="DB87" s="72"/>
      <c r="DC87" s="72"/>
      <c r="DD87" s="72"/>
      <c r="DE87" s="72"/>
      <c r="DF87" s="72"/>
      <c r="DG87" s="72"/>
      <c r="DH87" s="72"/>
      <c r="DI87" s="72"/>
      <c r="DJ87" s="72"/>
      <c r="DK87" s="72"/>
      <c r="DL87" s="72"/>
      <c r="DM87" s="72"/>
      <c r="DN87" s="72"/>
      <c r="DO87" s="72"/>
      <c r="DP87" s="72"/>
      <c r="DQ87" s="72"/>
      <c r="DR87" s="72"/>
      <c r="DS87" s="72"/>
      <c r="DT87" s="72"/>
      <c r="DU87" s="72"/>
      <c r="DV87" s="72"/>
      <c r="DW87" s="72"/>
      <c r="DX87" s="72"/>
      <c r="DY87" s="72"/>
      <c r="DZ87" s="72"/>
      <c r="EA87" s="72"/>
      <c r="EB87" s="72"/>
      <c r="EC87" s="72"/>
      <c r="ED87" s="72"/>
      <c r="EE87" s="72"/>
      <c r="EF87" s="72"/>
      <c r="EG87" s="72"/>
      <c r="EH87" s="72"/>
      <c r="EI87" s="72"/>
      <c r="EJ87" s="72"/>
      <c r="EK87" s="72"/>
      <c r="EL87" s="72"/>
      <c r="EM87" s="72"/>
      <c r="EN87" s="72"/>
      <c r="EO87" s="72"/>
      <c r="EP87" s="72"/>
      <c r="EQ87" s="72"/>
      <c r="ER87" s="72"/>
      <c r="ES87" s="72"/>
      <c r="ET87" s="72"/>
      <c r="EU87" s="72"/>
      <c r="EV87" s="72"/>
      <c r="EW87" s="72"/>
      <c r="EX87" s="72"/>
      <c r="EY87" s="72"/>
      <c r="EZ87" s="72"/>
      <c r="FA87" s="72"/>
      <c r="FB87" s="72"/>
      <c r="FC87" s="72"/>
      <c r="FD87" s="72"/>
      <c r="FE87" s="72"/>
      <c r="FF87" s="72"/>
      <c r="FG87" s="72"/>
      <c r="FH87" s="72"/>
      <c r="FI87" s="72"/>
      <c r="FJ87" s="72"/>
      <c r="FK87" s="72"/>
      <c r="FL87" s="72"/>
      <c r="FM87" s="72"/>
      <c r="FN87" s="72"/>
      <c r="FO87" s="72"/>
      <c r="FP87" s="72"/>
      <c r="FQ87" s="72"/>
      <c r="FR87" s="72"/>
      <c r="FS87" s="72"/>
      <c r="FT87" s="72"/>
      <c r="FU87" s="72"/>
      <c r="FV87" s="72"/>
      <c r="FW87" s="72"/>
      <c r="FX87" s="72"/>
      <c r="FY87" s="72"/>
      <c r="FZ87" s="72"/>
      <c r="GA87" s="72"/>
      <c r="GB87" s="72"/>
      <c r="GC87" s="72"/>
      <c r="GD87" s="72"/>
      <c r="GE87" s="72"/>
      <c r="GF87" s="72"/>
      <c r="GG87" s="72"/>
    </row>
    <row r="88" spans="1:189" s="73" customFormat="1" x14ac:dyDescent="0.25">
      <c r="A88" s="70"/>
      <c r="B88" s="71" t="str">
        <f t="array" ref="B88">IF(A87="","",(LARGE('A1'!$B$30:$C$103,(1+SUM(COUNTIF('A1'!$B$30:$C$103,B$6:B87))-(A87*COUNTIF('A1'!$B$30:$C$103,B$7))))))</f>
        <v/>
      </c>
      <c r="C88" s="72" t="str">
        <f t="array" ref="C88:AZ88">IF($C$5:$AZ$5="","",IF($C$5:$AZ$5="HOT",IF(TRANSPOSE('A1'!$B$30:$B$80)=$B88,"●",IF(TRANSPOSE('A1'!$C$30:$C$80)=$B88,"▼",IF($C87:$AZ87="|","|",""))),IF(TRANSPOSE('A1'!$B$30:$B$80)=$B88,"●",IF(TRANSPOSE('A1'!$C$30:$C$80)=$B88,"▲",IF($C87:$AZ87="|","|","")))))</f>
        <v/>
      </c>
      <c r="D88" s="72" t="str">
        <v/>
      </c>
      <c r="E88" s="72" t="str">
        <v/>
      </c>
      <c r="F88" s="72" t="str">
        <v/>
      </c>
      <c r="G88" s="72" t="str">
        <v/>
      </c>
      <c r="H88" s="72" t="str">
        <v/>
      </c>
      <c r="I88" s="72" t="str">
        <v/>
      </c>
      <c r="J88" s="72" t="str">
        <v/>
      </c>
      <c r="K88" s="72" t="str">
        <v/>
      </c>
      <c r="L88" s="72" t="str">
        <v/>
      </c>
      <c r="M88" s="72" t="str">
        <v/>
      </c>
      <c r="N88" s="72" t="str">
        <v/>
      </c>
      <c r="O88" s="72" t="str">
        <v/>
      </c>
      <c r="P88" s="72" t="str">
        <v/>
      </c>
      <c r="Q88" s="72" t="str">
        <v/>
      </c>
      <c r="R88" s="72" t="str">
        <v/>
      </c>
      <c r="S88" s="72" t="str">
        <v/>
      </c>
      <c r="T88" s="72" t="str">
        <v/>
      </c>
      <c r="U88" s="72" t="str">
        <v/>
      </c>
      <c r="V88" s="72" t="str">
        <v/>
      </c>
      <c r="W88" s="72" t="str">
        <v/>
      </c>
      <c r="X88" s="72" t="str">
        <v/>
      </c>
      <c r="Y88" s="72" t="str">
        <v/>
      </c>
      <c r="Z88" s="72" t="str">
        <v/>
      </c>
      <c r="AA88" s="72" t="str">
        <v/>
      </c>
      <c r="AB88" s="72" t="str">
        <v/>
      </c>
      <c r="AC88" s="72" t="str">
        <v/>
      </c>
      <c r="AD88" s="72" t="str">
        <v/>
      </c>
      <c r="AE88" s="72" t="str">
        <v/>
      </c>
      <c r="AF88" s="72" t="str">
        <v/>
      </c>
      <c r="AG88" s="72" t="str">
        <v/>
      </c>
      <c r="AH88" s="72" t="str">
        <v/>
      </c>
      <c r="AI88" s="72" t="str">
        <v/>
      </c>
      <c r="AJ88" s="72" t="str">
        <v/>
      </c>
      <c r="AK88" s="72" t="str">
        <v/>
      </c>
      <c r="AL88" s="72" t="str">
        <v/>
      </c>
      <c r="AM88" s="72" t="str">
        <v/>
      </c>
      <c r="AN88" s="72" t="str">
        <v/>
      </c>
      <c r="AO88" s="72" t="str">
        <v/>
      </c>
      <c r="AP88" s="72" t="str">
        <v/>
      </c>
      <c r="AQ88" s="72" t="str">
        <v/>
      </c>
      <c r="AR88" s="72" t="str">
        <v/>
      </c>
      <c r="AS88" s="72" t="str">
        <v/>
      </c>
      <c r="AT88" s="72" t="str">
        <v/>
      </c>
      <c r="AU88" s="72" t="str">
        <v/>
      </c>
      <c r="AV88" s="72" t="str">
        <v/>
      </c>
      <c r="AW88" s="72" t="str">
        <v/>
      </c>
      <c r="AX88" s="72" t="str">
        <v/>
      </c>
      <c r="AY88" s="72" t="str">
        <v/>
      </c>
      <c r="AZ88" s="72" t="str">
        <v/>
      </c>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c r="DA88" s="72"/>
      <c r="DB88" s="72"/>
      <c r="DC88" s="72"/>
      <c r="DD88" s="72"/>
      <c r="DE88" s="72"/>
      <c r="DF88" s="72"/>
      <c r="DG88" s="72"/>
      <c r="DH88" s="72"/>
      <c r="DI88" s="72"/>
      <c r="DJ88" s="72"/>
      <c r="DK88" s="72"/>
      <c r="DL88" s="72"/>
      <c r="DM88" s="72"/>
      <c r="DN88" s="72"/>
      <c r="DO88" s="72"/>
      <c r="DP88" s="72"/>
      <c r="DQ88" s="72"/>
      <c r="DR88" s="72"/>
      <c r="DS88" s="72"/>
      <c r="DT88" s="72"/>
      <c r="DU88" s="72"/>
      <c r="DV88" s="72"/>
      <c r="DW88" s="72"/>
      <c r="DX88" s="72"/>
      <c r="DY88" s="72"/>
      <c r="DZ88" s="72"/>
      <c r="EA88" s="72"/>
      <c r="EB88" s="72"/>
      <c r="EC88" s="72"/>
      <c r="ED88" s="72"/>
      <c r="EE88" s="72"/>
      <c r="EF88" s="72"/>
      <c r="EG88" s="72"/>
      <c r="EH88" s="72"/>
      <c r="EI88" s="72"/>
      <c r="EJ88" s="72"/>
      <c r="EK88" s="72"/>
      <c r="EL88" s="72"/>
      <c r="EM88" s="72"/>
      <c r="EN88" s="72"/>
      <c r="EO88" s="72"/>
      <c r="EP88" s="72"/>
      <c r="EQ88" s="72"/>
      <c r="ER88" s="72"/>
      <c r="ES88" s="72"/>
      <c r="ET88" s="72"/>
      <c r="EU88" s="72"/>
      <c r="EV88" s="72"/>
      <c r="EW88" s="72"/>
      <c r="EX88" s="72"/>
      <c r="EY88" s="72"/>
      <c r="EZ88" s="72"/>
      <c r="FA88" s="72"/>
      <c r="FB88" s="72"/>
      <c r="FC88" s="72"/>
      <c r="FD88" s="72"/>
      <c r="FE88" s="72"/>
      <c r="FF88" s="72"/>
      <c r="FG88" s="72"/>
      <c r="FH88" s="72"/>
      <c r="FI88" s="72"/>
      <c r="FJ88" s="72"/>
      <c r="FK88" s="72"/>
      <c r="FL88" s="72"/>
      <c r="FM88" s="72"/>
      <c r="FN88" s="72"/>
      <c r="FO88" s="72"/>
      <c r="FP88" s="72"/>
      <c r="FQ88" s="72"/>
      <c r="FR88" s="72"/>
      <c r="FS88" s="72"/>
      <c r="FT88" s="72"/>
      <c r="FU88" s="72"/>
      <c r="FV88" s="72"/>
      <c r="FW88" s="72"/>
      <c r="FX88" s="72"/>
      <c r="FY88" s="72"/>
      <c r="FZ88" s="72"/>
      <c r="GA88" s="72"/>
      <c r="GB88" s="72"/>
      <c r="GC88" s="72"/>
      <c r="GD88" s="72"/>
      <c r="GE88" s="72"/>
      <c r="GF88" s="72"/>
      <c r="GG88" s="72"/>
    </row>
    <row r="89" spans="1:189" s="73" customFormat="1" x14ac:dyDescent="0.25">
      <c r="A89" s="70" t="str">
        <f>IF(A87="","",IF((SUM(IF(FREQUENCY('A1'!$B$30:$C$80,'A1'!$B$30:$C$80)&gt;0,1)))&gt;(A87+1),(A87+1),""))</f>
        <v/>
      </c>
      <c r="B89" s="71" t="str">
        <f t="array" ref="B89">IF(A88="","",(LARGE('A1'!$B$30:$C$103,(1+SUM(COUNTIF('A1'!$B$30:$C$103,B$6:B88))-(A88*COUNTIF('A1'!$B$30:$C$103,B$7))))))</f>
        <v/>
      </c>
      <c r="C89" s="72" t="str">
        <f t="array" ref="C89:AZ89">IF($C$5:$AZ$5="","",IF($C$5:$AZ$5="HOT",IF($C88:$AZ88="●","|",IF($C88:$AZ88="|","|","")),IF($C88:$AZ88="▲","|",IF($C88:$AZ88="|","|",""))))</f>
        <v/>
      </c>
      <c r="D89" s="72" t="str">
        <v/>
      </c>
      <c r="E89" s="72" t="str">
        <v/>
      </c>
      <c r="F89" s="72" t="str">
        <v/>
      </c>
      <c r="G89" s="72" t="str">
        <v/>
      </c>
      <c r="H89" s="72" t="str">
        <v/>
      </c>
      <c r="I89" s="72" t="str">
        <v/>
      </c>
      <c r="J89" s="72" t="str">
        <v/>
      </c>
      <c r="K89" s="72" t="str">
        <v/>
      </c>
      <c r="L89" s="72" t="str">
        <v/>
      </c>
      <c r="M89" s="72" t="str">
        <v/>
      </c>
      <c r="N89" s="72" t="str">
        <v/>
      </c>
      <c r="O89" s="72" t="str">
        <v/>
      </c>
      <c r="P89" s="72" t="str">
        <v/>
      </c>
      <c r="Q89" s="72" t="str">
        <v/>
      </c>
      <c r="R89" s="72" t="str">
        <v/>
      </c>
      <c r="S89" s="72" t="str">
        <v/>
      </c>
      <c r="T89" s="72" t="str">
        <v/>
      </c>
      <c r="U89" s="72" t="str">
        <v/>
      </c>
      <c r="V89" s="72" t="str">
        <v/>
      </c>
      <c r="W89" s="72" t="str">
        <v/>
      </c>
      <c r="X89" s="72" t="str">
        <v/>
      </c>
      <c r="Y89" s="72" t="str">
        <v/>
      </c>
      <c r="Z89" s="72" t="str">
        <v/>
      </c>
      <c r="AA89" s="72" t="str">
        <v/>
      </c>
      <c r="AB89" s="72" t="str">
        <v/>
      </c>
      <c r="AC89" s="72" t="str">
        <v/>
      </c>
      <c r="AD89" s="72" t="str">
        <v/>
      </c>
      <c r="AE89" s="72" t="str">
        <v/>
      </c>
      <c r="AF89" s="72" t="str">
        <v/>
      </c>
      <c r="AG89" s="72" t="str">
        <v/>
      </c>
      <c r="AH89" s="72" t="str">
        <v/>
      </c>
      <c r="AI89" s="72" t="str">
        <v/>
      </c>
      <c r="AJ89" s="72" t="str">
        <v/>
      </c>
      <c r="AK89" s="72" t="str">
        <v/>
      </c>
      <c r="AL89" s="72" t="str">
        <v/>
      </c>
      <c r="AM89" s="72" t="str">
        <v/>
      </c>
      <c r="AN89" s="72" t="str">
        <v/>
      </c>
      <c r="AO89" s="72" t="str">
        <v/>
      </c>
      <c r="AP89" s="72" t="str">
        <v/>
      </c>
      <c r="AQ89" s="72" t="str">
        <v/>
      </c>
      <c r="AR89" s="72" t="str">
        <v/>
      </c>
      <c r="AS89" s="72" t="str">
        <v/>
      </c>
      <c r="AT89" s="72" t="str">
        <v/>
      </c>
      <c r="AU89" s="72" t="str">
        <v/>
      </c>
      <c r="AV89" s="72" t="str">
        <v/>
      </c>
      <c r="AW89" s="72" t="str">
        <v/>
      </c>
      <c r="AX89" s="72" t="str">
        <v/>
      </c>
      <c r="AY89" s="72" t="str">
        <v/>
      </c>
      <c r="AZ89" s="72" t="str">
        <v/>
      </c>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c r="DA89" s="72"/>
      <c r="DB89" s="72"/>
      <c r="DC89" s="72"/>
      <c r="DD89" s="72"/>
      <c r="DE89" s="72"/>
      <c r="DF89" s="72"/>
      <c r="DG89" s="72"/>
      <c r="DH89" s="72"/>
      <c r="DI89" s="72"/>
      <c r="DJ89" s="72"/>
      <c r="DK89" s="72"/>
      <c r="DL89" s="72"/>
      <c r="DM89" s="72"/>
      <c r="DN89" s="72"/>
      <c r="DO89" s="72"/>
      <c r="DP89" s="72"/>
      <c r="DQ89" s="72"/>
      <c r="DR89" s="72"/>
      <c r="DS89" s="72"/>
      <c r="DT89" s="72"/>
      <c r="DU89" s="72"/>
      <c r="DV89" s="72"/>
      <c r="DW89" s="72"/>
      <c r="DX89" s="72"/>
      <c r="DY89" s="72"/>
      <c r="DZ89" s="72"/>
      <c r="EA89" s="72"/>
      <c r="EB89" s="72"/>
      <c r="EC89" s="72"/>
      <c r="ED89" s="72"/>
      <c r="EE89" s="72"/>
      <c r="EF89" s="72"/>
      <c r="EG89" s="72"/>
      <c r="EH89" s="72"/>
      <c r="EI89" s="72"/>
      <c r="EJ89" s="72"/>
      <c r="EK89" s="72"/>
      <c r="EL89" s="72"/>
      <c r="EM89" s="72"/>
      <c r="EN89" s="72"/>
      <c r="EO89" s="72"/>
      <c r="EP89" s="72"/>
      <c r="EQ89" s="72"/>
      <c r="ER89" s="72"/>
      <c r="ES89" s="72"/>
      <c r="ET89" s="72"/>
      <c r="EU89" s="72"/>
      <c r="EV89" s="72"/>
      <c r="EW89" s="72"/>
      <c r="EX89" s="72"/>
      <c r="EY89" s="72"/>
      <c r="EZ89" s="72"/>
      <c r="FA89" s="72"/>
      <c r="FB89" s="72"/>
      <c r="FC89" s="72"/>
      <c r="FD89" s="72"/>
      <c r="FE89" s="72"/>
      <c r="FF89" s="72"/>
      <c r="FG89" s="72"/>
      <c r="FH89" s="72"/>
      <c r="FI89" s="72"/>
      <c r="FJ89" s="72"/>
      <c r="FK89" s="72"/>
      <c r="FL89" s="72"/>
      <c r="FM89" s="72"/>
      <c r="FN89" s="72"/>
      <c r="FO89" s="72"/>
      <c r="FP89" s="72"/>
      <c r="FQ89" s="72"/>
      <c r="FR89" s="72"/>
      <c r="FS89" s="72"/>
      <c r="FT89" s="72"/>
      <c r="FU89" s="72"/>
      <c r="FV89" s="72"/>
      <c r="FW89" s="72"/>
      <c r="FX89" s="72"/>
      <c r="FY89" s="72"/>
      <c r="FZ89" s="72"/>
      <c r="GA89" s="72"/>
      <c r="GB89" s="72"/>
      <c r="GC89" s="72"/>
      <c r="GD89" s="72"/>
      <c r="GE89" s="72"/>
      <c r="GF89" s="72"/>
      <c r="GG89" s="72"/>
    </row>
    <row r="90" spans="1:189" s="73" customFormat="1" x14ac:dyDescent="0.25">
      <c r="A90" s="70"/>
      <c r="B90" s="71" t="str">
        <f t="array" ref="B90">IF(A89="","",(LARGE('A1'!$B$30:$C$103,(1+SUM(COUNTIF('A1'!$B$30:$C$103,B$6:B89))-(A89*COUNTIF('A1'!$B$30:$C$103,B$7))))))</f>
        <v/>
      </c>
      <c r="C90" s="72" t="str">
        <f t="array" ref="C90:AZ90">IF($C$5:$AZ$5="","",IF($C$5:$AZ$5="HOT",IF(TRANSPOSE('A1'!$B$30:$B$80)=$B90,"●",IF(TRANSPOSE('A1'!$C$30:$C$80)=$B90,"▼",IF($C89:$AZ89="|","|",""))),IF(TRANSPOSE('A1'!$B$30:$B$80)=$B90,"●",IF(TRANSPOSE('A1'!$C$30:$C$80)=$B90,"▲",IF($C89:$AZ89="|","|","")))))</f>
        <v/>
      </c>
      <c r="D90" s="72" t="str">
        <v/>
      </c>
      <c r="E90" s="72" t="str">
        <v/>
      </c>
      <c r="F90" s="72" t="str">
        <v/>
      </c>
      <c r="G90" s="72" t="str">
        <v/>
      </c>
      <c r="H90" s="72" t="str">
        <v/>
      </c>
      <c r="I90" s="72" t="str">
        <v/>
      </c>
      <c r="J90" s="72" t="str">
        <v/>
      </c>
      <c r="K90" s="72" t="str">
        <v/>
      </c>
      <c r="L90" s="72" t="str">
        <v/>
      </c>
      <c r="M90" s="72" t="str">
        <v/>
      </c>
      <c r="N90" s="72" t="str">
        <v/>
      </c>
      <c r="O90" s="72" t="str">
        <v/>
      </c>
      <c r="P90" s="72" t="str">
        <v/>
      </c>
      <c r="Q90" s="72" t="str">
        <v/>
      </c>
      <c r="R90" s="72" t="str">
        <v/>
      </c>
      <c r="S90" s="72" t="str">
        <v/>
      </c>
      <c r="T90" s="72" t="str">
        <v/>
      </c>
      <c r="U90" s="72" t="str">
        <v/>
      </c>
      <c r="V90" s="72" t="str">
        <v/>
      </c>
      <c r="W90" s="72" t="str">
        <v/>
      </c>
      <c r="X90" s="72" t="str">
        <v/>
      </c>
      <c r="Y90" s="72" t="str">
        <v/>
      </c>
      <c r="Z90" s="72" t="str">
        <v/>
      </c>
      <c r="AA90" s="72" t="str">
        <v/>
      </c>
      <c r="AB90" s="72" t="str">
        <v/>
      </c>
      <c r="AC90" s="72" t="str">
        <v/>
      </c>
      <c r="AD90" s="72" t="str">
        <v/>
      </c>
      <c r="AE90" s="72" t="str">
        <v/>
      </c>
      <c r="AF90" s="72" t="str">
        <v/>
      </c>
      <c r="AG90" s="72" t="str">
        <v/>
      </c>
      <c r="AH90" s="72" t="str">
        <v/>
      </c>
      <c r="AI90" s="72" t="str">
        <v/>
      </c>
      <c r="AJ90" s="72" t="str">
        <v/>
      </c>
      <c r="AK90" s="72" t="str">
        <v/>
      </c>
      <c r="AL90" s="72" t="str">
        <v/>
      </c>
      <c r="AM90" s="72" t="str">
        <v/>
      </c>
      <c r="AN90" s="72" t="str">
        <v/>
      </c>
      <c r="AO90" s="72" t="str">
        <v/>
      </c>
      <c r="AP90" s="72" t="str">
        <v/>
      </c>
      <c r="AQ90" s="72" t="str">
        <v/>
      </c>
      <c r="AR90" s="72" t="str">
        <v/>
      </c>
      <c r="AS90" s="72" t="str">
        <v/>
      </c>
      <c r="AT90" s="72" t="str">
        <v/>
      </c>
      <c r="AU90" s="72" t="str">
        <v/>
      </c>
      <c r="AV90" s="72" t="str">
        <v/>
      </c>
      <c r="AW90" s="72" t="str">
        <v/>
      </c>
      <c r="AX90" s="72" t="str">
        <v/>
      </c>
      <c r="AY90" s="72" t="str">
        <v/>
      </c>
      <c r="AZ90" s="72" t="str">
        <v/>
      </c>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c r="DA90" s="72"/>
      <c r="DB90" s="72"/>
      <c r="DC90" s="72"/>
      <c r="DD90" s="72"/>
      <c r="DE90" s="72"/>
      <c r="DF90" s="72"/>
      <c r="DG90" s="72"/>
      <c r="DH90" s="72"/>
      <c r="DI90" s="72"/>
      <c r="DJ90" s="72"/>
      <c r="DK90" s="72"/>
      <c r="DL90" s="72"/>
      <c r="DM90" s="72"/>
      <c r="DN90" s="72"/>
      <c r="DO90" s="72"/>
      <c r="DP90" s="72"/>
      <c r="DQ90" s="72"/>
      <c r="DR90" s="72"/>
      <c r="DS90" s="72"/>
      <c r="DT90" s="72"/>
      <c r="DU90" s="72"/>
      <c r="DV90" s="72"/>
      <c r="DW90" s="72"/>
      <c r="DX90" s="72"/>
      <c r="DY90" s="72"/>
      <c r="DZ90" s="72"/>
      <c r="EA90" s="72"/>
      <c r="EB90" s="72"/>
      <c r="EC90" s="72"/>
      <c r="ED90" s="72"/>
      <c r="EE90" s="72"/>
      <c r="EF90" s="72"/>
      <c r="EG90" s="72"/>
      <c r="EH90" s="72"/>
      <c r="EI90" s="72"/>
      <c r="EJ90" s="72"/>
      <c r="EK90" s="72"/>
      <c r="EL90" s="72"/>
      <c r="EM90" s="72"/>
      <c r="EN90" s="72"/>
      <c r="EO90" s="72"/>
      <c r="EP90" s="72"/>
      <c r="EQ90" s="72"/>
      <c r="ER90" s="72"/>
      <c r="ES90" s="72"/>
      <c r="ET90" s="72"/>
      <c r="EU90" s="72"/>
      <c r="EV90" s="72"/>
      <c r="EW90" s="72"/>
      <c r="EX90" s="72"/>
      <c r="EY90" s="72"/>
      <c r="EZ90" s="72"/>
      <c r="FA90" s="72"/>
      <c r="FB90" s="72"/>
      <c r="FC90" s="72"/>
      <c r="FD90" s="72"/>
      <c r="FE90" s="72"/>
      <c r="FF90" s="72"/>
      <c r="FG90" s="72"/>
      <c r="FH90" s="72"/>
      <c r="FI90" s="72"/>
      <c r="FJ90" s="72"/>
      <c r="FK90" s="72"/>
      <c r="FL90" s="72"/>
      <c r="FM90" s="72"/>
      <c r="FN90" s="72"/>
      <c r="FO90" s="72"/>
      <c r="FP90" s="72"/>
      <c r="FQ90" s="72"/>
      <c r="FR90" s="72"/>
      <c r="FS90" s="72"/>
      <c r="FT90" s="72"/>
      <c r="FU90" s="72"/>
      <c r="FV90" s="72"/>
      <c r="FW90" s="72"/>
      <c r="FX90" s="72"/>
      <c r="FY90" s="72"/>
      <c r="FZ90" s="72"/>
      <c r="GA90" s="72"/>
      <c r="GB90" s="72"/>
      <c r="GC90" s="72"/>
      <c r="GD90" s="72"/>
      <c r="GE90" s="72"/>
      <c r="GF90" s="72"/>
      <c r="GG90" s="72"/>
    </row>
    <row r="91" spans="1:189" s="73" customFormat="1" x14ac:dyDescent="0.25">
      <c r="A91" s="70" t="str">
        <f>IF(A89="","",IF((SUM(IF(FREQUENCY('A1'!$B$30:$C$80,'A1'!$B$30:$C$80)&gt;0,1)))&gt;(A89+1),(A89+1),""))</f>
        <v/>
      </c>
      <c r="B91" s="71" t="str">
        <f t="array" ref="B91">IF(A90="","",(LARGE('A1'!$B$30:$C$103,(1+SUM(COUNTIF('A1'!$B$30:$C$103,B$6:B90))-(A90*COUNTIF('A1'!$B$30:$C$103,B$7))))))</f>
        <v/>
      </c>
      <c r="C91" s="72" t="str">
        <f t="array" ref="C91:AZ91">IF($C$5:$AZ$5="","",IF($C$5:$AZ$5="HOT",IF($C90:$AZ90="●","|",IF($C90:$AZ90="|","|","")),IF($C90:$AZ90="▲","|",IF($C90:$AZ90="|","|",""))))</f>
        <v/>
      </c>
      <c r="D91" s="72" t="str">
        <v/>
      </c>
      <c r="E91" s="72" t="str">
        <v/>
      </c>
      <c r="F91" s="72" t="str">
        <v/>
      </c>
      <c r="G91" s="72" t="str">
        <v/>
      </c>
      <c r="H91" s="72" t="str">
        <v/>
      </c>
      <c r="I91" s="72" t="str">
        <v/>
      </c>
      <c r="J91" s="72" t="str">
        <v/>
      </c>
      <c r="K91" s="72" t="str">
        <v/>
      </c>
      <c r="L91" s="72" t="str">
        <v/>
      </c>
      <c r="M91" s="72" t="str">
        <v/>
      </c>
      <c r="N91" s="72" t="str">
        <v/>
      </c>
      <c r="O91" s="72" t="str">
        <v/>
      </c>
      <c r="P91" s="72" t="str">
        <v/>
      </c>
      <c r="Q91" s="72" t="str">
        <v/>
      </c>
      <c r="R91" s="72" t="str">
        <v/>
      </c>
      <c r="S91" s="72" t="str">
        <v/>
      </c>
      <c r="T91" s="72" t="str">
        <v/>
      </c>
      <c r="U91" s="72" t="str">
        <v/>
      </c>
      <c r="V91" s="72" t="str">
        <v/>
      </c>
      <c r="W91" s="72" t="str">
        <v/>
      </c>
      <c r="X91" s="72" t="str">
        <v/>
      </c>
      <c r="Y91" s="72" t="str">
        <v/>
      </c>
      <c r="Z91" s="72" t="str">
        <v/>
      </c>
      <c r="AA91" s="72" t="str">
        <v/>
      </c>
      <c r="AB91" s="72" t="str">
        <v/>
      </c>
      <c r="AC91" s="72" t="str">
        <v/>
      </c>
      <c r="AD91" s="72" t="str">
        <v/>
      </c>
      <c r="AE91" s="72" t="str">
        <v/>
      </c>
      <c r="AF91" s="72" t="str">
        <v/>
      </c>
      <c r="AG91" s="72" t="str">
        <v/>
      </c>
      <c r="AH91" s="72" t="str">
        <v/>
      </c>
      <c r="AI91" s="72" t="str">
        <v/>
      </c>
      <c r="AJ91" s="72" t="str">
        <v/>
      </c>
      <c r="AK91" s="72" t="str">
        <v/>
      </c>
      <c r="AL91" s="72" t="str">
        <v/>
      </c>
      <c r="AM91" s="72" t="str">
        <v/>
      </c>
      <c r="AN91" s="72" t="str">
        <v/>
      </c>
      <c r="AO91" s="72" t="str">
        <v/>
      </c>
      <c r="AP91" s="72" t="str">
        <v/>
      </c>
      <c r="AQ91" s="72" t="str">
        <v/>
      </c>
      <c r="AR91" s="72" t="str">
        <v/>
      </c>
      <c r="AS91" s="72" t="str">
        <v/>
      </c>
      <c r="AT91" s="72" t="str">
        <v/>
      </c>
      <c r="AU91" s="72" t="str">
        <v/>
      </c>
      <c r="AV91" s="72" t="str">
        <v/>
      </c>
      <c r="AW91" s="72" t="str">
        <v/>
      </c>
      <c r="AX91" s="72" t="str">
        <v/>
      </c>
      <c r="AY91" s="72" t="str">
        <v/>
      </c>
      <c r="AZ91" s="72" t="str">
        <v/>
      </c>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c r="DA91" s="72"/>
      <c r="DB91" s="72"/>
      <c r="DC91" s="72"/>
      <c r="DD91" s="72"/>
      <c r="DE91" s="72"/>
      <c r="DF91" s="72"/>
      <c r="DG91" s="72"/>
      <c r="DH91" s="72"/>
      <c r="DI91" s="72"/>
      <c r="DJ91" s="72"/>
      <c r="DK91" s="72"/>
      <c r="DL91" s="72"/>
      <c r="DM91" s="72"/>
      <c r="DN91" s="72"/>
      <c r="DO91" s="72"/>
      <c r="DP91" s="72"/>
      <c r="DQ91" s="72"/>
      <c r="DR91" s="72"/>
      <c r="DS91" s="72"/>
      <c r="DT91" s="72"/>
      <c r="DU91" s="72"/>
      <c r="DV91" s="72"/>
      <c r="DW91" s="72"/>
      <c r="DX91" s="72"/>
      <c r="DY91" s="72"/>
      <c r="DZ91" s="72"/>
      <c r="EA91" s="72"/>
      <c r="EB91" s="72"/>
      <c r="EC91" s="72"/>
      <c r="ED91" s="72"/>
      <c r="EE91" s="72"/>
      <c r="EF91" s="72"/>
      <c r="EG91" s="72"/>
      <c r="EH91" s="72"/>
      <c r="EI91" s="72"/>
      <c r="EJ91" s="72"/>
      <c r="EK91" s="72"/>
      <c r="EL91" s="72"/>
      <c r="EM91" s="72"/>
      <c r="EN91" s="72"/>
      <c r="EO91" s="72"/>
      <c r="EP91" s="72"/>
      <c r="EQ91" s="72"/>
      <c r="ER91" s="72"/>
      <c r="ES91" s="72"/>
      <c r="ET91" s="72"/>
      <c r="EU91" s="72"/>
      <c r="EV91" s="72"/>
      <c r="EW91" s="72"/>
      <c r="EX91" s="72"/>
      <c r="EY91" s="72"/>
      <c r="EZ91" s="72"/>
      <c r="FA91" s="72"/>
      <c r="FB91" s="72"/>
      <c r="FC91" s="72"/>
      <c r="FD91" s="72"/>
      <c r="FE91" s="72"/>
      <c r="FF91" s="72"/>
      <c r="FG91" s="72"/>
      <c r="FH91" s="72"/>
      <c r="FI91" s="72"/>
      <c r="FJ91" s="72"/>
      <c r="FK91" s="72"/>
      <c r="FL91" s="72"/>
      <c r="FM91" s="72"/>
      <c r="FN91" s="72"/>
      <c r="FO91" s="72"/>
      <c r="FP91" s="72"/>
      <c r="FQ91" s="72"/>
      <c r="FR91" s="72"/>
      <c r="FS91" s="72"/>
      <c r="FT91" s="72"/>
      <c r="FU91" s="72"/>
      <c r="FV91" s="72"/>
      <c r="FW91" s="72"/>
      <c r="FX91" s="72"/>
      <c r="FY91" s="72"/>
      <c r="FZ91" s="72"/>
      <c r="GA91" s="72"/>
      <c r="GB91" s="72"/>
      <c r="GC91" s="72"/>
      <c r="GD91" s="72"/>
      <c r="GE91" s="72"/>
      <c r="GF91" s="72"/>
      <c r="GG91" s="72"/>
    </row>
    <row r="92" spans="1:189" s="73" customFormat="1" x14ac:dyDescent="0.25">
      <c r="A92" s="70"/>
      <c r="B92" s="71" t="str">
        <f t="array" ref="B92">IF(A91="","",(LARGE('A1'!$B$30:$C$103,(1+SUM(COUNTIF('A1'!$B$30:$C$103,B$6:B91))-(A91*COUNTIF('A1'!$B$30:$C$103,B$7))))))</f>
        <v/>
      </c>
      <c r="C92" s="72" t="str">
        <f t="array" ref="C92:AZ92">IF($C$5:$AZ$5="","",IF($C$5:$AZ$5="HOT",IF(TRANSPOSE('A1'!$B$30:$B$80)=$B92,"●",IF(TRANSPOSE('A1'!$C$30:$C$80)=$B92,"▼",IF($C91:$AZ91="|","|",""))),IF(TRANSPOSE('A1'!$B$30:$B$80)=$B92,"●",IF(TRANSPOSE('A1'!$C$30:$C$80)=$B92,"▲",IF($C91:$AZ91="|","|","")))))</f>
        <v/>
      </c>
      <c r="D92" s="72" t="str">
        <v/>
      </c>
      <c r="E92" s="72" t="str">
        <v/>
      </c>
      <c r="F92" s="72" t="str">
        <v/>
      </c>
      <c r="G92" s="72" t="str">
        <v/>
      </c>
      <c r="H92" s="72" t="str">
        <v/>
      </c>
      <c r="I92" s="72" t="str">
        <v/>
      </c>
      <c r="J92" s="72" t="str">
        <v/>
      </c>
      <c r="K92" s="72" t="str">
        <v/>
      </c>
      <c r="L92" s="72" t="str">
        <v/>
      </c>
      <c r="M92" s="72" t="str">
        <v/>
      </c>
      <c r="N92" s="72" t="str">
        <v/>
      </c>
      <c r="O92" s="72" t="str">
        <v/>
      </c>
      <c r="P92" s="72" t="str">
        <v/>
      </c>
      <c r="Q92" s="72" t="str">
        <v/>
      </c>
      <c r="R92" s="72" t="str">
        <v/>
      </c>
      <c r="S92" s="72" t="str">
        <v/>
      </c>
      <c r="T92" s="72" t="str">
        <v/>
      </c>
      <c r="U92" s="72" t="str">
        <v/>
      </c>
      <c r="V92" s="72" t="str">
        <v/>
      </c>
      <c r="W92" s="72" t="str">
        <v/>
      </c>
      <c r="X92" s="72" t="str">
        <v/>
      </c>
      <c r="Y92" s="72" t="str">
        <v/>
      </c>
      <c r="Z92" s="72" t="str">
        <v/>
      </c>
      <c r="AA92" s="72" t="str">
        <v/>
      </c>
      <c r="AB92" s="72" t="str">
        <v/>
      </c>
      <c r="AC92" s="72" t="str">
        <v/>
      </c>
      <c r="AD92" s="72" t="str">
        <v/>
      </c>
      <c r="AE92" s="72" t="str">
        <v/>
      </c>
      <c r="AF92" s="72" t="str">
        <v/>
      </c>
      <c r="AG92" s="72" t="str">
        <v/>
      </c>
      <c r="AH92" s="72" t="str">
        <v/>
      </c>
      <c r="AI92" s="72" t="str">
        <v/>
      </c>
      <c r="AJ92" s="72" t="str">
        <v/>
      </c>
      <c r="AK92" s="72" t="str">
        <v/>
      </c>
      <c r="AL92" s="72" t="str">
        <v/>
      </c>
      <c r="AM92" s="72" t="str">
        <v/>
      </c>
      <c r="AN92" s="72" t="str">
        <v/>
      </c>
      <c r="AO92" s="72" t="str">
        <v/>
      </c>
      <c r="AP92" s="72" t="str">
        <v/>
      </c>
      <c r="AQ92" s="72" t="str">
        <v/>
      </c>
      <c r="AR92" s="72" t="str">
        <v/>
      </c>
      <c r="AS92" s="72" t="str">
        <v/>
      </c>
      <c r="AT92" s="72" t="str">
        <v/>
      </c>
      <c r="AU92" s="72" t="str">
        <v/>
      </c>
      <c r="AV92" s="72" t="str">
        <v/>
      </c>
      <c r="AW92" s="72" t="str">
        <v/>
      </c>
      <c r="AX92" s="72" t="str">
        <v/>
      </c>
      <c r="AY92" s="72" t="str">
        <v/>
      </c>
      <c r="AZ92" s="72" t="str">
        <v/>
      </c>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c r="DA92" s="72"/>
      <c r="DB92" s="72"/>
      <c r="DC92" s="72"/>
      <c r="DD92" s="72"/>
      <c r="DE92" s="72"/>
      <c r="DF92" s="72"/>
      <c r="DG92" s="72"/>
      <c r="DH92" s="72"/>
      <c r="DI92" s="72"/>
      <c r="DJ92" s="72"/>
      <c r="DK92" s="72"/>
      <c r="DL92" s="72"/>
      <c r="DM92" s="72"/>
      <c r="DN92" s="72"/>
      <c r="DO92" s="72"/>
      <c r="DP92" s="72"/>
      <c r="DQ92" s="72"/>
      <c r="DR92" s="72"/>
      <c r="DS92" s="72"/>
      <c r="DT92" s="72"/>
      <c r="DU92" s="72"/>
      <c r="DV92" s="72"/>
      <c r="DW92" s="72"/>
      <c r="DX92" s="72"/>
      <c r="DY92" s="72"/>
      <c r="DZ92" s="72"/>
      <c r="EA92" s="72"/>
      <c r="EB92" s="72"/>
      <c r="EC92" s="72"/>
      <c r="ED92" s="72"/>
      <c r="EE92" s="72"/>
      <c r="EF92" s="72"/>
      <c r="EG92" s="72"/>
      <c r="EH92" s="72"/>
      <c r="EI92" s="72"/>
      <c r="EJ92" s="72"/>
      <c r="EK92" s="72"/>
      <c r="EL92" s="72"/>
      <c r="EM92" s="72"/>
      <c r="EN92" s="72"/>
      <c r="EO92" s="72"/>
      <c r="EP92" s="72"/>
      <c r="EQ92" s="72"/>
      <c r="ER92" s="72"/>
      <c r="ES92" s="72"/>
      <c r="ET92" s="72"/>
      <c r="EU92" s="72"/>
      <c r="EV92" s="72"/>
      <c r="EW92" s="72"/>
      <c r="EX92" s="72"/>
      <c r="EY92" s="72"/>
      <c r="EZ92" s="72"/>
      <c r="FA92" s="72"/>
      <c r="FB92" s="72"/>
      <c r="FC92" s="72"/>
      <c r="FD92" s="72"/>
      <c r="FE92" s="72"/>
      <c r="FF92" s="72"/>
      <c r="FG92" s="72"/>
      <c r="FH92" s="72"/>
      <c r="FI92" s="72"/>
      <c r="FJ92" s="72"/>
      <c r="FK92" s="72"/>
      <c r="FL92" s="72"/>
      <c r="FM92" s="72"/>
      <c r="FN92" s="72"/>
      <c r="FO92" s="72"/>
      <c r="FP92" s="72"/>
      <c r="FQ92" s="72"/>
      <c r="FR92" s="72"/>
      <c r="FS92" s="72"/>
      <c r="FT92" s="72"/>
      <c r="FU92" s="72"/>
      <c r="FV92" s="72"/>
      <c r="FW92" s="72"/>
      <c r="FX92" s="72"/>
      <c r="FY92" s="72"/>
      <c r="FZ92" s="72"/>
      <c r="GA92" s="72"/>
      <c r="GB92" s="72"/>
      <c r="GC92" s="72"/>
      <c r="GD92" s="72"/>
      <c r="GE92" s="72"/>
      <c r="GF92" s="72"/>
      <c r="GG92" s="72"/>
    </row>
    <row r="93" spans="1:189" s="73" customFormat="1" x14ac:dyDescent="0.25">
      <c r="A93" s="70" t="str">
        <f>IF(A91="","",IF((SUM(IF(FREQUENCY('A1'!$B$30:$C$80,'A1'!$B$30:$C$80)&gt;0,1)))&gt;(A91+1),(A91+1),""))</f>
        <v/>
      </c>
      <c r="B93" s="71" t="str">
        <f t="array" ref="B93">IF(A92="","",(LARGE('A1'!$B$30:$C$103,(1+SUM(COUNTIF('A1'!$B$30:$C$103,B$6:B92))-(A92*COUNTIF('A1'!$B$30:$C$103,B$7))))))</f>
        <v/>
      </c>
      <c r="C93" s="72" t="str">
        <f t="array" ref="C93:AZ93">IF($C$5:$AZ$5="","",IF($C$5:$AZ$5="HOT",IF($C92:$AZ92="●","|",IF($C92:$AZ92="|","|","")),IF($C92:$AZ92="▲","|",IF($C92:$AZ92="|","|",""))))</f>
        <v/>
      </c>
      <c r="D93" s="72" t="str">
        <v/>
      </c>
      <c r="E93" s="72" t="str">
        <v/>
      </c>
      <c r="F93" s="72" t="str">
        <v/>
      </c>
      <c r="G93" s="72" t="str">
        <v/>
      </c>
      <c r="H93" s="72" t="str">
        <v/>
      </c>
      <c r="I93" s="72" t="str">
        <v/>
      </c>
      <c r="J93" s="72" t="str">
        <v/>
      </c>
      <c r="K93" s="72" t="str">
        <v/>
      </c>
      <c r="L93" s="72" t="str">
        <v/>
      </c>
      <c r="M93" s="72" t="str">
        <v/>
      </c>
      <c r="N93" s="72" t="str">
        <v/>
      </c>
      <c r="O93" s="72" t="str">
        <v/>
      </c>
      <c r="P93" s="72" t="str">
        <v/>
      </c>
      <c r="Q93" s="72" t="str">
        <v/>
      </c>
      <c r="R93" s="72" t="str">
        <v/>
      </c>
      <c r="S93" s="72" t="str">
        <v/>
      </c>
      <c r="T93" s="72" t="str">
        <v/>
      </c>
      <c r="U93" s="72" t="str">
        <v/>
      </c>
      <c r="V93" s="72" t="str">
        <v/>
      </c>
      <c r="W93" s="72" t="str">
        <v/>
      </c>
      <c r="X93" s="72" t="str">
        <v/>
      </c>
      <c r="Y93" s="72" t="str">
        <v/>
      </c>
      <c r="Z93" s="72" t="str">
        <v/>
      </c>
      <c r="AA93" s="72" t="str">
        <v/>
      </c>
      <c r="AB93" s="72" t="str">
        <v/>
      </c>
      <c r="AC93" s="72" t="str">
        <v/>
      </c>
      <c r="AD93" s="72" t="str">
        <v/>
      </c>
      <c r="AE93" s="72" t="str">
        <v/>
      </c>
      <c r="AF93" s="72" t="str">
        <v/>
      </c>
      <c r="AG93" s="72" t="str">
        <v/>
      </c>
      <c r="AH93" s="72" t="str">
        <v/>
      </c>
      <c r="AI93" s="72" t="str">
        <v/>
      </c>
      <c r="AJ93" s="72" t="str">
        <v/>
      </c>
      <c r="AK93" s="72" t="str">
        <v/>
      </c>
      <c r="AL93" s="72" t="str">
        <v/>
      </c>
      <c r="AM93" s="72" t="str">
        <v/>
      </c>
      <c r="AN93" s="72" t="str">
        <v/>
      </c>
      <c r="AO93" s="72" t="str">
        <v/>
      </c>
      <c r="AP93" s="72" t="str">
        <v/>
      </c>
      <c r="AQ93" s="72" t="str">
        <v/>
      </c>
      <c r="AR93" s="72" t="str">
        <v/>
      </c>
      <c r="AS93" s="72" t="str">
        <v/>
      </c>
      <c r="AT93" s="72" t="str">
        <v/>
      </c>
      <c r="AU93" s="72" t="str">
        <v/>
      </c>
      <c r="AV93" s="72" t="str">
        <v/>
      </c>
      <c r="AW93" s="72" t="str">
        <v/>
      </c>
      <c r="AX93" s="72" t="str">
        <v/>
      </c>
      <c r="AY93" s="72" t="str">
        <v/>
      </c>
      <c r="AZ93" s="72" t="str">
        <v/>
      </c>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c r="DA93" s="72"/>
      <c r="DB93" s="72"/>
      <c r="DC93" s="72"/>
      <c r="DD93" s="72"/>
      <c r="DE93" s="72"/>
      <c r="DF93" s="72"/>
      <c r="DG93" s="72"/>
      <c r="DH93" s="72"/>
      <c r="DI93" s="72"/>
      <c r="DJ93" s="72"/>
      <c r="DK93" s="72"/>
      <c r="DL93" s="72"/>
      <c r="DM93" s="72"/>
      <c r="DN93" s="72"/>
      <c r="DO93" s="72"/>
      <c r="DP93" s="72"/>
      <c r="DQ93" s="72"/>
      <c r="DR93" s="72"/>
      <c r="DS93" s="72"/>
      <c r="DT93" s="72"/>
      <c r="DU93" s="72"/>
      <c r="DV93" s="72"/>
      <c r="DW93" s="72"/>
      <c r="DX93" s="72"/>
      <c r="DY93" s="72"/>
      <c r="DZ93" s="72"/>
      <c r="EA93" s="72"/>
      <c r="EB93" s="72"/>
      <c r="EC93" s="72"/>
      <c r="ED93" s="72"/>
      <c r="EE93" s="72"/>
      <c r="EF93" s="72"/>
      <c r="EG93" s="72"/>
      <c r="EH93" s="72"/>
      <c r="EI93" s="72"/>
      <c r="EJ93" s="72"/>
      <c r="EK93" s="72"/>
      <c r="EL93" s="72"/>
      <c r="EM93" s="72"/>
      <c r="EN93" s="72"/>
      <c r="EO93" s="72"/>
      <c r="EP93" s="72"/>
      <c r="EQ93" s="72"/>
      <c r="ER93" s="72"/>
      <c r="ES93" s="72"/>
      <c r="ET93" s="72"/>
      <c r="EU93" s="72"/>
      <c r="EV93" s="72"/>
      <c r="EW93" s="72"/>
      <c r="EX93" s="72"/>
      <c r="EY93" s="72"/>
      <c r="EZ93" s="72"/>
      <c r="FA93" s="72"/>
      <c r="FB93" s="72"/>
      <c r="FC93" s="72"/>
      <c r="FD93" s="72"/>
      <c r="FE93" s="72"/>
      <c r="FF93" s="72"/>
      <c r="FG93" s="72"/>
      <c r="FH93" s="72"/>
      <c r="FI93" s="72"/>
      <c r="FJ93" s="72"/>
      <c r="FK93" s="72"/>
      <c r="FL93" s="72"/>
      <c r="FM93" s="72"/>
      <c r="FN93" s="72"/>
      <c r="FO93" s="72"/>
      <c r="FP93" s="72"/>
      <c r="FQ93" s="72"/>
      <c r="FR93" s="72"/>
      <c r="FS93" s="72"/>
      <c r="FT93" s="72"/>
      <c r="FU93" s="72"/>
      <c r="FV93" s="72"/>
      <c r="FW93" s="72"/>
      <c r="FX93" s="72"/>
      <c r="FY93" s="72"/>
      <c r="FZ93" s="72"/>
      <c r="GA93" s="72"/>
      <c r="GB93" s="72"/>
      <c r="GC93" s="72"/>
      <c r="GD93" s="72"/>
      <c r="GE93" s="72"/>
      <c r="GF93" s="72"/>
      <c r="GG93" s="72"/>
    </row>
    <row r="94" spans="1:189" s="73" customFormat="1" x14ac:dyDescent="0.25">
      <c r="A94" s="70"/>
      <c r="B94" s="71" t="str">
        <f t="array" ref="B94">IF(A93="","",(LARGE('A1'!$B$30:$C$103,(1+SUM(COUNTIF('A1'!$B$30:$C$103,B$6:B93))-(A93*COUNTIF('A1'!$B$30:$C$103,B$7))))))</f>
        <v/>
      </c>
      <c r="C94" s="72" t="str">
        <f t="array" ref="C94:AZ94">IF($C$5:$AZ$5="","",IF($C$5:$AZ$5="HOT",IF(TRANSPOSE('A1'!$B$30:$B$80)=$B94,"●",IF(TRANSPOSE('A1'!$C$30:$C$80)=$B94,"▼",IF($C93:$AZ93="|","|",""))),IF(TRANSPOSE('A1'!$B$30:$B$80)=$B94,"●",IF(TRANSPOSE('A1'!$C$30:$C$80)=$B94,"▲",IF($C93:$AZ93="|","|","")))))</f>
        <v/>
      </c>
      <c r="D94" s="72" t="str">
        <v/>
      </c>
      <c r="E94" s="72" t="str">
        <v/>
      </c>
      <c r="F94" s="72" t="str">
        <v/>
      </c>
      <c r="G94" s="72" t="str">
        <v/>
      </c>
      <c r="H94" s="72" t="str">
        <v/>
      </c>
      <c r="I94" s="72" t="str">
        <v/>
      </c>
      <c r="J94" s="72" t="str">
        <v/>
      </c>
      <c r="K94" s="72" t="str">
        <v/>
      </c>
      <c r="L94" s="72" t="str">
        <v/>
      </c>
      <c r="M94" s="72" t="str">
        <v/>
      </c>
      <c r="N94" s="72" t="str">
        <v/>
      </c>
      <c r="O94" s="72" t="str">
        <v/>
      </c>
      <c r="P94" s="72" t="str">
        <v/>
      </c>
      <c r="Q94" s="72" t="str">
        <v/>
      </c>
      <c r="R94" s="72" t="str">
        <v/>
      </c>
      <c r="S94" s="72" t="str">
        <v/>
      </c>
      <c r="T94" s="72" t="str">
        <v/>
      </c>
      <c r="U94" s="72" t="str">
        <v/>
      </c>
      <c r="V94" s="72" t="str">
        <v/>
      </c>
      <c r="W94" s="72" t="str">
        <v/>
      </c>
      <c r="X94" s="72" t="str">
        <v/>
      </c>
      <c r="Y94" s="72" t="str">
        <v/>
      </c>
      <c r="Z94" s="72" t="str">
        <v/>
      </c>
      <c r="AA94" s="72" t="str">
        <v/>
      </c>
      <c r="AB94" s="72" t="str">
        <v/>
      </c>
      <c r="AC94" s="72" t="str">
        <v/>
      </c>
      <c r="AD94" s="72" t="str">
        <v/>
      </c>
      <c r="AE94" s="72" t="str">
        <v/>
      </c>
      <c r="AF94" s="72" t="str">
        <v/>
      </c>
      <c r="AG94" s="72" t="str">
        <v/>
      </c>
      <c r="AH94" s="72" t="str">
        <v/>
      </c>
      <c r="AI94" s="72" t="str">
        <v/>
      </c>
      <c r="AJ94" s="72" t="str">
        <v/>
      </c>
      <c r="AK94" s="72" t="str">
        <v/>
      </c>
      <c r="AL94" s="72" t="str">
        <v/>
      </c>
      <c r="AM94" s="72" t="str">
        <v/>
      </c>
      <c r="AN94" s="72" t="str">
        <v/>
      </c>
      <c r="AO94" s="72" t="str">
        <v/>
      </c>
      <c r="AP94" s="72" t="str">
        <v/>
      </c>
      <c r="AQ94" s="72" t="str">
        <v/>
      </c>
      <c r="AR94" s="72" t="str">
        <v/>
      </c>
      <c r="AS94" s="72" t="str">
        <v/>
      </c>
      <c r="AT94" s="72" t="str">
        <v/>
      </c>
      <c r="AU94" s="72" t="str">
        <v/>
      </c>
      <c r="AV94" s="72" t="str">
        <v/>
      </c>
      <c r="AW94" s="72" t="str">
        <v/>
      </c>
      <c r="AX94" s="72" t="str">
        <v/>
      </c>
      <c r="AY94" s="72" t="str">
        <v/>
      </c>
      <c r="AZ94" s="72" t="str">
        <v/>
      </c>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c r="DA94" s="72"/>
      <c r="DB94" s="72"/>
      <c r="DC94" s="72"/>
      <c r="DD94" s="72"/>
      <c r="DE94" s="72"/>
      <c r="DF94" s="72"/>
      <c r="DG94" s="72"/>
      <c r="DH94" s="72"/>
      <c r="DI94" s="72"/>
      <c r="DJ94" s="72"/>
      <c r="DK94" s="72"/>
      <c r="DL94" s="72"/>
      <c r="DM94" s="72"/>
      <c r="DN94" s="72"/>
      <c r="DO94" s="72"/>
      <c r="DP94" s="72"/>
      <c r="DQ94" s="72"/>
      <c r="DR94" s="72"/>
      <c r="DS94" s="72"/>
      <c r="DT94" s="72"/>
      <c r="DU94" s="72"/>
      <c r="DV94" s="72"/>
      <c r="DW94" s="72"/>
      <c r="DX94" s="72"/>
      <c r="DY94" s="72"/>
      <c r="DZ94" s="72"/>
      <c r="EA94" s="72"/>
      <c r="EB94" s="72"/>
      <c r="EC94" s="72"/>
      <c r="ED94" s="72"/>
      <c r="EE94" s="72"/>
      <c r="EF94" s="72"/>
      <c r="EG94" s="72"/>
      <c r="EH94" s="72"/>
      <c r="EI94" s="72"/>
      <c r="EJ94" s="72"/>
      <c r="EK94" s="72"/>
      <c r="EL94" s="72"/>
      <c r="EM94" s="72"/>
      <c r="EN94" s="72"/>
      <c r="EO94" s="72"/>
      <c r="EP94" s="72"/>
      <c r="EQ94" s="72"/>
      <c r="ER94" s="72"/>
      <c r="ES94" s="72"/>
      <c r="ET94" s="72"/>
      <c r="EU94" s="72"/>
      <c r="EV94" s="72"/>
      <c r="EW94" s="72"/>
      <c r="EX94" s="72"/>
      <c r="EY94" s="72"/>
      <c r="EZ94" s="72"/>
      <c r="FA94" s="72"/>
      <c r="FB94" s="72"/>
      <c r="FC94" s="72"/>
      <c r="FD94" s="72"/>
      <c r="FE94" s="72"/>
      <c r="FF94" s="72"/>
      <c r="FG94" s="72"/>
      <c r="FH94" s="72"/>
      <c r="FI94" s="72"/>
      <c r="FJ94" s="72"/>
      <c r="FK94" s="72"/>
      <c r="FL94" s="72"/>
      <c r="FM94" s="72"/>
      <c r="FN94" s="72"/>
      <c r="FO94" s="72"/>
      <c r="FP94" s="72"/>
      <c r="FQ94" s="72"/>
      <c r="FR94" s="72"/>
      <c r="FS94" s="72"/>
      <c r="FT94" s="72"/>
      <c r="FU94" s="72"/>
      <c r="FV94" s="72"/>
      <c r="FW94" s="72"/>
      <c r="FX94" s="72"/>
      <c r="FY94" s="72"/>
      <c r="FZ94" s="72"/>
      <c r="GA94" s="72"/>
      <c r="GB94" s="72"/>
      <c r="GC94" s="72"/>
      <c r="GD94" s="72"/>
      <c r="GE94" s="72"/>
      <c r="GF94" s="72"/>
      <c r="GG94" s="72"/>
    </row>
    <row r="95" spans="1:189" s="73" customFormat="1" x14ac:dyDescent="0.25">
      <c r="A95" s="70" t="str">
        <f>IF(A93="","",IF((SUM(IF(FREQUENCY('A1'!$B$30:$C$80,'A1'!$B$30:$C$80)&gt;0,1)))&gt;(A93+1),(A93+1),""))</f>
        <v/>
      </c>
      <c r="B95" s="71" t="str">
        <f t="array" ref="B95">IF(A94="","",(LARGE('A1'!$B$30:$C$103,(1+SUM(COUNTIF('A1'!$B$30:$C$103,B$6:B94))-(A94*COUNTIF('A1'!$B$30:$C$103,B$7))))))</f>
        <v/>
      </c>
      <c r="C95" s="72" t="str">
        <f t="array" ref="C95:AZ95">IF($C$5:$AZ$5="","",IF($C$5:$AZ$5="HOT",IF($C94:$AZ94="●","|",IF($C94:$AZ94="|","|","")),IF($C94:$AZ94="▲","|",IF($C94:$AZ94="|","|",""))))</f>
        <v/>
      </c>
      <c r="D95" s="72" t="str">
        <v/>
      </c>
      <c r="E95" s="72" t="str">
        <v/>
      </c>
      <c r="F95" s="72" t="str">
        <v/>
      </c>
      <c r="G95" s="72" t="str">
        <v/>
      </c>
      <c r="H95" s="72" t="str">
        <v/>
      </c>
      <c r="I95" s="72" t="str">
        <v/>
      </c>
      <c r="J95" s="72" t="str">
        <v/>
      </c>
      <c r="K95" s="72" t="str">
        <v/>
      </c>
      <c r="L95" s="72" t="str">
        <v/>
      </c>
      <c r="M95" s="72" t="str">
        <v/>
      </c>
      <c r="N95" s="72" t="str">
        <v/>
      </c>
      <c r="O95" s="72" t="str">
        <v/>
      </c>
      <c r="P95" s="72" t="str">
        <v/>
      </c>
      <c r="Q95" s="72" t="str">
        <v/>
      </c>
      <c r="R95" s="72" t="str">
        <v/>
      </c>
      <c r="S95" s="72" t="str">
        <v/>
      </c>
      <c r="T95" s="72" t="str">
        <v/>
      </c>
      <c r="U95" s="72" t="str">
        <v/>
      </c>
      <c r="V95" s="72" t="str">
        <v/>
      </c>
      <c r="W95" s="72" t="str">
        <v/>
      </c>
      <c r="X95" s="72" t="str">
        <v/>
      </c>
      <c r="Y95" s="72" t="str">
        <v/>
      </c>
      <c r="Z95" s="72" t="str">
        <v/>
      </c>
      <c r="AA95" s="72" t="str">
        <v/>
      </c>
      <c r="AB95" s="72" t="str">
        <v/>
      </c>
      <c r="AC95" s="72" t="str">
        <v/>
      </c>
      <c r="AD95" s="72" t="str">
        <v/>
      </c>
      <c r="AE95" s="72" t="str">
        <v/>
      </c>
      <c r="AF95" s="72" t="str">
        <v/>
      </c>
      <c r="AG95" s="72" t="str">
        <v/>
      </c>
      <c r="AH95" s="72" t="str">
        <v/>
      </c>
      <c r="AI95" s="72" t="str">
        <v/>
      </c>
      <c r="AJ95" s="72" t="str">
        <v/>
      </c>
      <c r="AK95" s="72" t="str">
        <v/>
      </c>
      <c r="AL95" s="72" t="str">
        <v/>
      </c>
      <c r="AM95" s="72" t="str">
        <v/>
      </c>
      <c r="AN95" s="72" t="str">
        <v/>
      </c>
      <c r="AO95" s="72" t="str">
        <v/>
      </c>
      <c r="AP95" s="72" t="str">
        <v/>
      </c>
      <c r="AQ95" s="72" t="str">
        <v/>
      </c>
      <c r="AR95" s="72" t="str">
        <v/>
      </c>
      <c r="AS95" s="72" t="str">
        <v/>
      </c>
      <c r="AT95" s="72" t="str">
        <v/>
      </c>
      <c r="AU95" s="72" t="str">
        <v/>
      </c>
      <c r="AV95" s="72" t="str">
        <v/>
      </c>
      <c r="AW95" s="72" t="str">
        <v/>
      </c>
      <c r="AX95" s="72" t="str">
        <v/>
      </c>
      <c r="AY95" s="72" t="str">
        <v/>
      </c>
      <c r="AZ95" s="72" t="str">
        <v/>
      </c>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c r="DA95" s="72"/>
      <c r="DB95" s="72"/>
      <c r="DC95" s="72"/>
      <c r="DD95" s="72"/>
      <c r="DE95" s="72"/>
      <c r="DF95" s="72"/>
      <c r="DG95" s="72"/>
      <c r="DH95" s="72"/>
      <c r="DI95" s="72"/>
      <c r="DJ95" s="72"/>
      <c r="DK95" s="72"/>
      <c r="DL95" s="72"/>
      <c r="DM95" s="72"/>
      <c r="DN95" s="72"/>
      <c r="DO95" s="72"/>
      <c r="DP95" s="72"/>
      <c r="DQ95" s="72"/>
      <c r="DR95" s="72"/>
      <c r="DS95" s="72"/>
      <c r="DT95" s="72"/>
      <c r="DU95" s="72"/>
      <c r="DV95" s="72"/>
      <c r="DW95" s="72"/>
      <c r="DX95" s="72"/>
      <c r="DY95" s="72"/>
      <c r="DZ95" s="72"/>
      <c r="EA95" s="72"/>
      <c r="EB95" s="72"/>
      <c r="EC95" s="72"/>
      <c r="ED95" s="72"/>
      <c r="EE95" s="72"/>
      <c r="EF95" s="72"/>
      <c r="EG95" s="72"/>
      <c r="EH95" s="72"/>
      <c r="EI95" s="72"/>
      <c r="EJ95" s="72"/>
      <c r="EK95" s="72"/>
      <c r="EL95" s="72"/>
      <c r="EM95" s="72"/>
      <c r="EN95" s="72"/>
      <c r="EO95" s="72"/>
      <c r="EP95" s="72"/>
      <c r="EQ95" s="72"/>
      <c r="ER95" s="72"/>
      <c r="ES95" s="72"/>
      <c r="ET95" s="72"/>
      <c r="EU95" s="72"/>
      <c r="EV95" s="72"/>
      <c r="EW95" s="72"/>
      <c r="EX95" s="72"/>
      <c r="EY95" s="72"/>
      <c r="EZ95" s="72"/>
      <c r="FA95" s="72"/>
      <c r="FB95" s="72"/>
      <c r="FC95" s="72"/>
      <c r="FD95" s="72"/>
      <c r="FE95" s="72"/>
      <c r="FF95" s="72"/>
      <c r="FG95" s="72"/>
      <c r="FH95" s="72"/>
      <c r="FI95" s="72"/>
      <c r="FJ95" s="72"/>
      <c r="FK95" s="72"/>
      <c r="FL95" s="72"/>
      <c r="FM95" s="72"/>
      <c r="FN95" s="72"/>
      <c r="FO95" s="72"/>
      <c r="FP95" s="72"/>
      <c r="FQ95" s="72"/>
      <c r="FR95" s="72"/>
      <c r="FS95" s="72"/>
      <c r="FT95" s="72"/>
      <c r="FU95" s="72"/>
      <c r="FV95" s="72"/>
      <c r="FW95" s="72"/>
      <c r="FX95" s="72"/>
      <c r="FY95" s="72"/>
      <c r="FZ95" s="72"/>
      <c r="GA95" s="72"/>
      <c r="GB95" s="72"/>
      <c r="GC95" s="72"/>
      <c r="GD95" s="72"/>
      <c r="GE95" s="72"/>
      <c r="GF95" s="72"/>
      <c r="GG95" s="72"/>
    </row>
    <row r="96" spans="1:189" s="73" customFormat="1" x14ac:dyDescent="0.25">
      <c r="A96" s="70"/>
      <c r="B96" s="71" t="str">
        <f t="array" ref="B96">IF(A95="","",(LARGE('A1'!$B$30:$C$103,(1+SUM(COUNTIF('A1'!$B$30:$C$103,B$6:B95))-(A95*COUNTIF('A1'!$B$30:$C$103,B$7))))))</f>
        <v/>
      </c>
      <c r="C96" s="72" t="str">
        <f t="array" ref="C96:AZ96">IF($C$5:$AZ$5="","",IF($C$5:$AZ$5="HOT",IF(TRANSPOSE('A1'!$B$30:$B$80)=$B96,"●",IF(TRANSPOSE('A1'!$C$30:$C$80)=$B96,"▼",IF($C95:$AZ95="|","|",""))),IF(TRANSPOSE('A1'!$B$30:$B$80)=$B96,"●",IF(TRANSPOSE('A1'!$C$30:$C$80)=$B96,"▲",IF($C95:$AZ95="|","|","")))))</f>
        <v/>
      </c>
      <c r="D96" s="72" t="str">
        <v/>
      </c>
      <c r="E96" s="72" t="str">
        <v/>
      </c>
      <c r="F96" s="72" t="str">
        <v/>
      </c>
      <c r="G96" s="72" t="str">
        <v/>
      </c>
      <c r="H96" s="72" t="str">
        <v/>
      </c>
      <c r="I96" s="72" t="str">
        <v/>
      </c>
      <c r="J96" s="72" t="str">
        <v/>
      </c>
      <c r="K96" s="72" t="str">
        <v/>
      </c>
      <c r="L96" s="72" t="str">
        <v/>
      </c>
      <c r="M96" s="72" t="str">
        <v/>
      </c>
      <c r="N96" s="72" t="str">
        <v/>
      </c>
      <c r="O96" s="72" t="str">
        <v/>
      </c>
      <c r="P96" s="72" t="str">
        <v/>
      </c>
      <c r="Q96" s="72" t="str">
        <v/>
      </c>
      <c r="R96" s="72" t="str">
        <v/>
      </c>
      <c r="S96" s="72" t="str">
        <v/>
      </c>
      <c r="T96" s="72" t="str">
        <v/>
      </c>
      <c r="U96" s="72" t="str">
        <v/>
      </c>
      <c r="V96" s="72" t="str">
        <v/>
      </c>
      <c r="W96" s="72" t="str">
        <v/>
      </c>
      <c r="X96" s="72" t="str">
        <v/>
      </c>
      <c r="Y96" s="72" t="str">
        <v/>
      </c>
      <c r="Z96" s="72" t="str">
        <v/>
      </c>
      <c r="AA96" s="72" t="str">
        <v/>
      </c>
      <c r="AB96" s="72" t="str">
        <v/>
      </c>
      <c r="AC96" s="72" t="str">
        <v/>
      </c>
      <c r="AD96" s="72" t="str">
        <v/>
      </c>
      <c r="AE96" s="72" t="str">
        <v/>
      </c>
      <c r="AF96" s="72" t="str">
        <v/>
      </c>
      <c r="AG96" s="72" t="str">
        <v/>
      </c>
      <c r="AH96" s="72" t="str">
        <v/>
      </c>
      <c r="AI96" s="72" t="str">
        <v/>
      </c>
      <c r="AJ96" s="72" t="str">
        <v/>
      </c>
      <c r="AK96" s="72" t="str">
        <v/>
      </c>
      <c r="AL96" s="72" t="str">
        <v/>
      </c>
      <c r="AM96" s="72" t="str">
        <v/>
      </c>
      <c r="AN96" s="72" t="str">
        <v/>
      </c>
      <c r="AO96" s="72" t="str">
        <v/>
      </c>
      <c r="AP96" s="72" t="str">
        <v/>
      </c>
      <c r="AQ96" s="72" t="str">
        <v/>
      </c>
      <c r="AR96" s="72" t="str">
        <v/>
      </c>
      <c r="AS96" s="72" t="str">
        <v/>
      </c>
      <c r="AT96" s="72" t="str">
        <v/>
      </c>
      <c r="AU96" s="72" t="str">
        <v/>
      </c>
      <c r="AV96" s="72" t="str">
        <v/>
      </c>
      <c r="AW96" s="72" t="str">
        <v/>
      </c>
      <c r="AX96" s="72" t="str">
        <v/>
      </c>
      <c r="AY96" s="72" t="str">
        <v/>
      </c>
      <c r="AZ96" s="72" t="str">
        <v/>
      </c>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c r="DA96" s="72"/>
      <c r="DB96" s="72"/>
      <c r="DC96" s="72"/>
      <c r="DD96" s="72"/>
      <c r="DE96" s="72"/>
      <c r="DF96" s="72"/>
      <c r="DG96" s="72"/>
      <c r="DH96" s="72"/>
      <c r="DI96" s="72"/>
      <c r="DJ96" s="72"/>
      <c r="DK96" s="72"/>
      <c r="DL96" s="72"/>
      <c r="DM96" s="72"/>
      <c r="DN96" s="72"/>
      <c r="DO96" s="72"/>
      <c r="DP96" s="72"/>
      <c r="DQ96" s="72"/>
      <c r="DR96" s="72"/>
      <c r="DS96" s="72"/>
      <c r="DT96" s="72"/>
      <c r="DU96" s="72"/>
      <c r="DV96" s="72"/>
      <c r="DW96" s="72"/>
      <c r="DX96" s="72"/>
      <c r="DY96" s="72"/>
      <c r="DZ96" s="72"/>
      <c r="EA96" s="72"/>
      <c r="EB96" s="72"/>
      <c r="EC96" s="72"/>
      <c r="ED96" s="72"/>
      <c r="EE96" s="72"/>
      <c r="EF96" s="72"/>
      <c r="EG96" s="72"/>
      <c r="EH96" s="72"/>
      <c r="EI96" s="72"/>
      <c r="EJ96" s="72"/>
      <c r="EK96" s="72"/>
      <c r="EL96" s="72"/>
      <c r="EM96" s="72"/>
      <c r="EN96" s="72"/>
      <c r="EO96" s="72"/>
      <c r="EP96" s="72"/>
      <c r="EQ96" s="72"/>
      <c r="ER96" s="72"/>
      <c r="ES96" s="72"/>
      <c r="ET96" s="72"/>
      <c r="EU96" s="72"/>
      <c r="EV96" s="72"/>
      <c r="EW96" s="72"/>
      <c r="EX96" s="72"/>
      <c r="EY96" s="72"/>
      <c r="EZ96" s="72"/>
      <c r="FA96" s="72"/>
      <c r="FB96" s="72"/>
      <c r="FC96" s="72"/>
      <c r="FD96" s="72"/>
      <c r="FE96" s="72"/>
      <c r="FF96" s="72"/>
      <c r="FG96" s="72"/>
      <c r="FH96" s="72"/>
      <c r="FI96" s="72"/>
      <c r="FJ96" s="72"/>
      <c r="FK96" s="72"/>
      <c r="FL96" s="72"/>
      <c r="FM96" s="72"/>
      <c r="FN96" s="72"/>
      <c r="FO96" s="72"/>
      <c r="FP96" s="72"/>
      <c r="FQ96" s="72"/>
      <c r="FR96" s="72"/>
      <c r="FS96" s="72"/>
      <c r="FT96" s="72"/>
      <c r="FU96" s="72"/>
      <c r="FV96" s="72"/>
      <c r="FW96" s="72"/>
      <c r="FX96" s="72"/>
      <c r="FY96" s="72"/>
      <c r="FZ96" s="72"/>
      <c r="GA96" s="72"/>
      <c r="GB96" s="72"/>
      <c r="GC96" s="72"/>
      <c r="GD96" s="72"/>
      <c r="GE96" s="72"/>
      <c r="GF96" s="72"/>
      <c r="GG96" s="72"/>
    </row>
    <row r="97" spans="1:189" s="73" customFormat="1" x14ac:dyDescent="0.25">
      <c r="A97" s="70" t="str">
        <f>IF(A95="","",IF((SUM(IF(FREQUENCY('A1'!$B$30:$C$80,'A1'!$B$30:$C$80)&gt;0,1)))&gt;(A95+1),(A95+1),""))</f>
        <v/>
      </c>
      <c r="B97" s="71" t="str">
        <f t="array" ref="B97">IF(A96="","",(LARGE('A1'!$B$30:$C$103,(1+SUM(COUNTIF('A1'!$B$30:$C$103,B$6:B96))-(A96*COUNTIF('A1'!$B$30:$C$103,B$7))))))</f>
        <v/>
      </c>
      <c r="C97" s="72" t="str">
        <f t="array" ref="C97:AZ97">IF($C$5:$AZ$5="","",IF($C$5:$AZ$5="HOT",IF($C96:$AZ96="●","|",IF($C96:$AZ96="|","|","")),IF($C96:$AZ96="▲","|",IF($C96:$AZ96="|","|",""))))</f>
        <v/>
      </c>
      <c r="D97" s="72" t="str">
        <v/>
      </c>
      <c r="E97" s="72" t="str">
        <v/>
      </c>
      <c r="F97" s="72" t="str">
        <v/>
      </c>
      <c r="G97" s="72" t="str">
        <v/>
      </c>
      <c r="H97" s="72" t="str">
        <v/>
      </c>
      <c r="I97" s="72" t="str">
        <v/>
      </c>
      <c r="J97" s="72" t="str">
        <v/>
      </c>
      <c r="K97" s="72" t="str">
        <v/>
      </c>
      <c r="L97" s="72" t="str">
        <v/>
      </c>
      <c r="M97" s="72" t="str">
        <v/>
      </c>
      <c r="N97" s="72" t="str">
        <v/>
      </c>
      <c r="O97" s="72" t="str">
        <v/>
      </c>
      <c r="P97" s="72" t="str">
        <v/>
      </c>
      <c r="Q97" s="72" t="str">
        <v/>
      </c>
      <c r="R97" s="72" t="str">
        <v/>
      </c>
      <c r="S97" s="72" t="str">
        <v/>
      </c>
      <c r="T97" s="72" t="str">
        <v/>
      </c>
      <c r="U97" s="72" t="str">
        <v/>
      </c>
      <c r="V97" s="72" t="str">
        <v/>
      </c>
      <c r="W97" s="72" t="str">
        <v/>
      </c>
      <c r="X97" s="72" t="str">
        <v/>
      </c>
      <c r="Y97" s="72" t="str">
        <v/>
      </c>
      <c r="Z97" s="72" t="str">
        <v/>
      </c>
      <c r="AA97" s="72" t="str">
        <v/>
      </c>
      <c r="AB97" s="72" t="str">
        <v/>
      </c>
      <c r="AC97" s="72" t="str">
        <v/>
      </c>
      <c r="AD97" s="72" t="str">
        <v/>
      </c>
      <c r="AE97" s="72" t="str">
        <v/>
      </c>
      <c r="AF97" s="72" t="str">
        <v/>
      </c>
      <c r="AG97" s="72" t="str">
        <v/>
      </c>
      <c r="AH97" s="72" t="str">
        <v/>
      </c>
      <c r="AI97" s="72" t="str">
        <v/>
      </c>
      <c r="AJ97" s="72" t="str">
        <v/>
      </c>
      <c r="AK97" s="72" t="str">
        <v/>
      </c>
      <c r="AL97" s="72" t="str">
        <v/>
      </c>
      <c r="AM97" s="72" t="str">
        <v/>
      </c>
      <c r="AN97" s="72" t="str">
        <v/>
      </c>
      <c r="AO97" s="72" t="str">
        <v/>
      </c>
      <c r="AP97" s="72" t="str">
        <v/>
      </c>
      <c r="AQ97" s="72" t="str">
        <v/>
      </c>
      <c r="AR97" s="72" t="str">
        <v/>
      </c>
      <c r="AS97" s="72" t="str">
        <v/>
      </c>
      <c r="AT97" s="72" t="str">
        <v/>
      </c>
      <c r="AU97" s="72" t="str">
        <v/>
      </c>
      <c r="AV97" s="72" t="str">
        <v/>
      </c>
      <c r="AW97" s="72" t="str">
        <v/>
      </c>
      <c r="AX97" s="72" t="str">
        <v/>
      </c>
      <c r="AY97" s="72" t="str">
        <v/>
      </c>
      <c r="AZ97" s="72" t="str">
        <v/>
      </c>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c r="DA97" s="72"/>
      <c r="DB97" s="72"/>
      <c r="DC97" s="72"/>
      <c r="DD97" s="72"/>
      <c r="DE97" s="72"/>
      <c r="DF97" s="72"/>
      <c r="DG97" s="72"/>
      <c r="DH97" s="72"/>
      <c r="DI97" s="72"/>
      <c r="DJ97" s="72"/>
      <c r="DK97" s="72"/>
      <c r="DL97" s="72"/>
      <c r="DM97" s="72"/>
      <c r="DN97" s="72"/>
      <c r="DO97" s="72"/>
      <c r="DP97" s="72"/>
      <c r="DQ97" s="72"/>
      <c r="DR97" s="72"/>
      <c r="DS97" s="72"/>
      <c r="DT97" s="72"/>
      <c r="DU97" s="72"/>
      <c r="DV97" s="72"/>
      <c r="DW97" s="72"/>
      <c r="DX97" s="72"/>
      <c r="DY97" s="72"/>
      <c r="DZ97" s="72"/>
      <c r="EA97" s="72"/>
      <c r="EB97" s="72"/>
      <c r="EC97" s="72"/>
      <c r="ED97" s="72"/>
      <c r="EE97" s="72"/>
      <c r="EF97" s="72"/>
      <c r="EG97" s="72"/>
      <c r="EH97" s="72"/>
      <c r="EI97" s="72"/>
      <c r="EJ97" s="72"/>
      <c r="EK97" s="72"/>
      <c r="EL97" s="72"/>
      <c r="EM97" s="72"/>
      <c r="EN97" s="72"/>
      <c r="EO97" s="72"/>
      <c r="EP97" s="72"/>
      <c r="EQ97" s="72"/>
      <c r="ER97" s="72"/>
      <c r="ES97" s="72"/>
      <c r="ET97" s="72"/>
      <c r="EU97" s="72"/>
      <c r="EV97" s="72"/>
      <c r="EW97" s="72"/>
      <c r="EX97" s="72"/>
      <c r="EY97" s="72"/>
      <c r="EZ97" s="72"/>
      <c r="FA97" s="72"/>
      <c r="FB97" s="72"/>
      <c r="FC97" s="72"/>
      <c r="FD97" s="72"/>
      <c r="FE97" s="72"/>
      <c r="FF97" s="72"/>
      <c r="FG97" s="72"/>
      <c r="FH97" s="72"/>
      <c r="FI97" s="72"/>
      <c r="FJ97" s="72"/>
      <c r="FK97" s="72"/>
      <c r="FL97" s="72"/>
      <c r="FM97" s="72"/>
      <c r="FN97" s="72"/>
      <c r="FO97" s="72"/>
      <c r="FP97" s="72"/>
      <c r="FQ97" s="72"/>
      <c r="FR97" s="72"/>
      <c r="FS97" s="72"/>
      <c r="FT97" s="72"/>
      <c r="FU97" s="72"/>
      <c r="FV97" s="72"/>
      <c r="FW97" s="72"/>
      <c r="FX97" s="72"/>
      <c r="FY97" s="72"/>
      <c r="FZ97" s="72"/>
      <c r="GA97" s="72"/>
      <c r="GB97" s="72"/>
      <c r="GC97" s="72"/>
      <c r="GD97" s="72"/>
      <c r="GE97" s="72"/>
      <c r="GF97" s="72"/>
      <c r="GG97" s="72"/>
    </row>
    <row r="98" spans="1:189" s="73" customFormat="1" x14ac:dyDescent="0.25">
      <c r="A98" s="70"/>
      <c r="B98" s="71" t="str">
        <f t="array" ref="B98">IF(A97="","",(LARGE('A1'!$B$30:$C$103,(1+SUM(COUNTIF('A1'!$B$30:$C$103,B$6:B97))-(A97*COUNTIF('A1'!$B$30:$C$103,B$7))))))</f>
        <v/>
      </c>
      <c r="C98" s="72" t="str">
        <f t="array" ref="C98:AZ98">IF($C$5:$AZ$5="","",IF($C$5:$AZ$5="HOT",IF(TRANSPOSE('A1'!$B$30:$B$80)=$B98,"●",IF(TRANSPOSE('A1'!$C$30:$C$80)=$B98,"▼",IF($C97:$AZ97="|","|",""))),IF(TRANSPOSE('A1'!$B$30:$B$80)=$B98,"●",IF(TRANSPOSE('A1'!$C$30:$C$80)=$B98,"▲",IF($C97:$AZ97="|","|","")))))</f>
        <v/>
      </c>
      <c r="D98" s="72" t="str">
        <v/>
      </c>
      <c r="E98" s="72" t="str">
        <v/>
      </c>
      <c r="F98" s="72" t="str">
        <v/>
      </c>
      <c r="G98" s="72" t="str">
        <v/>
      </c>
      <c r="H98" s="72" t="str">
        <v/>
      </c>
      <c r="I98" s="72" t="str">
        <v/>
      </c>
      <c r="J98" s="72" t="str">
        <v/>
      </c>
      <c r="K98" s="72" t="str">
        <v/>
      </c>
      <c r="L98" s="72" t="str">
        <v/>
      </c>
      <c r="M98" s="72" t="str">
        <v/>
      </c>
      <c r="N98" s="72" t="str">
        <v/>
      </c>
      <c r="O98" s="72" t="str">
        <v/>
      </c>
      <c r="P98" s="72" t="str">
        <v/>
      </c>
      <c r="Q98" s="72" t="str">
        <v/>
      </c>
      <c r="R98" s="72" t="str">
        <v/>
      </c>
      <c r="S98" s="72" t="str">
        <v/>
      </c>
      <c r="T98" s="72" t="str">
        <v/>
      </c>
      <c r="U98" s="72" t="str">
        <v/>
      </c>
      <c r="V98" s="72" t="str">
        <v/>
      </c>
      <c r="W98" s="72" t="str">
        <v/>
      </c>
      <c r="X98" s="72" t="str">
        <v/>
      </c>
      <c r="Y98" s="72" t="str">
        <v/>
      </c>
      <c r="Z98" s="72" t="str">
        <v/>
      </c>
      <c r="AA98" s="72" t="str">
        <v/>
      </c>
      <c r="AB98" s="72" t="str">
        <v/>
      </c>
      <c r="AC98" s="72" t="str">
        <v/>
      </c>
      <c r="AD98" s="72" t="str">
        <v/>
      </c>
      <c r="AE98" s="72" t="str">
        <v/>
      </c>
      <c r="AF98" s="72" t="str">
        <v/>
      </c>
      <c r="AG98" s="72" t="str">
        <v/>
      </c>
      <c r="AH98" s="72" t="str">
        <v/>
      </c>
      <c r="AI98" s="72" t="str">
        <v/>
      </c>
      <c r="AJ98" s="72" t="str">
        <v/>
      </c>
      <c r="AK98" s="72" t="str">
        <v/>
      </c>
      <c r="AL98" s="72" t="str">
        <v/>
      </c>
      <c r="AM98" s="72" t="str">
        <v/>
      </c>
      <c r="AN98" s="72" t="str">
        <v/>
      </c>
      <c r="AO98" s="72" t="str">
        <v/>
      </c>
      <c r="AP98" s="72" t="str">
        <v/>
      </c>
      <c r="AQ98" s="72" t="str">
        <v/>
      </c>
      <c r="AR98" s="72" t="str">
        <v/>
      </c>
      <c r="AS98" s="72" t="str">
        <v/>
      </c>
      <c r="AT98" s="72" t="str">
        <v/>
      </c>
      <c r="AU98" s="72" t="str">
        <v/>
      </c>
      <c r="AV98" s="72" t="str">
        <v/>
      </c>
      <c r="AW98" s="72" t="str">
        <v/>
      </c>
      <c r="AX98" s="72" t="str">
        <v/>
      </c>
      <c r="AY98" s="72" t="str">
        <v/>
      </c>
      <c r="AZ98" s="72" t="str">
        <v/>
      </c>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c r="DA98" s="72"/>
      <c r="DB98" s="72"/>
      <c r="DC98" s="72"/>
      <c r="DD98" s="72"/>
      <c r="DE98" s="72"/>
      <c r="DF98" s="72"/>
      <c r="DG98" s="72"/>
      <c r="DH98" s="72"/>
      <c r="DI98" s="72"/>
      <c r="DJ98" s="72"/>
      <c r="DK98" s="72"/>
      <c r="DL98" s="72"/>
      <c r="DM98" s="72"/>
      <c r="DN98" s="72"/>
      <c r="DO98" s="72"/>
      <c r="DP98" s="72"/>
      <c r="DQ98" s="72"/>
      <c r="DR98" s="72"/>
      <c r="DS98" s="72"/>
      <c r="DT98" s="72"/>
      <c r="DU98" s="72"/>
      <c r="DV98" s="72"/>
      <c r="DW98" s="72"/>
      <c r="DX98" s="72"/>
      <c r="DY98" s="72"/>
      <c r="DZ98" s="72"/>
      <c r="EA98" s="72"/>
      <c r="EB98" s="72"/>
      <c r="EC98" s="72"/>
      <c r="ED98" s="72"/>
      <c r="EE98" s="72"/>
      <c r="EF98" s="72"/>
      <c r="EG98" s="72"/>
      <c r="EH98" s="72"/>
      <c r="EI98" s="72"/>
      <c r="EJ98" s="72"/>
      <c r="EK98" s="72"/>
      <c r="EL98" s="72"/>
      <c r="EM98" s="72"/>
      <c r="EN98" s="72"/>
      <c r="EO98" s="72"/>
      <c r="EP98" s="72"/>
      <c r="EQ98" s="72"/>
      <c r="ER98" s="72"/>
      <c r="ES98" s="72"/>
      <c r="ET98" s="72"/>
      <c r="EU98" s="72"/>
      <c r="EV98" s="72"/>
      <c r="EW98" s="72"/>
      <c r="EX98" s="72"/>
      <c r="EY98" s="72"/>
      <c r="EZ98" s="72"/>
      <c r="FA98" s="72"/>
      <c r="FB98" s="72"/>
      <c r="FC98" s="72"/>
      <c r="FD98" s="72"/>
      <c r="FE98" s="72"/>
      <c r="FF98" s="72"/>
      <c r="FG98" s="72"/>
      <c r="FH98" s="72"/>
      <c r="FI98" s="72"/>
      <c r="FJ98" s="72"/>
      <c r="FK98" s="72"/>
      <c r="FL98" s="72"/>
      <c r="FM98" s="72"/>
      <c r="FN98" s="72"/>
      <c r="FO98" s="72"/>
      <c r="FP98" s="72"/>
      <c r="FQ98" s="72"/>
      <c r="FR98" s="72"/>
      <c r="FS98" s="72"/>
      <c r="FT98" s="72"/>
      <c r="FU98" s="72"/>
      <c r="FV98" s="72"/>
      <c r="FW98" s="72"/>
      <c r="FX98" s="72"/>
      <c r="FY98" s="72"/>
      <c r="FZ98" s="72"/>
      <c r="GA98" s="72"/>
      <c r="GB98" s="72"/>
      <c r="GC98" s="72"/>
      <c r="GD98" s="72"/>
      <c r="GE98" s="72"/>
      <c r="GF98" s="72"/>
      <c r="GG98" s="72"/>
    </row>
    <row r="99" spans="1:189" s="73" customFormat="1" x14ac:dyDescent="0.25">
      <c r="A99" s="70" t="str">
        <f>IF(A97="","",IF((SUM(IF(FREQUENCY('A1'!$B$30:$C$80,'A1'!$B$30:$C$80)&gt;0,1)))&gt;(A97+1),(A97+1),""))</f>
        <v/>
      </c>
      <c r="B99" s="71" t="str">
        <f t="array" ref="B99">IF(A98="","",(LARGE('A1'!$B$30:$C$103,(1+SUM(COUNTIF('A1'!$B$30:$C$103,B$6:B98))-(A98*COUNTIF('A1'!$B$30:$C$103,B$7))))))</f>
        <v/>
      </c>
      <c r="C99" s="72" t="str">
        <f t="array" ref="C99:AZ99">IF($C$5:$AZ$5="","",IF($C$5:$AZ$5="HOT",IF($C98:$AZ98="●","|",IF($C98:$AZ98="|","|","")),IF($C98:$AZ98="▲","|",IF($C98:$AZ98="|","|",""))))</f>
        <v/>
      </c>
      <c r="D99" s="72" t="str">
        <v/>
      </c>
      <c r="E99" s="72" t="str">
        <v/>
      </c>
      <c r="F99" s="72" t="str">
        <v/>
      </c>
      <c r="G99" s="72" t="str">
        <v/>
      </c>
      <c r="H99" s="72" t="str">
        <v/>
      </c>
      <c r="I99" s="72" t="str">
        <v/>
      </c>
      <c r="J99" s="72" t="str">
        <v/>
      </c>
      <c r="K99" s="72" t="str">
        <v/>
      </c>
      <c r="L99" s="72" t="str">
        <v/>
      </c>
      <c r="M99" s="72" t="str">
        <v/>
      </c>
      <c r="N99" s="72" t="str">
        <v/>
      </c>
      <c r="O99" s="72" t="str">
        <v/>
      </c>
      <c r="P99" s="72" t="str">
        <v/>
      </c>
      <c r="Q99" s="72" t="str">
        <v/>
      </c>
      <c r="R99" s="72" t="str">
        <v/>
      </c>
      <c r="S99" s="72" t="str">
        <v/>
      </c>
      <c r="T99" s="72" t="str">
        <v/>
      </c>
      <c r="U99" s="72" t="str">
        <v/>
      </c>
      <c r="V99" s="72" t="str">
        <v/>
      </c>
      <c r="W99" s="72" t="str">
        <v/>
      </c>
      <c r="X99" s="72" t="str">
        <v/>
      </c>
      <c r="Y99" s="72" t="str">
        <v/>
      </c>
      <c r="Z99" s="72" t="str">
        <v/>
      </c>
      <c r="AA99" s="72" t="str">
        <v/>
      </c>
      <c r="AB99" s="72" t="str">
        <v/>
      </c>
      <c r="AC99" s="72" t="str">
        <v/>
      </c>
      <c r="AD99" s="72" t="str">
        <v/>
      </c>
      <c r="AE99" s="72" t="str">
        <v/>
      </c>
      <c r="AF99" s="72" t="str">
        <v/>
      </c>
      <c r="AG99" s="72" t="str">
        <v/>
      </c>
      <c r="AH99" s="72" t="str">
        <v/>
      </c>
      <c r="AI99" s="72" t="str">
        <v/>
      </c>
      <c r="AJ99" s="72" t="str">
        <v/>
      </c>
      <c r="AK99" s="72" t="str">
        <v/>
      </c>
      <c r="AL99" s="72" t="str">
        <v/>
      </c>
      <c r="AM99" s="72" t="str">
        <v/>
      </c>
      <c r="AN99" s="72" t="str">
        <v/>
      </c>
      <c r="AO99" s="72" t="str">
        <v/>
      </c>
      <c r="AP99" s="72" t="str">
        <v/>
      </c>
      <c r="AQ99" s="72" t="str">
        <v/>
      </c>
      <c r="AR99" s="72" t="str">
        <v/>
      </c>
      <c r="AS99" s="72" t="str">
        <v/>
      </c>
      <c r="AT99" s="72" t="str">
        <v/>
      </c>
      <c r="AU99" s="72" t="str">
        <v/>
      </c>
      <c r="AV99" s="72" t="str">
        <v/>
      </c>
      <c r="AW99" s="72" t="str">
        <v/>
      </c>
      <c r="AX99" s="72" t="str">
        <v/>
      </c>
      <c r="AY99" s="72" t="str">
        <v/>
      </c>
      <c r="AZ99" s="72" t="str">
        <v/>
      </c>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c r="DA99" s="72"/>
      <c r="DB99" s="72"/>
      <c r="DC99" s="72"/>
      <c r="DD99" s="72"/>
      <c r="DE99" s="72"/>
      <c r="DF99" s="72"/>
      <c r="DG99" s="72"/>
      <c r="DH99" s="72"/>
      <c r="DI99" s="72"/>
      <c r="DJ99" s="72"/>
      <c r="DK99" s="72"/>
      <c r="DL99" s="72"/>
      <c r="DM99" s="72"/>
      <c r="DN99" s="72"/>
      <c r="DO99" s="72"/>
      <c r="DP99" s="72"/>
      <c r="DQ99" s="72"/>
      <c r="DR99" s="72"/>
      <c r="DS99" s="72"/>
      <c r="DT99" s="72"/>
      <c r="DU99" s="72"/>
      <c r="DV99" s="72"/>
      <c r="DW99" s="72"/>
      <c r="DX99" s="72"/>
      <c r="DY99" s="72"/>
      <c r="DZ99" s="72"/>
      <c r="EA99" s="72"/>
      <c r="EB99" s="72"/>
      <c r="EC99" s="72"/>
      <c r="ED99" s="72"/>
      <c r="EE99" s="72"/>
      <c r="EF99" s="72"/>
      <c r="EG99" s="72"/>
      <c r="EH99" s="72"/>
      <c r="EI99" s="72"/>
      <c r="EJ99" s="72"/>
      <c r="EK99" s="72"/>
      <c r="EL99" s="72"/>
      <c r="EM99" s="72"/>
      <c r="EN99" s="72"/>
      <c r="EO99" s="72"/>
      <c r="EP99" s="72"/>
      <c r="EQ99" s="72"/>
      <c r="ER99" s="72"/>
      <c r="ES99" s="72"/>
      <c r="ET99" s="72"/>
      <c r="EU99" s="72"/>
      <c r="EV99" s="72"/>
      <c r="EW99" s="72"/>
      <c r="EX99" s="72"/>
      <c r="EY99" s="72"/>
      <c r="EZ99" s="72"/>
      <c r="FA99" s="72"/>
      <c r="FB99" s="72"/>
      <c r="FC99" s="72"/>
      <c r="FD99" s="72"/>
      <c r="FE99" s="72"/>
      <c r="FF99" s="72"/>
      <c r="FG99" s="72"/>
      <c r="FH99" s="72"/>
      <c r="FI99" s="72"/>
      <c r="FJ99" s="72"/>
      <c r="FK99" s="72"/>
      <c r="FL99" s="72"/>
      <c r="FM99" s="72"/>
      <c r="FN99" s="72"/>
      <c r="FO99" s="72"/>
      <c r="FP99" s="72"/>
      <c r="FQ99" s="72"/>
      <c r="FR99" s="72"/>
      <c r="FS99" s="72"/>
      <c r="FT99" s="72"/>
      <c r="FU99" s="72"/>
      <c r="FV99" s="72"/>
      <c r="FW99" s="72"/>
      <c r="FX99" s="72"/>
      <c r="FY99" s="72"/>
      <c r="FZ99" s="72"/>
      <c r="GA99" s="72"/>
      <c r="GB99" s="72"/>
      <c r="GC99" s="72"/>
      <c r="GD99" s="72"/>
      <c r="GE99" s="72"/>
      <c r="GF99" s="72"/>
      <c r="GG99" s="72"/>
    </row>
    <row r="100" spans="1:189" s="73" customFormat="1" x14ac:dyDescent="0.25">
      <c r="A100" s="70"/>
      <c r="B100" s="71" t="str">
        <f t="array" ref="B100">IF(A99="","",(LARGE('A1'!$B$30:$C$103,(1+SUM(COUNTIF('A1'!$B$30:$C$103,B$6:B99))-(A99*COUNTIF('A1'!$B$30:$C$103,B$7))))))</f>
        <v/>
      </c>
      <c r="C100" s="72" t="str">
        <f t="array" ref="C100:AZ100">IF($C$5:$AZ$5="","",IF($C$5:$AZ$5="HOT",IF(TRANSPOSE('A1'!$B$30:$B$80)=$B100,"●",IF(TRANSPOSE('A1'!$C$30:$C$80)=$B100,"▼",IF($C99:$AZ99="|","|",""))),IF(TRANSPOSE('A1'!$B$30:$B$80)=$B100,"●",IF(TRANSPOSE('A1'!$C$30:$C$80)=$B100,"▲",IF($C99:$AZ99="|","|","")))))</f>
        <v/>
      </c>
      <c r="D100" s="72" t="str">
        <v/>
      </c>
      <c r="E100" s="72" t="str">
        <v/>
      </c>
      <c r="F100" s="72" t="str">
        <v/>
      </c>
      <c r="G100" s="72" t="str">
        <v/>
      </c>
      <c r="H100" s="72" t="str">
        <v/>
      </c>
      <c r="I100" s="72" t="str">
        <v/>
      </c>
      <c r="J100" s="72" t="str">
        <v/>
      </c>
      <c r="K100" s="72" t="str">
        <v/>
      </c>
      <c r="L100" s="72" t="str">
        <v/>
      </c>
      <c r="M100" s="72" t="str">
        <v/>
      </c>
      <c r="N100" s="72" t="str">
        <v/>
      </c>
      <c r="O100" s="72" t="str">
        <v/>
      </c>
      <c r="P100" s="72" t="str">
        <v/>
      </c>
      <c r="Q100" s="72" t="str">
        <v/>
      </c>
      <c r="R100" s="72" t="str">
        <v/>
      </c>
      <c r="S100" s="72" t="str">
        <v/>
      </c>
      <c r="T100" s="72" t="str">
        <v/>
      </c>
      <c r="U100" s="72" t="str">
        <v/>
      </c>
      <c r="V100" s="72" t="str">
        <v/>
      </c>
      <c r="W100" s="72" t="str">
        <v/>
      </c>
      <c r="X100" s="72" t="str">
        <v/>
      </c>
      <c r="Y100" s="72" t="str">
        <v/>
      </c>
      <c r="Z100" s="72" t="str">
        <v/>
      </c>
      <c r="AA100" s="72" t="str">
        <v/>
      </c>
      <c r="AB100" s="72" t="str">
        <v/>
      </c>
      <c r="AC100" s="72" t="str">
        <v/>
      </c>
      <c r="AD100" s="72" t="str">
        <v/>
      </c>
      <c r="AE100" s="72" t="str">
        <v/>
      </c>
      <c r="AF100" s="72" t="str">
        <v/>
      </c>
      <c r="AG100" s="72" t="str">
        <v/>
      </c>
      <c r="AH100" s="72" t="str">
        <v/>
      </c>
      <c r="AI100" s="72" t="str">
        <v/>
      </c>
      <c r="AJ100" s="72" t="str">
        <v/>
      </c>
      <c r="AK100" s="72" t="str">
        <v/>
      </c>
      <c r="AL100" s="72" t="str">
        <v/>
      </c>
      <c r="AM100" s="72" t="str">
        <v/>
      </c>
      <c r="AN100" s="72" t="str">
        <v/>
      </c>
      <c r="AO100" s="72" t="str">
        <v/>
      </c>
      <c r="AP100" s="72" t="str">
        <v/>
      </c>
      <c r="AQ100" s="72" t="str">
        <v/>
      </c>
      <c r="AR100" s="72" t="str">
        <v/>
      </c>
      <c r="AS100" s="72" t="str">
        <v/>
      </c>
      <c r="AT100" s="72" t="str">
        <v/>
      </c>
      <c r="AU100" s="72" t="str">
        <v/>
      </c>
      <c r="AV100" s="72" t="str">
        <v/>
      </c>
      <c r="AW100" s="72" t="str">
        <v/>
      </c>
      <c r="AX100" s="72" t="str">
        <v/>
      </c>
      <c r="AY100" s="72" t="str">
        <v/>
      </c>
      <c r="AZ100" s="72" t="str">
        <v/>
      </c>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c r="DA100" s="72"/>
      <c r="DB100" s="72"/>
      <c r="DC100" s="72"/>
      <c r="DD100" s="72"/>
      <c r="DE100" s="72"/>
      <c r="DF100" s="72"/>
      <c r="DG100" s="72"/>
      <c r="DH100" s="72"/>
      <c r="DI100" s="72"/>
      <c r="DJ100" s="72"/>
      <c r="DK100" s="72"/>
      <c r="DL100" s="72"/>
      <c r="DM100" s="72"/>
      <c r="DN100" s="72"/>
      <c r="DO100" s="72"/>
      <c r="DP100" s="72"/>
      <c r="DQ100" s="72"/>
      <c r="DR100" s="72"/>
      <c r="DS100" s="72"/>
      <c r="DT100" s="72"/>
      <c r="DU100" s="72"/>
      <c r="DV100" s="72"/>
      <c r="DW100" s="72"/>
      <c r="DX100" s="72"/>
      <c r="DY100" s="72"/>
      <c r="DZ100" s="72"/>
      <c r="EA100" s="72"/>
      <c r="EB100" s="72"/>
      <c r="EC100" s="72"/>
      <c r="ED100" s="72"/>
      <c r="EE100" s="72"/>
      <c r="EF100" s="72"/>
      <c r="EG100" s="72"/>
      <c r="EH100" s="72"/>
      <c r="EI100" s="72"/>
      <c r="EJ100" s="72"/>
      <c r="EK100" s="72"/>
      <c r="EL100" s="72"/>
      <c r="EM100" s="72"/>
      <c r="EN100" s="72"/>
      <c r="EO100" s="72"/>
      <c r="EP100" s="72"/>
      <c r="EQ100" s="72"/>
      <c r="ER100" s="72"/>
      <c r="ES100" s="72"/>
      <c r="ET100" s="72"/>
      <c r="EU100" s="72"/>
      <c r="EV100" s="72"/>
      <c r="EW100" s="72"/>
      <c r="EX100" s="72"/>
      <c r="EY100" s="72"/>
      <c r="EZ100" s="72"/>
      <c r="FA100" s="72"/>
      <c r="FB100" s="72"/>
      <c r="FC100" s="72"/>
      <c r="FD100" s="72"/>
      <c r="FE100" s="72"/>
      <c r="FF100" s="72"/>
      <c r="FG100" s="72"/>
      <c r="FH100" s="72"/>
      <c r="FI100" s="72"/>
      <c r="FJ100" s="72"/>
      <c r="FK100" s="72"/>
      <c r="FL100" s="72"/>
      <c r="FM100" s="72"/>
      <c r="FN100" s="72"/>
      <c r="FO100" s="72"/>
      <c r="FP100" s="72"/>
      <c r="FQ100" s="72"/>
      <c r="FR100" s="72"/>
      <c r="FS100" s="72"/>
      <c r="FT100" s="72"/>
      <c r="FU100" s="72"/>
      <c r="FV100" s="72"/>
      <c r="FW100" s="72"/>
      <c r="FX100" s="72"/>
      <c r="FY100" s="72"/>
      <c r="FZ100" s="72"/>
      <c r="GA100" s="72"/>
      <c r="GB100" s="72"/>
      <c r="GC100" s="72"/>
      <c r="GD100" s="72"/>
      <c r="GE100" s="72"/>
      <c r="GF100" s="72"/>
      <c r="GG100" s="72"/>
    </row>
    <row r="101" spans="1:189" s="73" customFormat="1" x14ac:dyDescent="0.25">
      <c r="A101" s="70" t="str">
        <f>IF(A99="","",IF((SUM(IF(FREQUENCY('A1'!$B$30:$C$80,'A1'!$B$30:$C$80)&gt;0,1)))&gt;(A99+1),(A99+1),""))</f>
        <v/>
      </c>
      <c r="B101" s="71" t="str">
        <f t="array" ref="B101">IF(A100="","",(LARGE('A1'!$B$30:$C$103,(1+SUM(COUNTIF('A1'!$B$30:$C$103,B$6:B100))-(A100*COUNTIF('A1'!$B$30:$C$103,B$7))))))</f>
        <v/>
      </c>
      <c r="C101" s="72" t="str">
        <f t="array" ref="C101:AZ101">IF($C$5:$AZ$5="","",IF($C$5:$AZ$5="HOT",IF($C100:$AZ100="●","|",IF($C100:$AZ100="|","|","")),IF($C100:$AZ100="▲","|",IF($C100:$AZ100="|","|",""))))</f>
        <v/>
      </c>
      <c r="D101" s="72" t="str">
        <v/>
      </c>
      <c r="E101" s="72" t="str">
        <v/>
      </c>
      <c r="F101" s="72" t="str">
        <v/>
      </c>
      <c r="G101" s="72" t="str">
        <v/>
      </c>
      <c r="H101" s="72" t="str">
        <v/>
      </c>
      <c r="I101" s="72" t="str">
        <v/>
      </c>
      <c r="J101" s="72" t="str">
        <v/>
      </c>
      <c r="K101" s="72" t="str">
        <v/>
      </c>
      <c r="L101" s="72" t="str">
        <v/>
      </c>
      <c r="M101" s="72" t="str">
        <v/>
      </c>
      <c r="N101" s="72" t="str">
        <v/>
      </c>
      <c r="O101" s="72" t="str">
        <v/>
      </c>
      <c r="P101" s="72" t="str">
        <v/>
      </c>
      <c r="Q101" s="72" t="str">
        <v/>
      </c>
      <c r="R101" s="72" t="str">
        <v/>
      </c>
      <c r="S101" s="72" t="str">
        <v/>
      </c>
      <c r="T101" s="72" t="str">
        <v/>
      </c>
      <c r="U101" s="72" t="str">
        <v/>
      </c>
      <c r="V101" s="72" t="str">
        <v/>
      </c>
      <c r="W101" s="72" t="str">
        <v/>
      </c>
      <c r="X101" s="72" t="str">
        <v/>
      </c>
      <c r="Y101" s="72" t="str">
        <v/>
      </c>
      <c r="Z101" s="72" t="str">
        <v/>
      </c>
      <c r="AA101" s="72" t="str">
        <v/>
      </c>
      <c r="AB101" s="72" t="str">
        <v/>
      </c>
      <c r="AC101" s="72" t="str">
        <v/>
      </c>
      <c r="AD101" s="72" t="str">
        <v/>
      </c>
      <c r="AE101" s="72" t="str">
        <v/>
      </c>
      <c r="AF101" s="72" t="str">
        <v/>
      </c>
      <c r="AG101" s="72" t="str">
        <v/>
      </c>
      <c r="AH101" s="72" t="str">
        <v/>
      </c>
      <c r="AI101" s="72" t="str">
        <v/>
      </c>
      <c r="AJ101" s="72" t="str">
        <v/>
      </c>
      <c r="AK101" s="72" t="str">
        <v/>
      </c>
      <c r="AL101" s="72" t="str">
        <v/>
      </c>
      <c r="AM101" s="72" t="str">
        <v/>
      </c>
      <c r="AN101" s="72" t="str">
        <v/>
      </c>
      <c r="AO101" s="72" t="str">
        <v/>
      </c>
      <c r="AP101" s="72" t="str">
        <v/>
      </c>
      <c r="AQ101" s="72" t="str">
        <v/>
      </c>
      <c r="AR101" s="72" t="str">
        <v/>
      </c>
      <c r="AS101" s="72" t="str">
        <v/>
      </c>
      <c r="AT101" s="72" t="str">
        <v/>
      </c>
      <c r="AU101" s="72" t="str">
        <v/>
      </c>
      <c r="AV101" s="72" t="str">
        <v/>
      </c>
      <c r="AW101" s="72" t="str">
        <v/>
      </c>
      <c r="AX101" s="72" t="str">
        <v/>
      </c>
      <c r="AY101" s="72" t="str">
        <v/>
      </c>
      <c r="AZ101" s="72" t="str">
        <v/>
      </c>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c r="DA101" s="72"/>
      <c r="DB101" s="72"/>
      <c r="DC101" s="72"/>
      <c r="DD101" s="72"/>
      <c r="DE101" s="72"/>
      <c r="DF101" s="72"/>
      <c r="DG101" s="72"/>
      <c r="DH101" s="72"/>
      <c r="DI101" s="72"/>
      <c r="DJ101" s="72"/>
      <c r="DK101" s="72"/>
      <c r="DL101" s="72"/>
      <c r="DM101" s="72"/>
      <c r="DN101" s="72"/>
      <c r="DO101" s="72"/>
      <c r="DP101" s="72"/>
      <c r="DQ101" s="72"/>
      <c r="DR101" s="72"/>
      <c r="DS101" s="72"/>
      <c r="DT101" s="72"/>
      <c r="DU101" s="72"/>
      <c r="DV101" s="72"/>
      <c r="DW101" s="72"/>
      <c r="DX101" s="72"/>
      <c r="DY101" s="72"/>
      <c r="DZ101" s="72"/>
      <c r="EA101" s="72"/>
      <c r="EB101" s="72"/>
      <c r="EC101" s="72"/>
      <c r="ED101" s="72"/>
      <c r="EE101" s="72"/>
      <c r="EF101" s="72"/>
      <c r="EG101" s="72"/>
      <c r="EH101" s="72"/>
      <c r="EI101" s="72"/>
      <c r="EJ101" s="72"/>
      <c r="EK101" s="72"/>
      <c r="EL101" s="72"/>
      <c r="EM101" s="72"/>
      <c r="EN101" s="72"/>
      <c r="EO101" s="72"/>
      <c r="EP101" s="72"/>
      <c r="EQ101" s="72"/>
      <c r="ER101" s="72"/>
      <c r="ES101" s="72"/>
      <c r="ET101" s="72"/>
      <c r="EU101" s="72"/>
      <c r="EV101" s="72"/>
      <c r="EW101" s="72"/>
      <c r="EX101" s="72"/>
      <c r="EY101" s="72"/>
      <c r="EZ101" s="72"/>
      <c r="FA101" s="72"/>
      <c r="FB101" s="72"/>
      <c r="FC101" s="72"/>
      <c r="FD101" s="72"/>
      <c r="FE101" s="72"/>
      <c r="FF101" s="72"/>
      <c r="FG101" s="72"/>
      <c r="FH101" s="72"/>
      <c r="FI101" s="72"/>
      <c r="FJ101" s="72"/>
      <c r="FK101" s="72"/>
      <c r="FL101" s="72"/>
      <c r="FM101" s="72"/>
      <c r="FN101" s="72"/>
      <c r="FO101" s="72"/>
      <c r="FP101" s="72"/>
      <c r="FQ101" s="72"/>
      <c r="FR101" s="72"/>
      <c r="FS101" s="72"/>
      <c r="FT101" s="72"/>
      <c r="FU101" s="72"/>
      <c r="FV101" s="72"/>
      <c r="FW101" s="72"/>
      <c r="FX101" s="72"/>
      <c r="FY101" s="72"/>
      <c r="FZ101" s="72"/>
      <c r="GA101" s="72"/>
      <c r="GB101" s="72"/>
      <c r="GC101" s="72"/>
      <c r="GD101" s="72"/>
      <c r="GE101" s="72"/>
      <c r="GF101" s="72"/>
      <c r="GG101" s="72"/>
    </row>
    <row r="102" spans="1:189" s="73" customFormat="1" x14ac:dyDescent="0.25">
      <c r="A102" s="70"/>
      <c r="B102" s="71" t="str">
        <f t="array" ref="B102">IF(A101="","",(LARGE('A1'!$B$30:$C$103,(1+SUM(COUNTIF('A1'!$B$30:$C$103,B$6:B101))-(A101*COUNTIF('A1'!$B$30:$C$103,B$7))))))</f>
        <v/>
      </c>
      <c r="C102" s="72" t="str">
        <f t="array" ref="C102:AZ102">IF($C$5:$AZ$5="","",IF($C$5:$AZ$5="HOT",IF(TRANSPOSE('A1'!$B$30:$B$80)=$B102,"●",IF(TRANSPOSE('A1'!$C$30:$C$80)=$B102,"▼",IF($C101:$AZ101="|","|",""))),IF(TRANSPOSE('A1'!$B$30:$B$80)=$B102,"●",IF(TRANSPOSE('A1'!$C$30:$C$80)=$B102,"▲",IF($C101:$AZ101="|","|","")))))</f>
        <v/>
      </c>
      <c r="D102" s="72" t="str">
        <v/>
      </c>
      <c r="E102" s="72" t="str">
        <v/>
      </c>
      <c r="F102" s="72" t="str">
        <v/>
      </c>
      <c r="G102" s="72" t="str">
        <v/>
      </c>
      <c r="H102" s="72" t="str">
        <v/>
      </c>
      <c r="I102" s="72" t="str">
        <v/>
      </c>
      <c r="J102" s="72" t="str">
        <v/>
      </c>
      <c r="K102" s="72" t="str">
        <v/>
      </c>
      <c r="L102" s="72" t="str">
        <v/>
      </c>
      <c r="M102" s="72" t="str">
        <v/>
      </c>
      <c r="N102" s="72" t="str">
        <v/>
      </c>
      <c r="O102" s="72" t="str">
        <v/>
      </c>
      <c r="P102" s="72" t="str">
        <v/>
      </c>
      <c r="Q102" s="72" t="str">
        <v/>
      </c>
      <c r="R102" s="72" t="str">
        <v/>
      </c>
      <c r="S102" s="72" t="str">
        <v/>
      </c>
      <c r="T102" s="72" t="str">
        <v/>
      </c>
      <c r="U102" s="72" t="str">
        <v/>
      </c>
      <c r="V102" s="72" t="str">
        <v/>
      </c>
      <c r="W102" s="72" t="str">
        <v/>
      </c>
      <c r="X102" s="72" t="str">
        <v/>
      </c>
      <c r="Y102" s="72" t="str">
        <v/>
      </c>
      <c r="Z102" s="72" t="str">
        <v/>
      </c>
      <c r="AA102" s="72" t="str">
        <v/>
      </c>
      <c r="AB102" s="72" t="str">
        <v/>
      </c>
      <c r="AC102" s="72" t="str">
        <v/>
      </c>
      <c r="AD102" s="72" t="str">
        <v/>
      </c>
      <c r="AE102" s="72" t="str">
        <v/>
      </c>
      <c r="AF102" s="72" t="str">
        <v/>
      </c>
      <c r="AG102" s="72" t="str">
        <v/>
      </c>
      <c r="AH102" s="72" t="str">
        <v/>
      </c>
      <c r="AI102" s="72" t="str">
        <v/>
      </c>
      <c r="AJ102" s="72" t="str">
        <v/>
      </c>
      <c r="AK102" s="72" t="str">
        <v/>
      </c>
      <c r="AL102" s="72" t="str">
        <v/>
      </c>
      <c r="AM102" s="72" t="str">
        <v/>
      </c>
      <c r="AN102" s="72" t="str">
        <v/>
      </c>
      <c r="AO102" s="72" t="str">
        <v/>
      </c>
      <c r="AP102" s="72" t="str">
        <v/>
      </c>
      <c r="AQ102" s="72" t="str">
        <v/>
      </c>
      <c r="AR102" s="72" t="str">
        <v/>
      </c>
      <c r="AS102" s="72" t="str">
        <v/>
      </c>
      <c r="AT102" s="72" t="str">
        <v/>
      </c>
      <c r="AU102" s="72" t="str">
        <v/>
      </c>
      <c r="AV102" s="72" t="str">
        <v/>
      </c>
      <c r="AW102" s="72" t="str">
        <v/>
      </c>
      <c r="AX102" s="72" t="str">
        <v/>
      </c>
      <c r="AY102" s="72" t="str">
        <v/>
      </c>
      <c r="AZ102" s="72" t="str">
        <v/>
      </c>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c r="DA102" s="72"/>
      <c r="DB102" s="72"/>
      <c r="DC102" s="72"/>
      <c r="DD102" s="72"/>
      <c r="DE102" s="72"/>
      <c r="DF102" s="72"/>
      <c r="DG102" s="72"/>
      <c r="DH102" s="72"/>
      <c r="DI102" s="72"/>
      <c r="DJ102" s="72"/>
      <c r="DK102" s="72"/>
      <c r="DL102" s="72"/>
      <c r="DM102" s="72"/>
      <c r="DN102" s="72"/>
      <c r="DO102" s="72"/>
      <c r="DP102" s="72"/>
      <c r="DQ102" s="72"/>
      <c r="DR102" s="72"/>
      <c r="DS102" s="72"/>
      <c r="DT102" s="72"/>
      <c r="DU102" s="72"/>
      <c r="DV102" s="72"/>
      <c r="DW102" s="72"/>
      <c r="DX102" s="72"/>
      <c r="DY102" s="72"/>
      <c r="DZ102" s="72"/>
      <c r="EA102" s="72"/>
      <c r="EB102" s="72"/>
      <c r="EC102" s="72"/>
      <c r="ED102" s="72"/>
      <c r="EE102" s="72"/>
      <c r="EF102" s="72"/>
      <c r="EG102" s="72"/>
      <c r="EH102" s="72"/>
      <c r="EI102" s="72"/>
      <c r="EJ102" s="72"/>
      <c r="EK102" s="72"/>
      <c r="EL102" s="72"/>
      <c r="EM102" s="72"/>
      <c r="EN102" s="72"/>
      <c r="EO102" s="72"/>
      <c r="EP102" s="72"/>
      <c r="EQ102" s="72"/>
      <c r="ER102" s="72"/>
      <c r="ES102" s="72"/>
      <c r="ET102" s="72"/>
      <c r="EU102" s="72"/>
      <c r="EV102" s="72"/>
      <c r="EW102" s="72"/>
      <c r="EX102" s="72"/>
      <c r="EY102" s="72"/>
      <c r="EZ102" s="72"/>
      <c r="FA102" s="72"/>
      <c r="FB102" s="72"/>
      <c r="FC102" s="72"/>
      <c r="FD102" s="72"/>
      <c r="FE102" s="72"/>
      <c r="FF102" s="72"/>
      <c r="FG102" s="72"/>
      <c r="FH102" s="72"/>
      <c r="FI102" s="72"/>
      <c r="FJ102" s="72"/>
      <c r="FK102" s="72"/>
      <c r="FL102" s="72"/>
      <c r="FM102" s="72"/>
      <c r="FN102" s="72"/>
      <c r="FO102" s="72"/>
      <c r="FP102" s="72"/>
      <c r="FQ102" s="72"/>
      <c r="FR102" s="72"/>
      <c r="FS102" s="72"/>
      <c r="FT102" s="72"/>
      <c r="FU102" s="72"/>
      <c r="FV102" s="72"/>
      <c r="FW102" s="72"/>
      <c r="FX102" s="72"/>
      <c r="FY102" s="72"/>
      <c r="FZ102" s="72"/>
      <c r="GA102" s="72"/>
      <c r="GB102" s="72"/>
      <c r="GC102" s="72"/>
      <c r="GD102" s="72"/>
      <c r="GE102" s="72"/>
      <c r="GF102" s="72"/>
      <c r="GG102" s="72"/>
    </row>
    <row r="103" spans="1:189" s="73" customFormat="1" x14ac:dyDescent="0.25">
      <c r="A103" s="70" t="str">
        <f>IF(A101="","",IF((SUM(IF(FREQUENCY('A1'!$B$30:$C$80,'A1'!$B$30:$C$80)&gt;0,1)))&gt;(A101+1),(A101+1),""))</f>
        <v/>
      </c>
      <c r="B103" s="71" t="str">
        <f t="array" ref="B103">IF(A102="","",(LARGE('A1'!$B$30:$C$103,(1+SUM(COUNTIF('A1'!$B$30:$C$103,B$6:B102))-(A102*COUNTIF('A1'!$B$30:$C$103,B$7))))))</f>
        <v/>
      </c>
      <c r="C103" s="72" t="str">
        <f t="array" ref="C103:AZ103">IF($C$5:$AZ$5="","",IF($C$5:$AZ$5="HOT",IF($C102:$AZ102="●","|",IF($C102:$AZ102="|","|","")),IF($C102:$AZ102="▲","|",IF($C102:$AZ102="|","|",""))))</f>
        <v/>
      </c>
      <c r="D103" s="72" t="str">
        <v/>
      </c>
      <c r="E103" s="72" t="str">
        <v/>
      </c>
      <c r="F103" s="72" t="str">
        <v/>
      </c>
      <c r="G103" s="72" t="str">
        <v/>
      </c>
      <c r="H103" s="72" t="str">
        <v/>
      </c>
      <c r="I103" s="72" t="str">
        <v/>
      </c>
      <c r="J103" s="72" t="str">
        <v/>
      </c>
      <c r="K103" s="72" t="str">
        <v/>
      </c>
      <c r="L103" s="72" t="str">
        <v/>
      </c>
      <c r="M103" s="72" t="str">
        <v/>
      </c>
      <c r="N103" s="72" t="str">
        <v/>
      </c>
      <c r="O103" s="72" t="str">
        <v/>
      </c>
      <c r="P103" s="72" t="str">
        <v/>
      </c>
      <c r="Q103" s="72" t="str">
        <v/>
      </c>
      <c r="R103" s="72" t="str">
        <v/>
      </c>
      <c r="S103" s="72" t="str">
        <v/>
      </c>
      <c r="T103" s="72" t="str">
        <v/>
      </c>
      <c r="U103" s="72" t="str">
        <v/>
      </c>
      <c r="V103" s="72" t="str">
        <v/>
      </c>
      <c r="W103" s="72" t="str">
        <v/>
      </c>
      <c r="X103" s="72" t="str">
        <v/>
      </c>
      <c r="Y103" s="72" t="str">
        <v/>
      </c>
      <c r="Z103" s="72" t="str">
        <v/>
      </c>
      <c r="AA103" s="72" t="str">
        <v/>
      </c>
      <c r="AB103" s="72" t="str">
        <v/>
      </c>
      <c r="AC103" s="72" t="str">
        <v/>
      </c>
      <c r="AD103" s="72" t="str">
        <v/>
      </c>
      <c r="AE103" s="72" t="str">
        <v/>
      </c>
      <c r="AF103" s="72" t="str">
        <v/>
      </c>
      <c r="AG103" s="72" t="str">
        <v/>
      </c>
      <c r="AH103" s="72" t="str">
        <v/>
      </c>
      <c r="AI103" s="72" t="str">
        <v/>
      </c>
      <c r="AJ103" s="72" t="str">
        <v/>
      </c>
      <c r="AK103" s="72" t="str">
        <v/>
      </c>
      <c r="AL103" s="72" t="str">
        <v/>
      </c>
      <c r="AM103" s="72" t="str">
        <v/>
      </c>
      <c r="AN103" s="72" t="str">
        <v/>
      </c>
      <c r="AO103" s="72" t="str">
        <v/>
      </c>
      <c r="AP103" s="72" t="str">
        <v/>
      </c>
      <c r="AQ103" s="72" t="str">
        <v/>
      </c>
      <c r="AR103" s="72" t="str">
        <v/>
      </c>
      <c r="AS103" s="72" t="str">
        <v/>
      </c>
      <c r="AT103" s="72" t="str">
        <v/>
      </c>
      <c r="AU103" s="72" t="str">
        <v/>
      </c>
      <c r="AV103" s="72" t="str">
        <v/>
      </c>
      <c r="AW103" s="72" t="str">
        <v/>
      </c>
      <c r="AX103" s="72" t="str">
        <v/>
      </c>
      <c r="AY103" s="72" t="str">
        <v/>
      </c>
      <c r="AZ103" s="72" t="str">
        <v/>
      </c>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c r="DA103" s="72"/>
      <c r="DB103" s="72"/>
      <c r="DC103" s="72"/>
      <c r="DD103" s="72"/>
      <c r="DE103" s="72"/>
      <c r="DF103" s="72"/>
      <c r="DG103" s="72"/>
      <c r="DH103" s="72"/>
      <c r="DI103" s="72"/>
      <c r="DJ103" s="72"/>
      <c r="DK103" s="72"/>
      <c r="DL103" s="72"/>
      <c r="DM103" s="72"/>
      <c r="DN103" s="72"/>
      <c r="DO103" s="72"/>
      <c r="DP103" s="72"/>
      <c r="DQ103" s="72"/>
      <c r="DR103" s="72"/>
      <c r="DS103" s="72"/>
      <c r="DT103" s="72"/>
      <c r="DU103" s="72"/>
      <c r="DV103" s="72"/>
      <c r="DW103" s="72"/>
      <c r="DX103" s="72"/>
      <c r="DY103" s="72"/>
      <c r="DZ103" s="72"/>
      <c r="EA103" s="72"/>
      <c r="EB103" s="72"/>
      <c r="EC103" s="72"/>
      <c r="ED103" s="72"/>
      <c r="EE103" s="72"/>
      <c r="EF103" s="72"/>
      <c r="EG103" s="72"/>
      <c r="EH103" s="72"/>
      <c r="EI103" s="72"/>
      <c r="EJ103" s="72"/>
      <c r="EK103" s="72"/>
      <c r="EL103" s="72"/>
      <c r="EM103" s="72"/>
      <c r="EN103" s="72"/>
      <c r="EO103" s="72"/>
      <c r="EP103" s="72"/>
      <c r="EQ103" s="72"/>
      <c r="ER103" s="72"/>
      <c r="ES103" s="72"/>
      <c r="ET103" s="72"/>
      <c r="EU103" s="72"/>
      <c r="EV103" s="72"/>
      <c r="EW103" s="72"/>
      <c r="EX103" s="72"/>
      <c r="EY103" s="72"/>
      <c r="EZ103" s="72"/>
      <c r="FA103" s="72"/>
      <c r="FB103" s="72"/>
      <c r="FC103" s="72"/>
      <c r="FD103" s="72"/>
      <c r="FE103" s="72"/>
      <c r="FF103" s="72"/>
      <c r="FG103" s="72"/>
      <c r="FH103" s="72"/>
      <c r="FI103" s="72"/>
      <c r="FJ103" s="72"/>
      <c r="FK103" s="72"/>
      <c r="FL103" s="72"/>
      <c r="FM103" s="72"/>
      <c r="FN103" s="72"/>
      <c r="FO103" s="72"/>
      <c r="FP103" s="72"/>
      <c r="FQ103" s="72"/>
      <c r="FR103" s="72"/>
      <c r="FS103" s="72"/>
      <c r="FT103" s="72"/>
      <c r="FU103" s="72"/>
      <c r="FV103" s="72"/>
      <c r="FW103" s="72"/>
      <c r="FX103" s="72"/>
      <c r="FY103" s="72"/>
      <c r="FZ103" s="72"/>
      <c r="GA103" s="72"/>
      <c r="GB103" s="72"/>
      <c r="GC103" s="72"/>
      <c r="GD103" s="72"/>
      <c r="GE103" s="72"/>
      <c r="GF103" s="72"/>
      <c r="GG103" s="72"/>
    </row>
    <row r="104" spans="1:189" s="73" customFormat="1" x14ac:dyDescent="0.25">
      <c r="A104" s="70"/>
      <c r="B104" s="71" t="str">
        <f t="array" ref="B104">IF(A103="","",(LARGE('A1'!$B$30:$C$103,(1+SUM(COUNTIF('A1'!$B$30:$C$103,B$6:B103))-(A103*COUNTIF('A1'!$B$30:$C$103,B$7))))))</f>
        <v/>
      </c>
      <c r="C104" s="72" t="str">
        <f t="array" ref="C104:AZ104">IF($C$5:$AZ$5="","",IF($C$5:$AZ$5="HOT",IF(TRANSPOSE('A1'!$B$30:$B$80)=$B104,"●",IF(TRANSPOSE('A1'!$C$30:$C$80)=$B104,"▼",IF($C103:$AZ103="|","|",""))),IF(TRANSPOSE('A1'!$B$30:$B$80)=$B104,"●",IF(TRANSPOSE('A1'!$C$30:$C$80)=$B104,"▲",IF($C103:$AZ103="|","|","")))))</f>
        <v/>
      </c>
      <c r="D104" s="72" t="str">
        <v/>
      </c>
      <c r="E104" s="72" t="str">
        <v/>
      </c>
      <c r="F104" s="72" t="str">
        <v/>
      </c>
      <c r="G104" s="72" t="str">
        <v/>
      </c>
      <c r="H104" s="72" t="str">
        <v/>
      </c>
      <c r="I104" s="72" t="str">
        <v/>
      </c>
      <c r="J104" s="72" t="str">
        <v/>
      </c>
      <c r="K104" s="72" t="str">
        <v/>
      </c>
      <c r="L104" s="72" t="str">
        <v/>
      </c>
      <c r="M104" s="72" t="str">
        <v/>
      </c>
      <c r="N104" s="72" t="str">
        <v/>
      </c>
      <c r="O104" s="72" t="str">
        <v/>
      </c>
      <c r="P104" s="72" t="str">
        <v/>
      </c>
      <c r="Q104" s="72" t="str">
        <v/>
      </c>
      <c r="R104" s="72" t="str">
        <v/>
      </c>
      <c r="S104" s="72" t="str">
        <v/>
      </c>
      <c r="T104" s="72" t="str">
        <v/>
      </c>
      <c r="U104" s="72" t="str">
        <v/>
      </c>
      <c r="V104" s="72" t="str">
        <v/>
      </c>
      <c r="W104" s="72" t="str">
        <v/>
      </c>
      <c r="X104" s="72" t="str">
        <v/>
      </c>
      <c r="Y104" s="72" t="str">
        <v/>
      </c>
      <c r="Z104" s="72" t="str">
        <v/>
      </c>
      <c r="AA104" s="72" t="str">
        <v/>
      </c>
      <c r="AB104" s="72" t="str">
        <v/>
      </c>
      <c r="AC104" s="72" t="str">
        <v/>
      </c>
      <c r="AD104" s="72" t="str">
        <v/>
      </c>
      <c r="AE104" s="72" t="str">
        <v/>
      </c>
      <c r="AF104" s="72" t="str">
        <v/>
      </c>
      <c r="AG104" s="72" t="str">
        <v/>
      </c>
      <c r="AH104" s="72" t="str">
        <v/>
      </c>
      <c r="AI104" s="72" t="str">
        <v/>
      </c>
      <c r="AJ104" s="72" t="str">
        <v/>
      </c>
      <c r="AK104" s="72" t="str">
        <v/>
      </c>
      <c r="AL104" s="72" t="str">
        <v/>
      </c>
      <c r="AM104" s="72" t="str">
        <v/>
      </c>
      <c r="AN104" s="72" t="str">
        <v/>
      </c>
      <c r="AO104" s="72" t="str">
        <v/>
      </c>
      <c r="AP104" s="72" t="str">
        <v/>
      </c>
      <c r="AQ104" s="72" t="str">
        <v/>
      </c>
      <c r="AR104" s="72" t="str">
        <v/>
      </c>
      <c r="AS104" s="72" t="str">
        <v/>
      </c>
      <c r="AT104" s="72" t="str">
        <v/>
      </c>
      <c r="AU104" s="72" t="str">
        <v/>
      </c>
      <c r="AV104" s="72" t="str">
        <v/>
      </c>
      <c r="AW104" s="72" t="str">
        <v/>
      </c>
      <c r="AX104" s="72" t="str">
        <v/>
      </c>
      <c r="AY104" s="72" t="str">
        <v/>
      </c>
      <c r="AZ104" s="72" t="str">
        <v/>
      </c>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c r="DA104" s="72"/>
      <c r="DB104" s="72"/>
      <c r="DC104" s="72"/>
      <c r="DD104" s="72"/>
      <c r="DE104" s="72"/>
      <c r="DF104" s="72"/>
      <c r="DG104" s="72"/>
      <c r="DH104" s="72"/>
      <c r="DI104" s="72"/>
      <c r="DJ104" s="72"/>
      <c r="DK104" s="72"/>
      <c r="DL104" s="72"/>
      <c r="DM104" s="72"/>
      <c r="DN104" s="72"/>
      <c r="DO104" s="72"/>
      <c r="DP104" s="72"/>
      <c r="DQ104" s="72"/>
      <c r="DR104" s="72"/>
      <c r="DS104" s="72"/>
      <c r="DT104" s="72"/>
      <c r="DU104" s="72"/>
      <c r="DV104" s="72"/>
      <c r="DW104" s="72"/>
      <c r="DX104" s="72"/>
      <c r="DY104" s="72"/>
      <c r="DZ104" s="72"/>
      <c r="EA104" s="72"/>
      <c r="EB104" s="72"/>
      <c r="EC104" s="72"/>
      <c r="ED104" s="72"/>
      <c r="EE104" s="72"/>
      <c r="EF104" s="72"/>
      <c r="EG104" s="72"/>
      <c r="EH104" s="72"/>
      <c r="EI104" s="72"/>
      <c r="EJ104" s="72"/>
      <c r="EK104" s="72"/>
      <c r="EL104" s="72"/>
      <c r="EM104" s="72"/>
      <c r="EN104" s="72"/>
      <c r="EO104" s="72"/>
      <c r="EP104" s="72"/>
      <c r="EQ104" s="72"/>
      <c r="ER104" s="72"/>
      <c r="ES104" s="72"/>
      <c r="ET104" s="72"/>
      <c r="EU104" s="72"/>
      <c r="EV104" s="72"/>
      <c r="EW104" s="72"/>
      <c r="EX104" s="72"/>
      <c r="EY104" s="72"/>
      <c r="EZ104" s="72"/>
      <c r="FA104" s="72"/>
      <c r="FB104" s="72"/>
      <c r="FC104" s="72"/>
      <c r="FD104" s="72"/>
      <c r="FE104" s="72"/>
      <c r="FF104" s="72"/>
      <c r="FG104" s="72"/>
      <c r="FH104" s="72"/>
      <c r="FI104" s="72"/>
      <c r="FJ104" s="72"/>
      <c r="FK104" s="72"/>
      <c r="FL104" s="72"/>
      <c r="FM104" s="72"/>
      <c r="FN104" s="72"/>
      <c r="FO104" s="72"/>
      <c r="FP104" s="72"/>
      <c r="FQ104" s="72"/>
      <c r="FR104" s="72"/>
      <c r="FS104" s="72"/>
      <c r="FT104" s="72"/>
      <c r="FU104" s="72"/>
      <c r="FV104" s="72"/>
      <c r="FW104" s="72"/>
      <c r="FX104" s="72"/>
      <c r="FY104" s="72"/>
      <c r="FZ104" s="72"/>
      <c r="GA104" s="72"/>
      <c r="GB104" s="72"/>
      <c r="GC104" s="72"/>
      <c r="GD104" s="72"/>
      <c r="GE104" s="72"/>
      <c r="GF104" s="72"/>
      <c r="GG104" s="72"/>
    </row>
    <row r="105" spans="1:189" s="73" customFormat="1" x14ac:dyDescent="0.25">
      <c r="A105" s="70" t="str">
        <f>IF(A103="","",IF((SUM(IF(FREQUENCY('A1'!$B$30:$C$80,'A1'!$B$30:$C$80)&gt;0,1)))&gt;(A103+1),(A103+1),""))</f>
        <v/>
      </c>
      <c r="B105" s="71" t="str">
        <f t="array" ref="B105">IF(A104="","",(LARGE('A1'!$B$30:$C$103,(1+SUM(COUNTIF('A1'!$B$30:$C$103,B$6:B104))-(A104*COUNTIF('A1'!$B$30:$C$103,B$7))))))</f>
        <v/>
      </c>
      <c r="C105" s="72" t="str">
        <f t="array" ref="C105:AZ105">IF($C$5:$AZ$5="","",IF($C$5:$AZ$5="HOT",IF($C104:$AZ104="●","|",IF($C104:$AZ104="|","|","")),IF($C104:$AZ104="▲","|",IF($C104:$AZ104="|","|",""))))</f>
        <v/>
      </c>
      <c r="D105" s="72" t="str">
        <v/>
      </c>
      <c r="E105" s="72" t="str">
        <v/>
      </c>
      <c r="F105" s="72" t="str">
        <v/>
      </c>
      <c r="G105" s="72" t="str">
        <v/>
      </c>
      <c r="H105" s="72" t="str">
        <v/>
      </c>
      <c r="I105" s="72" t="str">
        <v/>
      </c>
      <c r="J105" s="72" t="str">
        <v/>
      </c>
      <c r="K105" s="72" t="str">
        <v/>
      </c>
      <c r="L105" s="72" t="str">
        <v/>
      </c>
      <c r="M105" s="72" t="str">
        <v/>
      </c>
      <c r="N105" s="72" t="str">
        <v/>
      </c>
      <c r="O105" s="72" t="str">
        <v/>
      </c>
      <c r="P105" s="72" t="str">
        <v/>
      </c>
      <c r="Q105" s="72" t="str">
        <v/>
      </c>
      <c r="R105" s="72" t="str">
        <v/>
      </c>
      <c r="S105" s="72" t="str">
        <v/>
      </c>
      <c r="T105" s="72" t="str">
        <v/>
      </c>
      <c r="U105" s="72" t="str">
        <v/>
      </c>
      <c r="V105" s="72" t="str">
        <v/>
      </c>
      <c r="W105" s="72" t="str">
        <v/>
      </c>
      <c r="X105" s="72" t="str">
        <v/>
      </c>
      <c r="Y105" s="72" t="str">
        <v/>
      </c>
      <c r="Z105" s="72" t="str">
        <v/>
      </c>
      <c r="AA105" s="72" t="str">
        <v/>
      </c>
      <c r="AB105" s="72" t="str">
        <v/>
      </c>
      <c r="AC105" s="72" t="str">
        <v/>
      </c>
      <c r="AD105" s="72" t="str">
        <v/>
      </c>
      <c r="AE105" s="72" t="str">
        <v/>
      </c>
      <c r="AF105" s="72" t="str">
        <v/>
      </c>
      <c r="AG105" s="72" t="str">
        <v/>
      </c>
      <c r="AH105" s="72" t="str">
        <v/>
      </c>
      <c r="AI105" s="72" t="str">
        <v/>
      </c>
      <c r="AJ105" s="72" t="str">
        <v/>
      </c>
      <c r="AK105" s="72" t="str">
        <v/>
      </c>
      <c r="AL105" s="72" t="str">
        <v/>
      </c>
      <c r="AM105" s="72" t="str">
        <v/>
      </c>
      <c r="AN105" s="72" t="str">
        <v/>
      </c>
      <c r="AO105" s="72" t="str">
        <v/>
      </c>
      <c r="AP105" s="72" t="str">
        <v/>
      </c>
      <c r="AQ105" s="72" t="str">
        <v/>
      </c>
      <c r="AR105" s="72" t="str">
        <v/>
      </c>
      <c r="AS105" s="72" t="str">
        <v/>
      </c>
      <c r="AT105" s="72" t="str">
        <v/>
      </c>
      <c r="AU105" s="72" t="str">
        <v/>
      </c>
      <c r="AV105" s="72" t="str">
        <v/>
      </c>
      <c r="AW105" s="72" t="str">
        <v/>
      </c>
      <c r="AX105" s="72" t="str">
        <v/>
      </c>
      <c r="AY105" s="72" t="str">
        <v/>
      </c>
      <c r="AZ105" s="72" t="str">
        <v/>
      </c>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c r="DA105" s="72"/>
      <c r="DB105" s="72"/>
      <c r="DC105" s="72"/>
      <c r="DD105" s="72"/>
      <c r="DE105" s="72"/>
      <c r="DF105" s="72"/>
      <c r="DG105" s="72"/>
      <c r="DH105" s="72"/>
      <c r="DI105" s="72"/>
      <c r="DJ105" s="72"/>
      <c r="DK105" s="72"/>
      <c r="DL105" s="72"/>
      <c r="DM105" s="72"/>
      <c r="DN105" s="72"/>
      <c r="DO105" s="72"/>
      <c r="DP105" s="72"/>
      <c r="DQ105" s="72"/>
      <c r="DR105" s="72"/>
      <c r="DS105" s="72"/>
      <c r="DT105" s="72"/>
      <c r="DU105" s="72"/>
      <c r="DV105" s="72"/>
      <c r="DW105" s="72"/>
      <c r="DX105" s="72"/>
      <c r="DY105" s="72"/>
      <c r="DZ105" s="72"/>
      <c r="EA105" s="72"/>
      <c r="EB105" s="72"/>
      <c r="EC105" s="72"/>
      <c r="ED105" s="72"/>
      <c r="EE105" s="72"/>
      <c r="EF105" s="72"/>
      <c r="EG105" s="72"/>
      <c r="EH105" s="72"/>
      <c r="EI105" s="72"/>
      <c r="EJ105" s="72"/>
      <c r="EK105" s="72"/>
      <c r="EL105" s="72"/>
      <c r="EM105" s="72"/>
      <c r="EN105" s="72"/>
      <c r="EO105" s="72"/>
      <c r="EP105" s="72"/>
      <c r="EQ105" s="72"/>
      <c r="ER105" s="72"/>
      <c r="ES105" s="72"/>
      <c r="ET105" s="72"/>
      <c r="EU105" s="72"/>
      <c r="EV105" s="72"/>
      <c r="EW105" s="72"/>
      <c r="EX105" s="72"/>
      <c r="EY105" s="72"/>
      <c r="EZ105" s="72"/>
      <c r="FA105" s="72"/>
      <c r="FB105" s="72"/>
      <c r="FC105" s="72"/>
      <c r="FD105" s="72"/>
      <c r="FE105" s="72"/>
      <c r="FF105" s="72"/>
      <c r="FG105" s="72"/>
      <c r="FH105" s="72"/>
      <c r="FI105" s="72"/>
      <c r="FJ105" s="72"/>
      <c r="FK105" s="72"/>
      <c r="FL105" s="72"/>
      <c r="FM105" s="72"/>
      <c r="FN105" s="72"/>
      <c r="FO105" s="72"/>
      <c r="FP105" s="72"/>
      <c r="FQ105" s="72"/>
      <c r="FR105" s="72"/>
      <c r="FS105" s="72"/>
      <c r="FT105" s="72"/>
      <c r="FU105" s="72"/>
      <c r="FV105" s="72"/>
      <c r="FW105" s="72"/>
      <c r="FX105" s="72"/>
      <c r="FY105" s="72"/>
      <c r="FZ105" s="72"/>
      <c r="GA105" s="72"/>
      <c r="GB105" s="72"/>
      <c r="GC105" s="72"/>
      <c r="GD105" s="72"/>
      <c r="GE105" s="72"/>
      <c r="GF105" s="72"/>
      <c r="GG105" s="72"/>
    </row>
    <row r="106" spans="1:189" s="73" customFormat="1" x14ac:dyDescent="0.25">
      <c r="A106" s="70"/>
      <c r="B106" s="71" t="str">
        <f t="array" ref="B106">IF(A105="","",(LARGE('A1'!$B$30:$C$103,(1+SUM(COUNTIF('A1'!$B$30:$C$103,B$6:B105))-(A105*COUNTIF('A1'!$B$30:$C$103,B$7))))))</f>
        <v/>
      </c>
      <c r="C106" s="72" t="str">
        <f t="array" ref="C106:AZ106">IF($C$5:$AZ$5="","",IF($C$5:$AZ$5="HOT",IF(TRANSPOSE('A1'!$B$30:$B$80)=$B106,"●",IF(TRANSPOSE('A1'!$C$30:$C$80)=$B106,"▼",IF($C105:$AZ105="|","|",""))),IF(TRANSPOSE('A1'!$B$30:$B$80)=$B106,"●",IF(TRANSPOSE('A1'!$C$30:$C$80)=$B106,"▲",IF($C105:$AZ105="|","|","")))))</f>
        <v/>
      </c>
      <c r="D106" s="72" t="str">
        <v/>
      </c>
      <c r="E106" s="72" t="str">
        <v/>
      </c>
      <c r="F106" s="72" t="str">
        <v/>
      </c>
      <c r="G106" s="72" t="str">
        <v/>
      </c>
      <c r="H106" s="72" t="str">
        <v/>
      </c>
      <c r="I106" s="72" t="str">
        <v/>
      </c>
      <c r="J106" s="72" t="str">
        <v/>
      </c>
      <c r="K106" s="72" t="str">
        <v/>
      </c>
      <c r="L106" s="72" t="str">
        <v/>
      </c>
      <c r="M106" s="72" t="str">
        <v/>
      </c>
      <c r="N106" s="72" t="str">
        <v/>
      </c>
      <c r="O106" s="72" t="str">
        <v/>
      </c>
      <c r="P106" s="72" t="str">
        <v/>
      </c>
      <c r="Q106" s="72" t="str">
        <v/>
      </c>
      <c r="R106" s="72" t="str">
        <v/>
      </c>
      <c r="S106" s="72" t="str">
        <v/>
      </c>
      <c r="T106" s="72" t="str">
        <v/>
      </c>
      <c r="U106" s="72" t="str">
        <v/>
      </c>
      <c r="V106" s="72" t="str">
        <v/>
      </c>
      <c r="W106" s="72" t="str">
        <v/>
      </c>
      <c r="X106" s="72" t="str">
        <v/>
      </c>
      <c r="Y106" s="72" t="str">
        <v/>
      </c>
      <c r="Z106" s="72" t="str">
        <v/>
      </c>
      <c r="AA106" s="72" t="str">
        <v/>
      </c>
      <c r="AB106" s="72" t="str">
        <v/>
      </c>
      <c r="AC106" s="72" t="str">
        <v/>
      </c>
      <c r="AD106" s="72" t="str">
        <v/>
      </c>
      <c r="AE106" s="72" t="str">
        <v/>
      </c>
      <c r="AF106" s="72" t="str">
        <v/>
      </c>
      <c r="AG106" s="72" t="str">
        <v/>
      </c>
      <c r="AH106" s="72" t="str">
        <v/>
      </c>
      <c r="AI106" s="72" t="str">
        <v/>
      </c>
      <c r="AJ106" s="72" t="str">
        <v/>
      </c>
      <c r="AK106" s="72" t="str">
        <v/>
      </c>
      <c r="AL106" s="72" t="str">
        <v/>
      </c>
      <c r="AM106" s="72" t="str">
        <v/>
      </c>
      <c r="AN106" s="72" t="str">
        <v/>
      </c>
      <c r="AO106" s="72" t="str">
        <v/>
      </c>
      <c r="AP106" s="72" t="str">
        <v/>
      </c>
      <c r="AQ106" s="72" t="str">
        <v/>
      </c>
      <c r="AR106" s="72" t="str">
        <v/>
      </c>
      <c r="AS106" s="72" t="str">
        <v/>
      </c>
      <c r="AT106" s="72" t="str">
        <v/>
      </c>
      <c r="AU106" s="72" t="str">
        <v/>
      </c>
      <c r="AV106" s="72" t="str">
        <v/>
      </c>
      <c r="AW106" s="72" t="str">
        <v/>
      </c>
      <c r="AX106" s="72" t="str">
        <v/>
      </c>
      <c r="AY106" s="72" t="str">
        <v/>
      </c>
      <c r="AZ106" s="72" t="str">
        <v/>
      </c>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c r="DA106" s="72"/>
      <c r="DB106" s="72"/>
      <c r="DC106" s="72"/>
      <c r="DD106" s="72"/>
      <c r="DE106" s="72"/>
      <c r="DF106" s="72"/>
      <c r="DG106" s="72"/>
      <c r="DH106" s="72"/>
      <c r="DI106" s="72"/>
      <c r="DJ106" s="72"/>
      <c r="DK106" s="72"/>
      <c r="DL106" s="72"/>
      <c r="DM106" s="72"/>
      <c r="DN106" s="72"/>
      <c r="DO106" s="72"/>
      <c r="DP106" s="72"/>
      <c r="DQ106" s="72"/>
      <c r="DR106" s="72"/>
      <c r="DS106" s="72"/>
      <c r="DT106" s="72"/>
      <c r="DU106" s="72"/>
      <c r="DV106" s="72"/>
      <c r="DW106" s="72"/>
      <c r="DX106" s="72"/>
      <c r="DY106" s="72"/>
      <c r="DZ106" s="72"/>
      <c r="EA106" s="72"/>
      <c r="EB106" s="72"/>
      <c r="EC106" s="72"/>
      <c r="ED106" s="72"/>
      <c r="EE106" s="72"/>
      <c r="EF106" s="72"/>
      <c r="EG106" s="72"/>
      <c r="EH106" s="72"/>
      <c r="EI106" s="72"/>
      <c r="EJ106" s="72"/>
      <c r="EK106" s="72"/>
      <c r="EL106" s="72"/>
      <c r="EM106" s="72"/>
      <c r="EN106" s="72"/>
      <c r="EO106" s="72"/>
      <c r="EP106" s="72"/>
      <c r="EQ106" s="72"/>
      <c r="ER106" s="72"/>
      <c r="ES106" s="72"/>
      <c r="ET106" s="72"/>
      <c r="EU106" s="72"/>
      <c r="EV106" s="72"/>
      <c r="EW106" s="72"/>
      <c r="EX106" s="72"/>
      <c r="EY106" s="72"/>
      <c r="EZ106" s="72"/>
      <c r="FA106" s="72"/>
      <c r="FB106" s="72"/>
      <c r="FC106" s="72"/>
      <c r="FD106" s="72"/>
      <c r="FE106" s="72"/>
      <c r="FF106" s="72"/>
      <c r="FG106" s="72"/>
      <c r="FH106" s="72"/>
      <c r="FI106" s="72"/>
      <c r="FJ106" s="72"/>
      <c r="FK106" s="72"/>
      <c r="FL106" s="72"/>
      <c r="FM106" s="72"/>
      <c r="FN106" s="72"/>
      <c r="FO106" s="72"/>
      <c r="FP106" s="72"/>
      <c r="FQ106" s="72"/>
      <c r="FR106" s="72"/>
      <c r="FS106" s="72"/>
      <c r="FT106" s="72"/>
      <c r="FU106" s="72"/>
      <c r="FV106" s="72"/>
      <c r="FW106" s="72"/>
      <c r="FX106" s="72"/>
      <c r="FY106" s="72"/>
      <c r="FZ106" s="72"/>
      <c r="GA106" s="72"/>
      <c r="GB106" s="72"/>
      <c r="GC106" s="72"/>
      <c r="GD106" s="72"/>
      <c r="GE106" s="72"/>
      <c r="GF106" s="72"/>
      <c r="GG106" s="72"/>
    </row>
    <row r="107" spans="1:189" s="73" customFormat="1" x14ac:dyDescent="0.25">
      <c r="A107" s="70" t="str">
        <f>IF(A105="","",IF((SUM(IF(FREQUENCY('A1'!$B$30:$C$80,'A1'!$B$30:$C$80)&gt;0,1)))&gt;(A105+1),(A105+1),""))</f>
        <v/>
      </c>
      <c r="B107" s="71" t="str">
        <f t="array" ref="B107">IF(A106="","",(LARGE('A1'!$B$30:$C$103,(1+SUM(COUNTIF('A1'!$B$30:$C$103,B$6:B106))-(A106*COUNTIF('A1'!$B$30:$C$103,B$7))))))</f>
        <v/>
      </c>
      <c r="C107" s="72" t="str">
        <f t="array" ref="C107:AZ107">IF($C$5:$AZ$5="","",IF($C$5:$AZ$5="HOT",IF($C106:$AZ106="●","|",IF($C106:$AZ106="|","|","")),IF($C106:$AZ106="▲","|",IF($C106:$AZ106="|","|",""))))</f>
        <v/>
      </c>
      <c r="D107" s="72" t="str">
        <v/>
      </c>
      <c r="E107" s="72" t="str">
        <v/>
      </c>
      <c r="F107" s="72" t="str">
        <v/>
      </c>
      <c r="G107" s="72" t="str">
        <v/>
      </c>
      <c r="H107" s="72" t="str">
        <v/>
      </c>
      <c r="I107" s="72" t="str">
        <v/>
      </c>
      <c r="J107" s="72" t="str">
        <v/>
      </c>
      <c r="K107" s="72" t="str">
        <v/>
      </c>
      <c r="L107" s="72" t="str">
        <v/>
      </c>
      <c r="M107" s="72" t="str">
        <v/>
      </c>
      <c r="N107" s="72" t="str">
        <v/>
      </c>
      <c r="O107" s="72" t="str">
        <v/>
      </c>
      <c r="P107" s="72" t="str">
        <v/>
      </c>
      <c r="Q107" s="72" t="str">
        <v/>
      </c>
      <c r="R107" s="72" t="str">
        <v/>
      </c>
      <c r="S107" s="72" t="str">
        <v/>
      </c>
      <c r="T107" s="72" t="str">
        <v/>
      </c>
      <c r="U107" s="72" t="str">
        <v/>
      </c>
      <c r="V107" s="72" t="str">
        <v/>
      </c>
      <c r="W107" s="72" t="str">
        <v/>
      </c>
      <c r="X107" s="72" t="str">
        <v/>
      </c>
      <c r="Y107" s="72" t="str">
        <v/>
      </c>
      <c r="Z107" s="72" t="str">
        <v/>
      </c>
      <c r="AA107" s="72" t="str">
        <v/>
      </c>
      <c r="AB107" s="72" t="str">
        <v/>
      </c>
      <c r="AC107" s="72" t="str">
        <v/>
      </c>
      <c r="AD107" s="72" t="str">
        <v/>
      </c>
      <c r="AE107" s="72" t="str">
        <v/>
      </c>
      <c r="AF107" s="72" t="str">
        <v/>
      </c>
      <c r="AG107" s="72" t="str">
        <v/>
      </c>
      <c r="AH107" s="72" t="str">
        <v/>
      </c>
      <c r="AI107" s="72" t="str">
        <v/>
      </c>
      <c r="AJ107" s="72" t="str">
        <v/>
      </c>
      <c r="AK107" s="72" t="str">
        <v/>
      </c>
      <c r="AL107" s="72" t="str">
        <v/>
      </c>
      <c r="AM107" s="72" t="str">
        <v/>
      </c>
      <c r="AN107" s="72" t="str">
        <v/>
      </c>
      <c r="AO107" s="72" t="str">
        <v/>
      </c>
      <c r="AP107" s="72" t="str">
        <v/>
      </c>
      <c r="AQ107" s="72" t="str">
        <v/>
      </c>
      <c r="AR107" s="72" t="str">
        <v/>
      </c>
      <c r="AS107" s="72" t="str">
        <v/>
      </c>
      <c r="AT107" s="72" t="str">
        <v/>
      </c>
      <c r="AU107" s="72" t="str">
        <v/>
      </c>
      <c r="AV107" s="72" t="str">
        <v/>
      </c>
      <c r="AW107" s="72" t="str">
        <v/>
      </c>
      <c r="AX107" s="72" t="str">
        <v/>
      </c>
      <c r="AY107" s="72" t="str">
        <v/>
      </c>
      <c r="AZ107" s="72" t="str">
        <v/>
      </c>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c r="DA107" s="72"/>
      <c r="DB107" s="72"/>
      <c r="DC107" s="72"/>
      <c r="DD107" s="72"/>
      <c r="DE107" s="72"/>
      <c r="DF107" s="72"/>
      <c r="DG107" s="72"/>
      <c r="DH107" s="72"/>
      <c r="DI107" s="72"/>
      <c r="DJ107" s="72"/>
      <c r="DK107" s="72"/>
      <c r="DL107" s="72"/>
      <c r="DM107" s="72"/>
      <c r="DN107" s="72"/>
      <c r="DO107" s="72"/>
      <c r="DP107" s="72"/>
      <c r="DQ107" s="72"/>
      <c r="DR107" s="72"/>
      <c r="DS107" s="72"/>
      <c r="DT107" s="72"/>
      <c r="DU107" s="72"/>
      <c r="DV107" s="72"/>
      <c r="DW107" s="72"/>
      <c r="DX107" s="72"/>
      <c r="DY107" s="72"/>
      <c r="DZ107" s="72"/>
      <c r="EA107" s="72"/>
      <c r="EB107" s="72"/>
      <c r="EC107" s="72"/>
      <c r="ED107" s="72"/>
      <c r="EE107" s="72"/>
      <c r="EF107" s="72"/>
      <c r="EG107" s="72"/>
      <c r="EH107" s="72"/>
      <c r="EI107" s="72"/>
      <c r="EJ107" s="72"/>
      <c r="EK107" s="72"/>
      <c r="EL107" s="72"/>
      <c r="EM107" s="72"/>
      <c r="EN107" s="72"/>
      <c r="EO107" s="72"/>
      <c r="EP107" s="72"/>
      <c r="EQ107" s="72"/>
      <c r="ER107" s="72"/>
      <c r="ES107" s="72"/>
      <c r="ET107" s="72"/>
      <c r="EU107" s="72"/>
      <c r="EV107" s="72"/>
      <c r="EW107" s="72"/>
      <c r="EX107" s="72"/>
      <c r="EY107" s="72"/>
      <c r="EZ107" s="72"/>
      <c r="FA107" s="72"/>
      <c r="FB107" s="72"/>
      <c r="FC107" s="72"/>
      <c r="FD107" s="72"/>
      <c r="FE107" s="72"/>
      <c r="FF107" s="72"/>
      <c r="FG107" s="72"/>
      <c r="FH107" s="72"/>
      <c r="FI107" s="72"/>
      <c r="FJ107" s="72"/>
      <c r="FK107" s="72"/>
      <c r="FL107" s="72"/>
      <c r="FM107" s="72"/>
      <c r="FN107" s="72"/>
      <c r="FO107" s="72"/>
      <c r="FP107" s="72"/>
      <c r="FQ107" s="72"/>
      <c r="FR107" s="72"/>
      <c r="FS107" s="72"/>
      <c r="FT107" s="72"/>
      <c r="FU107" s="72"/>
      <c r="FV107" s="72"/>
      <c r="FW107" s="72"/>
      <c r="FX107" s="72"/>
      <c r="FY107" s="72"/>
      <c r="FZ107" s="72"/>
      <c r="GA107" s="72"/>
      <c r="GB107" s="72"/>
      <c r="GC107" s="72"/>
      <c r="GD107" s="72"/>
      <c r="GE107" s="72"/>
      <c r="GF107" s="72"/>
      <c r="GG107" s="72"/>
    </row>
    <row r="108" spans="1:189" s="73" customFormat="1" x14ac:dyDescent="0.25">
      <c r="A108" s="70"/>
      <c r="B108" s="71" t="str">
        <f t="array" ref="B108">IF(A107="","",(LARGE('A1'!$B$30:$C$103,(1+SUM(COUNTIF('A1'!$B$30:$C$103,B$6:B107))-(A107*COUNTIF('A1'!$B$30:$C$103,B$7))))))</f>
        <v/>
      </c>
      <c r="C108" s="72" t="str">
        <f t="array" ref="C108:AZ108">IF($C$5:$AZ$5="","",IF($C$5:$AZ$5="HOT",IF(TRANSPOSE('A1'!$B$30:$B$80)=$B108,"●",IF(TRANSPOSE('A1'!$C$30:$C$80)=$B108,"▼",IF($C107:$AZ107="|","|",""))),IF(TRANSPOSE('A1'!$B$30:$B$80)=$B108,"●",IF(TRANSPOSE('A1'!$C$30:$C$80)=$B108,"▲",IF($C107:$AZ107="|","|","")))))</f>
        <v/>
      </c>
      <c r="D108" s="72" t="str">
        <v/>
      </c>
      <c r="E108" s="72" t="str">
        <v/>
      </c>
      <c r="F108" s="72" t="str">
        <v/>
      </c>
      <c r="G108" s="72" t="str">
        <v/>
      </c>
      <c r="H108" s="72" t="str">
        <v/>
      </c>
      <c r="I108" s="72" t="str">
        <v/>
      </c>
      <c r="J108" s="72" t="str">
        <v/>
      </c>
      <c r="K108" s="72" t="str">
        <v/>
      </c>
      <c r="L108" s="72" t="str">
        <v/>
      </c>
      <c r="M108" s="72" t="str">
        <v/>
      </c>
      <c r="N108" s="72" t="str">
        <v/>
      </c>
      <c r="O108" s="72" t="str">
        <v/>
      </c>
      <c r="P108" s="72" t="str">
        <v/>
      </c>
      <c r="Q108" s="72" t="str">
        <v/>
      </c>
      <c r="R108" s="72" t="str">
        <v/>
      </c>
      <c r="S108" s="72" t="str">
        <v/>
      </c>
      <c r="T108" s="72" t="str">
        <v/>
      </c>
      <c r="U108" s="72" t="str">
        <v/>
      </c>
      <c r="V108" s="72" t="str">
        <v/>
      </c>
      <c r="W108" s="72" t="str">
        <v/>
      </c>
      <c r="X108" s="72" t="str">
        <v/>
      </c>
      <c r="Y108" s="72" t="str">
        <v/>
      </c>
      <c r="Z108" s="72" t="str">
        <v/>
      </c>
      <c r="AA108" s="72" t="str">
        <v/>
      </c>
      <c r="AB108" s="72" t="str">
        <v/>
      </c>
      <c r="AC108" s="72" t="str">
        <v/>
      </c>
      <c r="AD108" s="72" t="str">
        <v/>
      </c>
      <c r="AE108" s="72" t="str">
        <v/>
      </c>
      <c r="AF108" s="72" t="str">
        <v/>
      </c>
      <c r="AG108" s="72" t="str">
        <v/>
      </c>
      <c r="AH108" s="72" t="str">
        <v/>
      </c>
      <c r="AI108" s="72" t="str">
        <v/>
      </c>
      <c r="AJ108" s="72" t="str">
        <v/>
      </c>
      <c r="AK108" s="72" t="str">
        <v/>
      </c>
      <c r="AL108" s="72" t="str">
        <v/>
      </c>
      <c r="AM108" s="72" t="str">
        <v/>
      </c>
      <c r="AN108" s="72" t="str">
        <v/>
      </c>
      <c r="AO108" s="72" t="str">
        <v/>
      </c>
      <c r="AP108" s="72" t="str">
        <v/>
      </c>
      <c r="AQ108" s="72" t="str">
        <v/>
      </c>
      <c r="AR108" s="72" t="str">
        <v/>
      </c>
      <c r="AS108" s="72" t="str">
        <v/>
      </c>
      <c r="AT108" s="72" t="str">
        <v/>
      </c>
      <c r="AU108" s="72" t="str">
        <v/>
      </c>
      <c r="AV108" s="72" t="str">
        <v/>
      </c>
      <c r="AW108" s="72" t="str">
        <v/>
      </c>
      <c r="AX108" s="72" t="str">
        <v/>
      </c>
      <c r="AY108" s="72" t="str">
        <v/>
      </c>
      <c r="AZ108" s="72" t="str">
        <v/>
      </c>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c r="DA108" s="72"/>
      <c r="DB108" s="72"/>
      <c r="DC108" s="72"/>
      <c r="DD108" s="72"/>
      <c r="DE108" s="72"/>
      <c r="DF108" s="72"/>
      <c r="DG108" s="72"/>
      <c r="DH108" s="72"/>
      <c r="DI108" s="72"/>
      <c r="DJ108" s="72"/>
      <c r="DK108" s="72"/>
      <c r="DL108" s="72"/>
      <c r="DM108" s="72"/>
      <c r="DN108" s="72"/>
      <c r="DO108" s="72"/>
      <c r="DP108" s="72"/>
      <c r="DQ108" s="72"/>
      <c r="DR108" s="72"/>
      <c r="DS108" s="72"/>
      <c r="DT108" s="72"/>
      <c r="DU108" s="72"/>
      <c r="DV108" s="72"/>
      <c r="DW108" s="72"/>
      <c r="DX108" s="72"/>
      <c r="DY108" s="72"/>
      <c r="DZ108" s="72"/>
      <c r="EA108" s="72"/>
      <c r="EB108" s="72"/>
      <c r="EC108" s="72"/>
      <c r="ED108" s="72"/>
      <c r="EE108" s="72"/>
      <c r="EF108" s="72"/>
      <c r="EG108" s="72"/>
      <c r="EH108" s="72"/>
      <c r="EI108" s="72"/>
      <c r="EJ108" s="72"/>
      <c r="EK108" s="72"/>
      <c r="EL108" s="72"/>
      <c r="EM108" s="72"/>
      <c r="EN108" s="72"/>
      <c r="EO108" s="72"/>
      <c r="EP108" s="72"/>
      <c r="EQ108" s="72"/>
      <c r="ER108" s="72"/>
      <c r="ES108" s="72"/>
      <c r="ET108" s="72"/>
      <c r="EU108" s="72"/>
      <c r="EV108" s="72"/>
      <c r="EW108" s="72"/>
      <c r="EX108" s="72"/>
      <c r="EY108" s="72"/>
      <c r="EZ108" s="72"/>
      <c r="FA108" s="72"/>
      <c r="FB108" s="72"/>
      <c r="FC108" s="72"/>
      <c r="FD108" s="72"/>
      <c r="FE108" s="72"/>
      <c r="FF108" s="72"/>
      <c r="FG108" s="72"/>
      <c r="FH108" s="72"/>
      <c r="FI108" s="72"/>
      <c r="FJ108" s="72"/>
      <c r="FK108" s="72"/>
      <c r="FL108" s="72"/>
      <c r="FM108" s="72"/>
      <c r="FN108" s="72"/>
      <c r="FO108" s="72"/>
      <c r="FP108" s="72"/>
      <c r="FQ108" s="72"/>
      <c r="FR108" s="72"/>
      <c r="FS108" s="72"/>
      <c r="FT108" s="72"/>
      <c r="FU108" s="72"/>
      <c r="FV108" s="72"/>
      <c r="FW108" s="72"/>
      <c r="FX108" s="72"/>
      <c r="FY108" s="72"/>
      <c r="FZ108" s="72"/>
      <c r="GA108" s="72"/>
      <c r="GB108" s="72"/>
      <c r="GC108" s="72"/>
      <c r="GD108" s="72"/>
      <c r="GE108" s="72"/>
      <c r="GF108" s="72"/>
      <c r="GG108" s="72"/>
    </row>
    <row r="109" spans="1:189" s="73" customFormat="1" x14ac:dyDescent="0.25">
      <c r="A109" s="70" t="str">
        <f>IF(A107="","",IF((SUM(IF(FREQUENCY('A1'!$B$30:$C$80,'A1'!$B$30:$C$80)&gt;0,1)))&gt;(A107+1),(A107+1),""))</f>
        <v/>
      </c>
      <c r="B109" s="71" t="str">
        <f t="array" ref="B109">IF(A108="","",(LARGE('A1'!$B$30:$C$103,(1+SUM(COUNTIF('A1'!$B$30:$C$103,B$6:B108))-(A108*COUNTIF('A1'!$B$30:$C$103,B$7))))))</f>
        <v/>
      </c>
      <c r="C109" s="72" t="str">
        <f t="array" ref="C109:AZ109">IF($C$5:$AZ$5="","",IF($C$5:$AZ$5="HOT",IF($C108:$AZ108="●","|",IF($C108:$AZ108="|","|","")),IF($C108:$AZ108="▲","|",IF($C108:$AZ108="|","|",""))))</f>
        <v/>
      </c>
      <c r="D109" s="72" t="str">
        <v/>
      </c>
      <c r="E109" s="72" t="str">
        <v/>
      </c>
      <c r="F109" s="72" t="str">
        <v/>
      </c>
      <c r="G109" s="72" t="str">
        <v/>
      </c>
      <c r="H109" s="72" t="str">
        <v/>
      </c>
      <c r="I109" s="72" t="str">
        <v/>
      </c>
      <c r="J109" s="72" t="str">
        <v/>
      </c>
      <c r="K109" s="72" t="str">
        <v/>
      </c>
      <c r="L109" s="72" t="str">
        <v/>
      </c>
      <c r="M109" s="72" t="str">
        <v/>
      </c>
      <c r="N109" s="72" t="str">
        <v/>
      </c>
      <c r="O109" s="72" t="str">
        <v/>
      </c>
      <c r="P109" s="72" t="str">
        <v/>
      </c>
      <c r="Q109" s="72" t="str">
        <v/>
      </c>
      <c r="R109" s="72" t="str">
        <v/>
      </c>
      <c r="S109" s="72" t="str">
        <v/>
      </c>
      <c r="T109" s="72" t="str">
        <v/>
      </c>
      <c r="U109" s="72" t="str">
        <v/>
      </c>
      <c r="V109" s="72" t="str">
        <v/>
      </c>
      <c r="W109" s="72" t="str">
        <v/>
      </c>
      <c r="X109" s="72" t="str">
        <v/>
      </c>
      <c r="Y109" s="72" t="str">
        <v/>
      </c>
      <c r="Z109" s="72" t="str">
        <v/>
      </c>
      <c r="AA109" s="72" t="str">
        <v/>
      </c>
      <c r="AB109" s="72" t="str">
        <v/>
      </c>
      <c r="AC109" s="72" t="str">
        <v/>
      </c>
      <c r="AD109" s="72" t="str">
        <v/>
      </c>
      <c r="AE109" s="72" t="str">
        <v/>
      </c>
      <c r="AF109" s="72" t="str">
        <v/>
      </c>
      <c r="AG109" s="72" t="str">
        <v/>
      </c>
      <c r="AH109" s="72" t="str">
        <v/>
      </c>
      <c r="AI109" s="72" t="str">
        <v/>
      </c>
      <c r="AJ109" s="72" t="str">
        <v/>
      </c>
      <c r="AK109" s="72" t="str">
        <v/>
      </c>
      <c r="AL109" s="72" t="str">
        <v/>
      </c>
      <c r="AM109" s="72" t="str">
        <v/>
      </c>
      <c r="AN109" s="72" t="str">
        <v/>
      </c>
      <c r="AO109" s="72" t="str">
        <v/>
      </c>
      <c r="AP109" s="72" t="str">
        <v/>
      </c>
      <c r="AQ109" s="72" t="str">
        <v/>
      </c>
      <c r="AR109" s="72" t="str">
        <v/>
      </c>
      <c r="AS109" s="72" t="str">
        <v/>
      </c>
      <c r="AT109" s="72" t="str">
        <v/>
      </c>
      <c r="AU109" s="72" t="str">
        <v/>
      </c>
      <c r="AV109" s="72" t="str">
        <v/>
      </c>
      <c r="AW109" s="72" t="str">
        <v/>
      </c>
      <c r="AX109" s="72" t="str">
        <v/>
      </c>
      <c r="AY109" s="72" t="str">
        <v/>
      </c>
      <c r="AZ109" s="72" t="str">
        <v/>
      </c>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c r="DA109" s="72"/>
      <c r="DB109" s="72"/>
      <c r="DC109" s="72"/>
      <c r="DD109" s="72"/>
      <c r="DE109" s="72"/>
      <c r="DF109" s="72"/>
      <c r="DG109" s="72"/>
      <c r="DH109" s="72"/>
      <c r="DI109" s="72"/>
      <c r="DJ109" s="72"/>
      <c r="DK109" s="72"/>
      <c r="DL109" s="72"/>
      <c r="DM109" s="72"/>
      <c r="DN109" s="72"/>
      <c r="DO109" s="72"/>
      <c r="DP109" s="72"/>
      <c r="DQ109" s="72"/>
      <c r="DR109" s="72"/>
      <c r="DS109" s="72"/>
      <c r="DT109" s="72"/>
      <c r="DU109" s="72"/>
      <c r="DV109" s="72"/>
      <c r="DW109" s="72"/>
      <c r="DX109" s="72"/>
      <c r="DY109" s="72"/>
      <c r="DZ109" s="72"/>
      <c r="EA109" s="72"/>
      <c r="EB109" s="72"/>
      <c r="EC109" s="72"/>
      <c r="ED109" s="72"/>
      <c r="EE109" s="72"/>
      <c r="EF109" s="72"/>
      <c r="EG109" s="72"/>
      <c r="EH109" s="72"/>
      <c r="EI109" s="72"/>
      <c r="EJ109" s="72"/>
      <c r="EK109" s="72"/>
      <c r="EL109" s="72"/>
      <c r="EM109" s="72"/>
      <c r="EN109" s="72"/>
      <c r="EO109" s="72"/>
      <c r="EP109" s="72"/>
      <c r="EQ109" s="72"/>
      <c r="ER109" s="72"/>
      <c r="ES109" s="72"/>
      <c r="ET109" s="72"/>
      <c r="EU109" s="72"/>
      <c r="EV109" s="72"/>
      <c r="EW109" s="72"/>
      <c r="EX109" s="72"/>
      <c r="EY109" s="72"/>
      <c r="EZ109" s="72"/>
      <c r="FA109" s="72"/>
      <c r="FB109" s="72"/>
      <c r="FC109" s="72"/>
      <c r="FD109" s="72"/>
      <c r="FE109" s="72"/>
      <c r="FF109" s="72"/>
      <c r="FG109" s="72"/>
      <c r="FH109" s="72"/>
      <c r="FI109" s="72"/>
      <c r="FJ109" s="72"/>
      <c r="FK109" s="72"/>
      <c r="FL109" s="72"/>
      <c r="FM109" s="72"/>
      <c r="FN109" s="72"/>
      <c r="FO109" s="72"/>
      <c r="FP109" s="72"/>
      <c r="FQ109" s="72"/>
      <c r="FR109" s="72"/>
      <c r="FS109" s="72"/>
      <c r="FT109" s="72"/>
      <c r="FU109" s="72"/>
      <c r="FV109" s="72"/>
      <c r="FW109" s="72"/>
      <c r="FX109" s="72"/>
      <c r="FY109" s="72"/>
      <c r="FZ109" s="72"/>
      <c r="GA109" s="72"/>
      <c r="GB109" s="72"/>
      <c r="GC109" s="72"/>
      <c r="GD109" s="72"/>
      <c r="GE109" s="72"/>
      <c r="GF109" s="72"/>
      <c r="GG109" s="72"/>
    </row>
    <row r="110" spans="1:189" s="73" customFormat="1" x14ac:dyDescent="0.25">
      <c r="A110" s="70"/>
      <c r="B110" s="71" t="str">
        <f t="array" ref="B110">IF(A109="","",(LARGE('A1'!$B$30:$C$103,(1+SUM(COUNTIF('A1'!$B$30:$C$103,B$6:B109))-(A109*COUNTIF('A1'!$B$30:$C$103,B$7))))))</f>
        <v/>
      </c>
      <c r="C110" s="72" t="str">
        <f t="array" ref="C110:AZ110">IF($C$5:$AZ$5="","",IF($C$5:$AZ$5="HOT",IF(TRANSPOSE('A1'!$B$30:$B$80)=$B110,"●",IF(TRANSPOSE('A1'!$C$30:$C$80)=$B110,"▼",IF($C109:$AZ109="|","|",""))),IF(TRANSPOSE('A1'!$B$30:$B$80)=$B110,"●",IF(TRANSPOSE('A1'!$C$30:$C$80)=$B110,"▲",IF($C109:$AZ109="|","|","")))))</f>
        <v/>
      </c>
      <c r="D110" s="72" t="str">
        <v/>
      </c>
      <c r="E110" s="72" t="str">
        <v/>
      </c>
      <c r="F110" s="72" t="str">
        <v/>
      </c>
      <c r="G110" s="72" t="str">
        <v/>
      </c>
      <c r="H110" s="72" t="str">
        <v/>
      </c>
      <c r="I110" s="72" t="str">
        <v/>
      </c>
      <c r="J110" s="72" t="str">
        <v/>
      </c>
      <c r="K110" s="72" t="str">
        <v/>
      </c>
      <c r="L110" s="72" t="str">
        <v/>
      </c>
      <c r="M110" s="72" t="str">
        <v/>
      </c>
      <c r="N110" s="72" t="str">
        <v/>
      </c>
      <c r="O110" s="72" t="str">
        <v/>
      </c>
      <c r="P110" s="72" t="str">
        <v/>
      </c>
      <c r="Q110" s="72" t="str">
        <v/>
      </c>
      <c r="R110" s="72" t="str">
        <v/>
      </c>
      <c r="S110" s="72" t="str">
        <v/>
      </c>
      <c r="T110" s="72" t="str">
        <v/>
      </c>
      <c r="U110" s="72" t="str">
        <v/>
      </c>
      <c r="V110" s="72" t="str">
        <v/>
      </c>
      <c r="W110" s="72" t="str">
        <v/>
      </c>
      <c r="X110" s="72" t="str">
        <v/>
      </c>
      <c r="Y110" s="72" t="str">
        <v/>
      </c>
      <c r="Z110" s="72" t="str">
        <v/>
      </c>
      <c r="AA110" s="72" t="str">
        <v/>
      </c>
      <c r="AB110" s="72" t="str">
        <v/>
      </c>
      <c r="AC110" s="72" t="str">
        <v/>
      </c>
      <c r="AD110" s="72" t="str">
        <v/>
      </c>
      <c r="AE110" s="72" t="str">
        <v/>
      </c>
      <c r="AF110" s="72" t="str">
        <v/>
      </c>
      <c r="AG110" s="72" t="str">
        <v/>
      </c>
      <c r="AH110" s="72" t="str">
        <v/>
      </c>
      <c r="AI110" s="72" t="str">
        <v/>
      </c>
      <c r="AJ110" s="72" t="str">
        <v/>
      </c>
      <c r="AK110" s="72" t="str">
        <v/>
      </c>
      <c r="AL110" s="72" t="str">
        <v/>
      </c>
      <c r="AM110" s="72" t="str">
        <v/>
      </c>
      <c r="AN110" s="72" t="str">
        <v/>
      </c>
      <c r="AO110" s="72" t="str">
        <v/>
      </c>
      <c r="AP110" s="72" t="str">
        <v/>
      </c>
      <c r="AQ110" s="72" t="str">
        <v/>
      </c>
      <c r="AR110" s="72" t="str">
        <v/>
      </c>
      <c r="AS110" s="72" t="str">
        <v/>
      </c>
      <c r="AT110" s="72" t="str">
        <v/>
      </c>
      <c r="AU110" s="72" t="str">
        <v/>
      </c>
      <c r="AV110" s="72" t="str">
        <v/>
      </c>
      <c r="AW110" s="72" t="str">
        <v/>
      </c>
      <c r="AX110" s="72" t="str">
        <v/>
      </c>
      <c r="AY110" s="72" t="str">
        <v/>
      </c>
      <c r="AZ110" s="72" t="str">
        <v/>
      </c>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c r="DA110" s="72"/>
      <c r="DB110" s="72"/>
      <c r="DC110" s="72"/>
      <c r="DD110" s="72"/>
      <c r="DE110" s="72"/>
      <c r="DF110" s="72"/>
      <c r="DG110" s="72"/>
      <c r="DH110" s="72"/>
      <c r="DI110" s="72"/>
      <c r="DJ110" s="72"/>
      <c r="DK110" s="72"/>
      <c r="DL110" s="72"/>
      <c r="DM110" s="72"/>
      <c r="DN110" s="72"/>
      <c r="DO110" s="72"/>
      <c r="DP110" s="72"/>
      <c r="DQ110" s="72"/>
      <c r="DR110" s="72"/>
      <c r="DS110" s="72"/>
      <c r="DT110" s="72"/>
      <c r="DU110" s="72"/>
      <c r="DV110" s="72"/>
      <c r="DW110" s="72"/>
      <c r="DX110" s="72"/>
      <c r="DY110" s="72"/>
      <c r="DZ110" s="72"/>
      <c r="EA110" s="72"/>
      <c r="EB110" s="72"/>
      <c r="EC110" s="72"/>
      <c r="ED110" s="72"/>
      <c r="EE110" s="72"/>
      <c r="EF110" s="72"/>
      <c r="EG110" s="72"/>
      <c r="EH110" s="72"/>
      <c r="EI110" s="72"/>
      <c r="EJ110" s="72"/>
      <c r="EK110" s="72"/>
      <c r="EL110" s="72"/>
      <c r="EM110" s="72"/>
      <c r="EN110" s="72"/>
      <c r="EO110" s="72"/>
      <c r="EP110" s="72"/>
      <c r="EQ110" s="72"/>
      <c r="ER110" s="72"/>
      <c r="ES110" s="72"/>
      <c r="ET110" s="72"/>
      <c r="EU110" s="72"/>
      <c r="EV110" s="72"/>
      <c r="EW110" s="72"/>
      <c r="EX110" s="72"/>
      <c r="EY110" s="72"/>
      <c r="EZ110" s="72"/>
      <c r="FA110" s="72"/>
      <c r="FB110" s="72"/>
      <c r="FC110" s="72"/>
      <c r="FD110" s="72"/>
      <c r="FE110" s="72"/>
      <c r="FF110" s="72"/>
      <c r="FG110" s="72"/>
      <c r="FH110" s="72"/>
      <c r="FI110" s="72"/>
      <c r="FJ110" s="72"/>
      <c r="FK110" s="72"/>
      <c r="FL110" s="72"/>
      <c r="FM110" s="72"/>
      <c r="FN110" s="72"/>
      <c r="FO110" s="72"/>
      <c r="FP110" s="72"/>
      <c r="FQ110" s="72"/>
      <c r="FR110" s="72"/>
      <c r="FS110" s="72"/>
      <c r="FT110" s="72"/>
      <c r="FU110" s="72"/>
      <c r="FV110" s="72"/>
      <c r="FW110" s="72"/>
      <c r="FX110" s="72"/>
      <c r="FY110" s="72"/>
      <c r="FZ110" s="72"/>
      <c r="GA110" s="72"/>
      <c r="GB110" s="72"/>
      <c r="GC110" s="72"/>
      <c r="GD110" s="72"/>
      <c r="GE110" s="72"/>
      <c r="GF110" s="72"/>
      <c r="GG110" s="72"/>
    </row>
    <row r="111" spans="1:189" s="73" customFormat="1" x14ac:dyDescent="0.25">
      <c r="A111" s="70" t="str">
        <f>IF(A109="","",IF((SUM(IF(FREQUENCY('A1'!$B$30:$C$80,'A1'!$B$30:$C$80)&gt;0,1)))&gt;(A109+1),(A109+1),""))</f>
        <v/>
      </c>
      <c r="B111" s="71" t="str">
        <f t="array" ref="B111">IF(A110="","",(LARGE('A1'!$B$30:$C$103,(1+SUM(COUNTIF('A1'!$B$30:$C$103,B$6:B110))-(A110*COUNTIF('A1'!$B$30:$C$103,B$7))))))</f>
        <v/>
      </c>
      <c r="C111" s="72" t="str">
        <f t="array" ref="C111:AZ111">IF($C$5:$AZ$5="","",IF($C$5:$AZ$5="HOT",IF($C110:$AZ110="●","|",IF($C110:$AZ110="|","|","")),IF($C110:$AZ110="▲","|",IF($C110:$AZ110="|","|",""))))</f>
        <v/>
      </c>
      <c r="D111" s="72" t="str">
        <v/>
      </c>
      <c r="E111" s="72" t="str">
        <v/>
      </c>
      <c r="F111" s="72" t="str">
        <v/>
      </c>
      <c r="G111" s="72" t="str">
        <v/>
      </c>
      <c r="H111" s="72" t="str">
        <v/>
      </c>
      <c r="I111" s="72" t="str">
        <v/>
      </c>
      <c r="J111" s="72" t="str">
        <v/>
      </c>
      <c r="K111" s="72" t="str">
        <v/>
      </c>
      <c r="L111" s="72" t="str">
        <v/>
      </c>
      <c r="M111" s="72" t="str">
        <v/>
      </c>
      <c r="N111" s="72" t="str">
        <v/>
      </c>
      <c r="O111" s="72" t="str">
        <v/>
      </c>
      <c r="P111" s="72" t="str">
        <v/>
      </c>
      <c r="Q111" s="72" t="str">
        <v/>
      </c>
      <c r="R111" s="72" t="str">
        <v/>
      </c>
      <c r="S111" s="72" t="str">
        <v/>
      </c>
      <c r="T111" s="72" t="str">
        <v/>
      </c>
      <c r="U111" s="72" t="str">
        <v/>
      </c>
      <c r="V111" s="72" t="str">
        <v/>
      </c>
      <c r="W111" s="72" t="str">
        <v/>
      </c>
      <c r="X111" s="72" t="str">
        <v/>
      </c>
      <c r="Y111" s="72" t="str">
        <v/>
      </c>
      <c r="Z111" s="72" t="str">
        <v/>
      </c>
      <c r="AA111" s="72" t="str">
        <v/>
      </c>
      <c r="AB111" s="72" t="str">
        <v/>
      </c>
      <c r="AC111" s="72" t="str">
        <v/>
      </c>
      <c r="AD111" s="72" t="str">
        <v/>
      </c>
      <c r="AE111" s="72" t="str">
        <v/>
      </c>
      <c r="AF111" s="72" t="str">
        <v/>
      </c>
      <c r="AG111" s="72" t="str">
        <v/>
      </c>
      <c r="AH111" s="72" t="str">
        <v/>
      </c>
      <c r="AI111" s="72" t="str">
        <v/>
      </c>
      <c r="AJ111" s="72" t="str">
        <v/>
      </c>
      <c r="AK111" s="72" t="str">
        <v/>
      </c>
      <c r="AL111" s="72" t="str">
        <v/>
      </c>
      <c r="AM111" s="72" t="str">
        <v/>
      </c>
      <c r="AN111" s="72" t="str">
        <v/>
      </c>
      <c r="AO111" s="72" t="str">
        <v/>
      </c>
      <c r="AP111" s="72" t="str">
        <v/>
      </c>
      <c r="AQ111" s="72" t="str">
        <v/>
      </c>
      <c r="AR111" s="72" t="str">
        <v/>
      </c>
      <c r="AS111" s="72" t="str">
        <v/>
      </c>
      <c r="AT111" s="72" t="str">
        <v/>
      </c>
      <c r="AU111" s="72" t="str">
        <v/>
      </c>
      <c r="AV111" s="72" t="str">
        <v/>
      </c>
      <c r="AW111" s="72" t="str">
        <v/>
      </c>
      <c r="AX111" s="72" t="str">
        <v/>
      </c>
      <c r="AY111" s="72" t="str">
        <v/>
      </c>
      <c r="AZ111" s="72" t="str">
        <v/>
      </c>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c r="DA111" s="72"/>
      <c r="DB111" s="72"/>
      <c r="DC111" s="72"/>
      <c r="DD111" s="72"/>
      <c r="DE111" s="72"/>
      <c r="DF111" s="72"/>
      <c r="DG111" s="72"/>
      <c r="DH111" s="72"/>
      <c r="DI111" s="72"/>
      <c r="DJ111" s="72"/>
      <c r="DK111" s="72"/>
      <c r="DL111" s="72"/>
      <c r="DM111" s="72"/>
      <c r="DN111" s="72"/>
      <c r="DO111" s="72"/>
      <c r="DP111" s="72"/>
      <c r="DQ111" s="72"/>
      <c r="DR111" s="72"/>
      <c r="DS111" s="72"/>
      <c r="DT111" s="72"/>
      <c r="DU111" s="72"/>
      <c r="DV111" s="72"/>
      <c r="DW111" s="72"/>
      <c r="DX111" s="72"/>
      <c r="DY111" s="72"/>
      <c r="DZ111" s="72"/>
      <c r="EA111" s="72"/>
      <c r="EB111" s="72"/>
      <c r="EC111" s="72"/>
      <c r="ED111" s="72"/>
      <c r="EE111" s="72"/>
      <c r="EF111" s="72"/>
      <c r="EG111" s="72"/>
      <c r="EH111" s="72"/>
      <c r="EI111" s="72"/>
      <c r="EJ111" s="72"/>
      <c r="EK111" s="72"/>
      <c r="EL111" s="72"/>
      <c r="EM111" s="72"/>
      <c r="EN111" s="72"/>
      <c r="EO111" s="72"/>
      <c r="EP111" s="72"/>
      <c r="EQ111" s="72"/>
      <c r="ER111" s="72"/>
      <c r="ES111" s="72"/>
      <c r="ET111" s="72"/>
      <c r="EU111" s="72"/>
      <c r="EV111" s="72"/>
      <c r="EW111" s="72"/>
      <c r="EX111" s="72"/>
      <c r="EY111" s="72"/>
      <c r="EZ111" s="72"/>
      <c r="FA111" s="72"/>
      <c r="FB111" s="72"/>
      <c r="FC111" s="72"/>
      <c r="FD111" s="72"/>
      <c r="FE111" s="72"/>
      <c r="FF111" s="72"/>
      <c r="FG111" s="72"/>
      <c r="FH111" s="72"/>
      <c r="FI111" s="72"/>
      <c r="FJ111" s="72"/>
      <c r="FK111" s="72"/>
      <c r="FL111" s="72"/>
      <c r="FM111" s="72"/>
      <c r="FN111" s="72"/>
      <c r="FO111" s="72"/>
      <c r="FP111" s="72"/>
      <c r="FQ111" s="72"/>
      <c r="FR111" s="72"/>
      <c r="FS111" s="72"/>
      <c r="FT111" s="72"/>
      <c r="FU111" s="72"/>
      <c r="FV111" s="72"/>
      <c r="FW111" s="72"/>
      <c r="FX111" s="72"/>
      <c r="FY111" s="72"/>
      <c r="FZ111" s="72"/>
      <c r="GA111" s="72"/>
      <c r="GB111" s="72"/>
      <c r="GC111" s="72"/>
      <c r="GD111" s="72"/>
      <c r="GE111" s="72"/>
      <c r="GF111" s="72"/>
      <c r="GG111" s="72"/>
    </row>
    <row r="112" spans="1:189" s="73" customFormat="1" x14ac:dyDescent="0.25">
      <c r="A112" s="70"/>
      <c r="B112" s="71" t="str">
        <f t="array" ref="B112">IF(A111="","",(LARGE('A1'!$B$30:$C$103,(1+SUM(COUNTIF('A1'!$B$30:$C$103,B$6:B111))-(A111*COUNTIF('A1'!$B$30:$C$103,B$7))))))</f>
        <v/>
      </c>
      <c r="C112" s="72" t="str">
        <f t="array" ref="C112:AZ112">IF($C$5:$AZ$5="","",IF($C$5:$AZ$5="HOT",IF(TRANSPOSE('A1'!$B$30:$B$80)=$B112,"●",IF(TRANSPOSE('A1'!$C$30:$C$80)=$B112,"▼",IF($C111:$AZ111="|","|",""))),IF(TRANSPOSE('A1'!$B$30:$B$80)=$B112,"●",IF(TRANSPOSE('A1'!$C$30:$C$80)=$B112,"▲",IF($C111:$AZ111="|","|","")))))</f>
        <v/>
      </c>
      <c r="D112" s="72" t="str">
        <v/>
      </c>
      <c r="E112" s="72" t="str">
        <v/>
      </c>
      <c r="F112" s="72" t="str">
        <v/>
      </c>
      <c r="G112" s="72" t="str">
        <v/>
      </c>
      <c r="H112" s="72" t="str">
        <v/>
      </c>
      <c r="I112" s="72" t="str">
        <v/>
      </c>
      <c r="J112" s="72" t="str">
        <v/>
      </c>
      <c r="K112" s="72" t="str">
        <v/>
      </c>
      <c r="L112" s="72" t="str">
        <v/>
      </c>
      <c r="M112" s="72" t="str">
        <v/>
      </c>
      <c r="N112" s="72" t="str">
        <v/>
      </c>
      <c r="O112" s="72" t="str">
        <v/>
      </c>
      <c r="P112" s="72" t="str">
        <v/>
      </c>
      <c r="Q112" s="72" t="str">
        <v/>
      </c>
      <c r="R112" s="72" t="str">
        <v/>
      </c>
      <c r="S112" s="72" t="str">
        <v/>
      </c>
      <c r="T112" s="72" t="str">
        <v/>
      </c>
      <c r="U112" s="72" t="str">
        <v/>
      </c>
      <c r="V112" s="72" t="str">
        <v/>
      </c>
      <c r="W112" s="72" t="str">
        <v/>
      </c>
      <c r="X112" s="72" t="str">
        <v/>
      </c>
      <c r="Y112" s="72" t="str">
        <v/>
      </c>
      <c r="Z112" s="72" t="str">
        <v/>
      </c>
      <c r="AA112" s="72" t="str">
        <v/>
      </c>
      <c r="AB112" s="72" t="str">
        <v/>
      </c>
      <c r="AC112" s="72" t="str">
        <v/>
      </c>
      <c r="AD112" s="72" t="str">
        <v/>
      </c>
      <c r="AE112" s="72" t="str">
        <v/>
      </c>
      <c r="AF112" s="72" t="str">
        <v/>
      </c>
      <c r="AG112" s="72" t="str">
        <v/>
      </c>
      <c r="AH112" s="72" t="str">
        <v/>
      </c>
      <c r="AI112" s="72" t="str">
        <v/>
      </c>
      <c r="AJ112" s="72" t="str">
        <v/>
      </c>
      <c r="AK112" s="72" t="str">
        <v/>
      </c>
      <c r="AL112" s="72" t="str">
        <v/>
      </c>
      <c r="AM112" s="72" t="str">
        <v/>
      </c>
      <c r="AN112" s="72" t="str">
        <v/>
      </c>
      <c r="AO112" s="72" t="str">
        <v/>
      </c>
      <c r="AP112" s="72" t="str">
        <v/>
      </c>
      <c r="AQ112" s="72" t="str">
        <v/>
      </c>
      <c r="AR112" s="72" t="str">
        <v/>
      </c>
      <c r="AS112" s="72" t="str">
        <v/>
      </c>
      <c r="AT112" s="72" t="str">
        <v/>
      </c>
      <c r="AU112" s="72" t="str">
        <v/>
      </c>
      <c r="AV112" s="72" t="str">
        <v/>
      </c>
      <c r="AW112" s="72" t="str">
        <v/>
      </c>
      <c r="AX112" s="72" t="str">
        <v/>
      </c>
      <c r="AY112" s="72" t="str">
        <v/>
      </c>
      <c r="AZ112" s="72" t="str">
        <v/>
      </c>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c r="DA112" s="72"/>
      <c r="DB112" s="72"/>
      <c r="DC112" s="72"/>
      <c r="DD112" s="72"/>
      <c r="DE112" s="72"/>
      <c r="DF112" s="72"/>
      <c r="DG112" s="72"/>
      <c r="DH112" s="72"/>
      <c r="DI112" s="72"/>
      <c r="DJ112" s="72"/>
      <c r="DK112" s="72"/>
      <c r="DL112" s="72"/>
      <c r="DM112" s="72"/>
      <c r="DN112" s="72"/>
      <c r="DO112" s="72"/>
      <c r="DP112" s="72"/>
      <c r="DQ112" s="72"/>
      <c r="DR112" s="72"/>
      <c r="DS112" s="72"/>
      <c r="DT112" s="72"/>
      <c r="DU112" s="72"/>
      <c r="DV112" s="72"/>
      <c r="DW112" s="72"/>
      <c r="DX112" s="72"/>
      <c r="DY112" s="72"/>
      <c r="DZ112" s="72"/>
      <c r="EA112" s="72"/>
      <c r="EB112" s="72"/>
      <c r="EC112" s="72"/>
      <c r="ED112" s="72"/>
      <c r="EE112" s="72"/>
      <c r="EF112" s="72"/>
      <c r="EG112" s="72"/>
      <c r="EH112" s="72"/>
      <c r="EI112" s="72"/>
      <c r="EJ112" s="72"/>
      <c r="EK112" s="72"/>
      <c r="EL112" s="72"/>
      <c r="EM112" s="72"/>
      <c r="EN112" s="72"/>
      <c r="EO112" s="72"/>
      <c r="EP112" s="72"/>
      <c r="EQ112" s="72"/>
      <c r="ER112" s="72"/>
      <c r="ES112" s="72"/>
      <c r="ET112" s="72"/>
      <c r="EU112" s="72"/>
      <c r="EV112" s="72"/>
      <c r="EW112" s="72"/>
      <c r="EX112" s="72"/>
      <c r="EY112" s="72"/>
      <c r="EZ112" s="72"/>
      <c r="FA112" s="72"/>
      <c r="FB112" s="72"/>
      <c r="FC112" s="72"/>
      <c r="FD112" s="72"/>
      <c r="FE112" s="72"/>
      <c r="FF112" s="72"/>
      <c r="FG112" s="72"/>
      <c r="FH112" s="72"/>
      <c r="FI112" s="72"/>
      <c r="FJ112" s="72"/>
      <c r="FK112" s="72"/>
      <c r="FL112" s="72"/>
      <c r="FM112" s="72"/>
      <c r="FN112" s="72"/>
      <c r="FO112" s="72"/>
      <c r="FP112" s="72"/>
      <c r="FQ112" s="72"/>
      <c r="FR112" s="72"/>
      <c r="FS112" s="72"/>
      <c r="FT112" s="72"/>
      <c r="FU112" s="72"/>
      <c r="FV112" s="72"/>
      <c r="FW112" s="72"/>
      <c r="FX112" s="72"/>
      <c r="FY112" s="72"/>
      <c r="FZ112" s="72"/>
      <c r="GA112" s="72"/>
      <c r="GB112" s="72"/>
      <c r="GC112" s="72"/>
      <c r="GD112" s="72"/>
      <c r="GE112" s="72"/>
      <c r="GF112" s="72"/>
      <c r="GG112" s="72"/>
    </row>
    <row r="113" spans="1:189" s="73" customFormat="1" x14ac:dyDescent="0.25">
      <c r="A113" s="70" t="str">
        <f>IF(A111="","",IF((SUM(IF(FREQUENCY('A1'!$B$30:$C$80,'A1'!$B$30:$C$80)&gt;0,1)))&gt;(A111+1),(A111+1),""))</f>
        <v/>
      </c>
      <c r="B113" s="71" t="str">
        <f t="array" ref="B113">IF(A112="","",(LARGE('A1'!$B$30:$C$103,(1+SUM(COUNTIF('A1'!$B$30:$C$103,B$6:B112))-(A112*COUNTIF('A1'!$B$30:$C$103,B$7))))))</f>
        <v/>
      </c>
      <c r="C113" s="72" t="str">
        <f t="array" ref="C113:AZ113">IF($C$5:$AZ$5="","",IF($C$5:$AZ$5="HOT",IF($C112:$AZ112="●","|",IF($C112:$AZ112="|","|","")),IF($C112:$AZ112="▲","|",IF($C112:$AZ112="|","|",""))))</f>
        <v/>
      </c>
      <c r="D113" s="72" t="str">
        <v/>
      </c>
      <c r="E113" s="72" t="str">
        <v/>
      </c>
      <c r="F113" s="72" t="str">
        <v/>
      </c>
      <c r="G113" s="72" t="str">
        <v/>
      </c>
      <c r="H113" s="72" t="str">
        <v/>
      </c>
      <c r="I113" s="72" t="str">
        <v/>
      </c>
      <c r="J113" s="72" t="str">
        <v/>
      </c>
      <c r="K113" s="72" t="str">
        <v/>
      </c>
      <c r="L113" s="72" t="str">
        <v/>
      </c>
      <c r="M113" s="72" t="str">
        <v/>
      </c>
      <c r="N113" s="72" t="str">
        <v/>
      </c>
      <c r="O113" s="72" t="str">
        <v/>
      </c>
      <c r="P113" s="72" t="str">
        <v/>
      </c>
      <c r="Q113" s="72" t="str">
        <v/>
      </c>
      <c r="R113" s="72" t="str">
        <v/>
      </c>
      <c r="S113" s="72" t="str">
        <v/>
      </c>
      <c r="T113" s="72" t="str">
        <v/>
      </c>
      <c r="U113" s="72" t="str">
        <v/>
      </c>
      <c r="V113" s="72" t="str">
        <v/>
      </c>
      <c r="W113" s="72" t="str">
        <v/>
      </c>
      <c r="X113" s="72" t="str">
        <v/>
      </c>
      <c r="Y113" s="72" t="str">
        <v/>
      </c>
      <c r="Z113" s="72" t="str">
        <v/>
      </c>
      <c r="AA113" s="72" t="str">
        <v/>
      </c>
      <c r="AB113" s="72" t="str">
        <v/>
      </c>
      <c r="AC113" s="72" t="str">
        <v/>
      </c>
      <c r="AD113" s="72" t="str">
        <v/>
      </c>
      <c r="AE113" s="72" t="str">
        <v/>
      </c>
      <c r="AF113" s="72" t="str">
        <v/>
      </c>
      <c r="AG113" s="72" t="str">
        <v/>
      </c>
      <c r="AH113" s="72" t="str">
        <v/>
      </c>
      <c r="AI113" s="72" t="str">
        <v/>
      </c>
      <c r="AJ113" s="72" t="str">
        <v/>
      </c>
      <c r="AK113" s="72" t="str">
        <v/>
      </c>
      <c r="AL113" s="72" t="str">
        <v/>
      </c>
      <c r="AM113" s="72" t="str">
        <v/>
      </c>
      <c r="AN113" s="72" t="str">
        <v/>
      </c>
      <c r="AO113" s="72" t="str">
        <v/>
      </c>
      <c r="AP113" s="72" t="str">
        <v/>
      </c>
      <c r="AQ113" s="72" t="str">
        <v/>
      </c>
      <c r="AR113" s="72" t="str">
        <v/>
      </c>
      <c r="AS113" s="72" t="str">
        <v/>
      </c>
      <c r="AT113" s="72" t="str">
        <v/>
      </c>
      <c r="AU113" s="72" t="str">
        <v/>
      </c>
      <c r="AV113" s="72" t="str">
        <v/>
      </c>
      <c r="AW113" s="72" t="str">
        <v/>
      </c>
      <c r="AX113" s="72" t="str">
        <v/>
      </c>
      <c r="AY113" s="72" t="str">
        <v/>
      </c>
      <c r="AZ113" s="72" t="str">
        <v/>
      </c>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c r="DA113" s="72"/>
      <c r="DB113" s="72"/>
      <c r="DC113" s="72"/>
      <c r="DD113" s="72"/>
      <c r="DE113" s="72"/>
      <c r="DF113" s="72"/>
      <c r="DG113" s="72"/>
      <c r="DH113" s="72"/>
      <c r="DI113" s="72"/>
      <c r="DJ113" s="72"/>
      <c r="DK113" s="72"/>
      <c r="DL113" s="72"/>
      <c r="DM113" s="72"/>
      <c r="DN113" s="72"/>
      <c r="DO113" s="72"/>
      <c r="DP113" s="72"/>
      <c r="DQ113" s="72"/>
      <c r="DR113" s="72"/>
      <c r="DS113" s="72"/>
      <c r="DT113" s="72"/>
      <c r="DU113" s="72"/>
      <c r="DV113" s="72"/>
      <c r="DW113" s="72"/>
      <c r="DX113" s="72"/>
      <c r="DY113" s="72"/>
      <c r="DZ113" s="72"/>
      <c r="EA113" s="72"/>
      <c r="EB113" s="72"/>
      <c r="EC113" s="72"/>
      <c r="ED113" s="72"/>
      <c r="EE113" s="72"/>
      <c r="EF113" s="72"/>
      <c r="EG113" s="72"/>
      <c r="EH113" s="72"/>
      <c r="EI113" s="72"/>
      <c r="EJ113" s="72"/>
      <c r="EK113" s="72"/>
      <c r="EL113" s="72"/>
      <c r="EM113" s="72"/>
      <c r="EN113" s="72"/>
      <c r="EO113" s="72"/>
      <c r="EP113" s="72"/>
      <c r="EQ113" s="72"/>
      <c r="ER113" s="72"/>
      <c r="ES113" s="72"/>
      <c r="ET113" s="72"/>
      <c r="EU113" s="72"/>
      <c r="EV113" s="72"/>
      <c r="EW113" s="72"/>
      <c r="EX113" s="72"/>
      <c r="EY113" s="72"/>
      <c r="EZ113" s="72"/>
      <c r="FA113" s="72"/>
      <c r="FB113" s="72"/>
      <c r="FC113" s="72"/>
      <c r="FD113" s="72"/>
      <c r="FE113" s="72"/>
      <c r="FF113" s="72"/>
      <c r="FG113" s="72"/>
      <c r="FH113" s="72"/>
      <c r="FI113" s="72"/>
      <c r="FJ113" s="72"/>
      <c r="FK113" s="72"/>
      <c r="FL113" s="72"/>
      <c r="FM113" s="72"/>
      <c r="FN113" s="72"/>
      <c r="FO113" s="72"/>
      <c r="FP113" s="72"/>
      <c r="FQ113" s="72"/>
      <c r="FR113" s="72"/>
      <c r="FS113" s="72"/>
      <c r="FT113" s="72"/>
      <c r="FU113" s="72"/>
      <c r="FV113" s="72"/>
      <c r="FW113" s="72"/>
      <c r="FX113" s="72"/>
      <c r="FY113" s="72"/>
      <c r="FZ113" s="72"/>
      <c r="GA113" s="72"/>
      <c r="GB113" s="72"/>
      <c r="GC113" s="72"/>
      <c r="GD113" s="72"/>
      <c r="GE113" s="72"/>
      <c r="GF113" s="72"/>
      <c r="GG113" s="72"/>
    </row>
    <row r="114" spans="1:189" s="73" customFormat="1" x14ac:dyDescent="0.25">
      <c r="A114" s="70"/>
      <c r="B114" s="71" t="str">
        <f t="array" ref="B114">IF(A113="","",(LARGE('A1'!$B$30:$C$103,(1+SUM(COUNTIF('A1'!$B$30:$C$103,B$6:B113))-(A113*COUNTIF('A1'!$B$30:$C$103,B$7))))))</f>
        <v/>
      </c>
      <c r="C114" s="72" t="str">
        <f t="array" ref="C114:AZ114">IF($C$5:$AZ$5="","",IF($C$5:$AZ$5="HOT",IF(TRANSPOSE('A1'!$B$30:$B$80)=$B114,"●",IF(TRANSPOSE('A1'!$C$30:$C$80)=$B114,"▼",IF($C113:$AZ113="|","|",""))),IF(TRANSPOSE('A1'!$B$30:$B$80)=$B114,"●",IF(TRANSPOSE('A1'!$C$30:$C$80)=$B114,"▲",IF($C113:$AZ113="|","|","")))))</f>
        <v/>
      </c>
      <c r="D114" s="72" t="str">
        <v/>
      </c>
      <c r="E114" s="72" t="str">
        <v/>
      </c>
      <c r="F114" s="72" t="str">
        <v/>
      </c>
      <c r="G114" s="72" t="str">
        <v/>
      </c>
      <c r="H114" s="72" t="str">
        <v/>
      </c>
      <c r="I114" s="72" t="str">
        <v/>
      </c>
      <c r="J114" s="72" t="str">
        <v/>
      </c>
      <c r="K114" s="72" t="str">
        <v/>
      </c>
      <c r="L114" s="72" t="str">
        <v/>
      </c>
      <c r="M114" s="72" t="str">
        <v/>
      </c>
      <c r="N114" s="72" t="str">
        <v/>
      </c>
      <c r="O114" s="72" t="str">
        <v/>
      </c>
      <c r="P114" s="72" t="str">
        <v/>
      </c>
      <c r="Q114" s="72" t="str">
        <v/>
      </c>
      <c r="R114" s="72" t="str">
        <v/>
      </c>
      <c r="S114" s="72" t="str">
        <v/>
      </c>
      <c r="T114" s="72" t="str">
        <v/>
      </c>
      <c r="U114" s="72" t="str">
        <v/>
      </c>
      <c r="V114" s="72" t="str">
        <v/>
      </c>
      <c r="W114" s="72" t="str">
        <v/>
      </c>
      <c r="X114" s="72" t="str">
        <v/>
      </c>
      <c r="Y114" s="72" t="str">
        <v/>
      </c>
      <c r="Z114" s="72" t="str">
        <v/>
      </c>
      <c r="AA114" s="72" t="str">
        <v/>
      </c>
      <c r="AB114" s="72" t="str">
        <v/>
      </c>
      <c r="AC114" s="72" t="str">
        <v/>
      </c>
      <c r="AD114" s="72" t="str">
        <v/>
      </c>
      <c r="AE114" s="72" t="str">
        <v/>
      </c>
      <c r="AF114" s="72" t="str">
        <v/>
      </c>
      <c r="AG114" s="72" t="str">
        <v/>
      </c>
      <c r="AH114" s="72" t="str">
        <v/>
      </c>
      <c r="AI114" s="72" t="str">
        <v/>
      </c>
      <c r="AJ114" s="72" t="str">
        <v/>
      </c>
      <c r="AK114" s="72" t="str">
        <v/>
      </c>
      <c r="AL114" s="72" t="str">
        <v/>
      </c>
      <c r="AM114" s="72" t="str">
        <v/>
      </c>
      <c r="AN114" s="72" t="str">
        <v/>
      </c>
      <c r="AO114" s="72" t="str">
        <v/>
      </c>
      <c r="AP114" s="72" t="str">
        <v/>
      </c>
      <c r="AQ114" s="72" t="str">
        <v/>
      </c>
      <c r="AR114" s="72" t="str">
        <v/>
      </c>
      <c r="AS114" s="72" t="str">
        <v/>
      </c>
      <c r="AT114" s="72" t="str">
        <v/>
      </c>
      <c r="AU114" s="72" t="str">
        <v/>
      </c>
      <c r="AV114" s="72" t="str">
        <v/>
      </c>
      <c r="AW114" s="72" t="str">
        <v/>
      </c>
      <c r="AX114" s="72" t="str">
        <v/>
      </c>
      <c r="AY114" s="72" t="str">
        <v/>
      </c>
      <c r="AZ114" s="72" t="str">
        <v/>
      </c>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c r="DA114" s="72"/>
      <c r="DB114" s="72"/>
      <c r="DC114" s="72"/>
      <c r="DD114" s="72"/>
      <c r="DE114" s="72"/>
      <c r="DF114" s="72"/>
      <c r="DG114" s="72"/>
      <c r="DH114" s="72"/>
      <c r="DI114" s="72"/>
      <c r="DJ114" s="72"/>
      <c r="DK114" s="72"/>
      <c r="DL114" s="72"/>
      <c r="DM114" s="72"/>
      <c r="DN114" s="72"/>
      <c r="DO114" s="72"/>
      <c r="DP114" s="72"/>
      <c r="DQ114" s="72"/>
      <c r="DR114" s="72"/>
      <c r="DS114" s="72"/>
      <c r="DT114" s="72"/>
      <c r="DU114" s="72"/>
      <c r="DV114" s="72"/>
      <c r="DW114" s="72"/>
      <c r="DX114" s="72"/>
      <c r="DY114" s="72"/>
      <c r="DZ114" s="72"/>
      <c r="EA114" s="72"/>
      <c r="EB114" s="72"/>
      <c r="EC114" s="72"/>
      <c r="ED114" s="72"/>
      <c r="EE114" s="72"/>
      <c r="EF114" s="72"/>
      <c r="EG114" s="72"/>
      <c r="EH114" s="72"/>
      <c r="EI114" s="72"/>
      <c r="EJ114" s="72"/>
      <c r="EK114" s="72"/>
      <c r="EL114" s="72"/>
      <c r="EM114" s="72"/>
      <c r="EN114" s="72"/>
      <c r="EO114" s="72"/>
      <c r="EP114" s="72"/>
      <c r="EQ114" s="72"/>
      <c r="ER114" s="72"/>
      <c r="ES114" s="72"/>
      <c r="ET114" s="72"/>
      <c r="EU114" s="72"/>
      <c r="EV114" s="72"/>
      <c r="EW114" s="72"/>
      <c r="EX114" s="72"/>
      <c r="EY114" s="72"/>
      <c r="EZ114" s="72"/>
      <c r="FA114" s="72"/>
      <c r="FB114" s="72"/>
      <c r="FC114" s="72"/>
      <c r="FD114" s="72"/>
      <c r="FE114" s="72"/>
      <c r="FF114" s="72"/>
      <c r="FG114" s="72"/>
      <c r="FH114" s="72"/>
      <c r="FI114" s="72"/>
      <c r="FJ114" s="72"/>
      <c r="FK114" s="72"/>
      <c r="FL114" s="72"/>
      <c r="FM114" s="72"/>
      <c r="FN114" s="72"/>
      <c r="FO114" s="72"/>
      <c r="FP114" s="72"/>
      <c r="FQ114" s="72"/>
      <c r="FR114" s="72"/>
      <c r="FS114" s="72"/>
      <c r="FT114" s="72"/>
      <c r="FU114" s="72"/>
      <c r="FV114" s="72"/>
      <c r="FW114" s="72"/>
      <c r="FX114" s="72"/>
      <c r="FY114" s="72"/>
      <c r="FZ114" s="72"/>
      <c r="GA114" s="72"/>
      <c r="GB114" s="72"/>
      <c r="GC114" s="72"/>
      <c r="GD114" s="72"/>
      <c r="GE114" s="72"/>
      <c r="GF114" s="72"/>
      <c r="GG114" s="72"/>
    </row>
    <row r="115" spans="1:189" s="73" customFormat="1" x14ac:dyDescent="0.25">
      <c r="A115" s="70" t="str">
        <f>IF(A113="","",IF((SUM(IF(FREQUENCY('A1'!$B$30:$C$80,'A1'!$B$30:$C$80)&gt;0,1)))&gt;(A113+1),(A113+1),""))</f>
        <v/>
      </c>
      <c r="B115" s="71" t="str">
        <f t="array" ref="B115">IF(A114="","",(LARGE('A1'!$B$30:$C$103,(1+SUM(COUNTIF('A1'!$B$30:$C$103,B$6:B114))-(A114*COUNTIF('A1'!$B$30:$C$103,B$7))))))</f>
        <v/>
      </c>
      <c r="C115" s="72" t="str">
        <f t="array" ref="C115:AZ115">IF($C$5:$AZ$5="","",IF($C$5:$AZ$5="HOT",IF($C114:$AZ114="●","|",IF($C114:$AZ114="|","|","")),IF($C114:$AZ114="▲","|",IF($C114:$AZ114="|","|",""))))</f>
        <v/>
      </c>
      <c r="D115" s="72" t="str">
        <v/>
      </c>
      <c r="E115" s="72" t="str">
        <v/>
      </c>
      <c r="F115" s="72" t="str">
        <v/>
      </c>
      <c r="G115" s="72" t="str">
        <v/>
      </c>
      <c r="H115" s="72" t="str">
        <v/>
      </c>
      <c r="I115" s="72" t="str">
        <v/>
      </c>
      <c r="J115" s="72" t="str">
        <v/>
      </c>
      <c r="K115" s="72" t="str">
        <v/>
      </c>
      <c r="L115" s="72" t="str">
        <v/>
      </c>
      <c r="M115" s="72" t="str">
        <v/>
      </c>
      <c r="N115" s="72" t="str">
        <v/>
      </c>
      <c r="O115" s="72" t="str">
        <v/>
      </c>
      <c r="P115" s="72" t="str">
        <v/>
      </c>
      <c r="Q115" s="72" t="str">
        <v/>
      </c>
      <c r="R115" s="72" t="str">
        <v/>
      </c>
      <c r="S115" s="72" t="str">
        <v/>
      </c>
      <c r="T115" s="72" t="str">
        <v/>
      </c>
      <c r="U115" s="72" t="str">
        <v/>
      </c>
      <c r="V115" s="72" t="str">
        <v/>
      </c>
      <c r="W115" s="72" t="str">
        <v/>
      </c>
      <c r="X115" s="72" t="str">
        <v/>
      </c>
      <c r="Y115" s="72" t="str">
        <v/>
      </c>
      <c r="Z115" s="72" t="str">
        <v/>
      </c>
      <c r="AA115" s="72" t="str">
        <v/>
      </c>
      <c r="AB115" s="72" t="str">
        <v/>
      </c>
      <c r="AC115" s="72" t="str">
        <v/>
      </c>
      <c r="AD115" s="72" t="str">
        <v/>
      </c>
      <c r="AE115" s="72" t="str">
        <v/>
      </c>
      <c r="AF115" s="72" t="str">
        <v/>
      </c>
      <c r="AG115" s="72" t="str">
        <v/>
      </c>
      <c r="AH115" s="72" t="str">
        <v/>
      </c>
      <c r="AI115" s="72" t="str">
        <v/>
      </c>
      <c r="AJ115" s="72" t="str">
        <v/>
      </c>
      <c r="AK115" s="72" t="str">
        <v/>
      </c>
      <c r="AL115" s="72" t="str">
        <v/>
      </c>
      <c r="AM115" s="72" t="str">
        <v/>
      </c>
      <c r="AN115" s="72" t="str">
        <v/>
      </c>
      <c r="AO115" s="72" t="str">
        <v/>
      </c>
      <c r="AP115" s="72" t="str">
        <v/>
      </c>
      <c r="AQ115" s="72" t="str">
        <v/>
      </c>
      <c r="AR115" s="72" t="str">
        <v/>
      </c>
      <c r="AS115" s="72" t="str">
        <v/>
      </c>
      <c r="AT115" s="72" t="str">
        <v/>
      </c>
      <c r="AU115" s="72" t="str">
        <v/>
      </c>
      <c r="AV115" s="72" t="str">
        <v/>
      </c>
      <c r="AW115" s="72" t="str">
        <v/>
      </c>
      <c r="AX115" s="72" t="str">
        <v/>
      </c>
      <c r="AY115" s="72" t="str">
        <v/>
      </c>
      <c r="AZ115" s="72" t="str">
        <v/>
      </c>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c r="DA115" s="72"/>
      <c r="DB115" s="72"/>
      <c r="DC115" s="72"/>
      <c r="DD115" s="72"/>
      <c r="DE115" s="72"/>
      <c r="DF115" s="72"/>
      <c r="DG115" s="72"/>
      <c r="DH115" s="72"/>
      <c r="DI115" s="72"/>
      <c r="DJ115" s="72"/>
      <c r="DK115" s="72"/>
      <c r="DL115" s="72"/>
      <c r="DM115" s="72"/>
      <c r="DN115" s="72"/>
      <c r="DO115" s="72"/>
      <c r="DP115" s="72"/>
      <c r="DQ115" s="72"/>
      <c r="DR115" s="72"/>
      <c r="DS115" s="72"/>
      <c r="DT115" s="72"/>
      <c r="DU115" s="72"/>
      <c r="DV115" s="72"/>
      <c r="DW115" s="72"/>
      <c r="DX115" s="72"/>
      <c r="DY115" s="72"/>
      <c r="DZ115" s="72"/>
      <c r="EA115" s="72"/>
      <c r="EB115" s="72"/>
      <c r="EC115" s="72"/>
      <c r="ED115" s="72"/>
      <c r="EE115" s="72"/>
      <c r="EF115" s="72"/>
      <c r="EG115" s="72"/>
      <c r="EH115" s="72"/>
      <c r="EI115" s="72"/>
      <c r="EJ115" s="72"/>
      <c r="EK115" s="72"/>
      <c r="EL115" s="72"/>
      <c r="EM115" s="72"/>
      <c r="EN115" s="72"/>
      <c r="EO115" s="72"/>
      <c r="EP115" s="72"/>
      <c r="EQ115" s="72"/>
      <c r="ER115" s="72"/>
      <c r="ES115" s="72"/>
      <c r="ET115" s="72"/>
      <c r="EU115" s="72"/>
      <c r="EV115" s="72"/>
      <c r="EW115" s="72"/>
      <c r="EX115" s="72"/>
      <c r="EY115" s="72"/>
      <c r="EZ115" s="72"/>
      <c r="FA115" s="72"/>
      <c r="FB115" s="72"/>
      <c r="FC115" s="72"/>
      <c r="FD115" s="72"/>
      <c r="FE115" s="72"/>
      <c r="FF115" s="72"/>
      <c r="FG115" s="72"/>
      <c r="FH115" s="72"/>
      <c r="FI115" s="72"/>
      <c r="FJ115" s="72"/>
      <c r="FK115" s="72"/>
      <c r="FL115" s="72"/>
      <c r="FM115" s="72"/>
      <c r="FN115" s="72"/>
      <c r="FO115" s="72"/>
      <c r="FP115" s="72"/>
      <c r="FQ115" s="72"/>
      <c r="FR115" s="72"/>
      <c r="FS115" s="72"/>
      <c r="FT115" s="72"/>
      <c r="FU115" s="72"/>
      <c r="FV115" s="72"/>
      <c r="FW115" s="72"/>
      <c r="FX115" s="72"/>
      <c r="FY115" s="72"/>
      <c r="FZ115" s="72"/>
      <c r="GA115" s="72"/>
      <c r="GB115" s="72"/>
      <c r="GC115" s="72"/>
      <c r="GD115" s="72"/>
      <c r="GE115" s="72"/>
      <c r="GF115" s="72"/>
      <c r="GG115" s="72"/>
    </row>
    <row r="116" spans="1:189" s="73" customFormat="1" x14ac:dyDescent="0.25">
      <c r="A116" s="70"/>
      <c r="B116" s="71" t="str">
        <f t="array" ref="B116">IF(A115="","",(LARGE('A1'!$B$30:$C$103,(1+SUM(COUNTIF('A1'!$B$30:$C$103,B$6:B115))-(A115*COUNTIF('A1'!$B$30:$C$103,B$7))))))</f>
        <v/>
      </c>
      <c r="C116" s="72" t="str">
        <f t="array" ref="C116:AZ116">IF($C$5:$AZ$5="","",IF($C$5:$AZ$5="HOT",IF(TRANSPOSE('A1'!$B$30:$B$80)=$B116,"●",IF(TRANSPOSE('A1'!$C$30:$C$80)=$B116,"▼",IF($C115:$AZ115="|","|",""))),IF(TRANSPOSE('A1'!$B$30:$B$80)=$B116,"●",IF(TRANSPOSE('A1'!$C$30:$C$80)=$B116,"▲",IF($C115:$AZ115="|","|","")))))</f>
        <v/>
      </c>
      <c r="D116" s="72" t="str">
        <v/>
      </c>
      <c r="E116" s="72" t="str">
        <v/>
      </c>
      <c r="F116" s="72" t="str">
        <v/>
      </c>
      <c r="G116" s="72" t="str">
        <v/>
      </c>
      <c r="H116" s="72" t="str">
        <v/>
      </c>
      <c r="I116" s="72" t="str">
        <v/>
      </c>
      <c r="J116" s="72" t="str">
        <v/>
      </c>
      <c r="K116" s="72" t="str">
        <v/>
      </c>
      <c r="L116" s="72" t="str">
        <v/>
      </c>
      <c r="M116" s="72" t="str">
        <v/>
      </c>
      <c r="N116" s="72" t="str">
        <v/>
      </c>
      <c r="O116" s="72" t="str">
        <v/>
      </c>
      <c r="P116" s="72" t="str">
        <v/>
      </c>
      <c r="Q116" s="72" t="str">
        <v/>
      </c>
      <c r="R116" s="72" t="str">
        <v/>
      </c>
      <c r="S116" s="72" t="str">
        <v/>
      </c>
      <c r="T116" s="72" t="str">
        <v/>
      </c>
      <c r="U116" s="72" t="str">
        <v/>
      </c>
      <c r="V116" s="72" t="str">
        <v/>
      </c>
      <c r="W116" s="72" t="str">
        <v/>
      </c>
      <c r="X116" s="72" t="str">
        <v/>
      </c>
      <c r="Y116" s="72" t="str">
        <v/>
      </c>
      <c r="Z116" s="72" t="str">
        <v/>
      </c>
      <c r="AA116" s="72" t="str">
        <v/>
      </c>
      <c r="AB116" s="72" t="str">
        <v/>
      </c>
      <c r="AC116" s="72" t="str">
        <v/>
      </c>
      <c r="AD116" s="72" t="str">
        <v/>
      </c>
      <c r="AE116" s="72" t="str">
        <v/>
      </c>
      <c r="AF116" s="72" t="str">
        <v/>
      </c>
      <c r="AG116" s="72" t="str">
        <v/>
      </c>
      <c r="AH116" s="72" t="str">
        <v/>
      </c>
      <c r="AI116" s="72" t="str">
        <v/>
      </c>
      <c r="AJ116" s="72" t="str">
        <v/>
      </c>
      <c r="AK116" s="72" t="str">
        <v/>
      </c>
      <c r="AL116" s="72" t="str">
        <v/>
      </c>
      <c r="AM116" s="72" t="str">
        <v/>
      </c>
      <c r="AN116" s="72" t="str">
        <v/>
      </c>
      <c r="AO116" s="72" t="str">
        <v/>
      </c>
      <c r="AP116" s="72" t="str">
        <v/>
      </c>
      <c r="AQ116" s="72" t="str">
        <v/>
      </c>
      <c r="AR116" s="72" t="str">
        <v/>
      </c>
      <c r="AS116" s="72" t="str">
        <v/>
      </c>
      <c r="AT116" s="72" t="str">
        <v/>
      </c>
      <c r="AU116" s="72" t="str">
        <v/>
      </c>
      <c r="AV116" s="72" t="str">
        <v/>
      </c>
      <c r="AW116" s="72" t="str">
        <v/>
      </c>
      <c r="AX116" s="72" t="str">
        <v/>
      </c>
      <c r="AY116" s="72" t="str">
        <v/>
      </c>
      <c r="AZ116" s="72" t="str">
        <v/>
      </c>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c r="DA116" s="72"/>
      <c r="DB116" s="72"/>
      <c r="DC116" s="72"/>
      <c r="DD116" s="72"/>
      <c r="DE116" s="72"/>
      <c r="DF116" s="72"/>
      <c r="DG116" s="72"/>
      <c r="DH116" s="72"/>
      <c r="DI116" s="72"/>
      <c r="DJ116" s="72"/>
      <c r="DK116" s="72"/>
      <c r="DL116" s="72"/>
      <c r="DM116" s="72"/>
      <c r="DN116" s="72"/>
      <c r="DO116" s="72"/>
      <c r="DP116" s="72"/>
      <c r="DQ116" s="72"/>
      <c r="DR116" s="72"/>
      <c r="DS116" s="72"/>
      <c r="DT116" s="72"/>
      <c r="DU116" s="72"/>
      <c r="DV116" s="72"/>
      <c r="DW116" s="72"/>
      <c r="DX116" s="72"/>
      <c r="DY116" s="72"/>
      <c r="DZ116" s="72"/>
      <c r="EA116" s="72"/>
      <c r="EB116" s="72"/>
      <c r="EC116" s="72"/>
      <c r="ED116" s="72"/>
      <c r="EE116" s="72"/>
      <c r="EF116" s="72"/>
      <c r="EG116" s="72"/>
      <c r="EH116" s="72"/>
      <c r="EI116" s="72"/>
      <c r="EJ116" s="72"/>
      <c r="EK116" s="72"/>
      <c r="EL116" s="72"/>
      <c r="EM116" s="72"/>
      <c r="EN116" s="72"/>
      <c r="EO116" s="72"/>
      <c r="EP116" s="72"/>
      <c r="EQ116" s="72"/>
      <c r="ER116" s="72"/>
      <c r="ES116" s="72"/>
      <c r="ET116" s="72"/>
      <c r="EU116" s="72"/>
      <c r="EV116" s="72"/>
      <c r="EW116" s="72"/>
      <c r="EX116" s="72"/>
      <c r="EY116" s="72"/>
      <c r="EZ116" s="72"/>
      <c r="FA116" s="72"/>
      <c r="FB116" s="72"/>
      <c r="FC116" s="72"/>
      <c r="FD116" s="72"/>
      <c r="FE116" s="72"/>
      <c r="FF116" s="72"/>
      <c r="FG116" s="72"/>
      <c r="FH116" s="72"/>
      <c r="FI116" s="72"/>
      <c r="FJ116" s="72"/>
      <c r="FK116" s="72"/>
      <c r="FL116" s="72"/>
      <c r="FM116" s="72"/>
      <c r="FN116" s="72"/>
      <c r="FO116" s="72"/>
      <c r="FP116" s="72"/>
      <c r="FQ116" s="72"/>
      <c r="FR116" s="72"/>
      <c r="FS116" s="72"/>
      <c r="FT116" s="72"/>
      <c r="FU116" s="72"/>
      <c r="FV116" s="72"/>
      <c r="FW116" s="72"/>
      <c r="FX116" s="72"/>
      <c r="FY116" s="72"/>
      <c r="FZ116" s="72"/>
      <c r="GA116" s="72"/>
      <c r="GB116" s="72"/>
      <c r="GC116" s="72"/>
      <c r="GD116" s="72"/>
      <c r="GE116" s="72"/>
      <c r="GF116" s="72"/>
      <c r="GG116" s="72"/>
    </row>
    <row r="117" spans="1:189" s="73" customFormat="1" x14ac:dyDescent="0.25">
      <c r="A117" s="70" t="str">
        <f>IF(A115="","",IF((SUM(IF(FREQUENCY('A1'!$B$30:$C$80,'A1'!$B$30:$C$80)&gt;0,1)))&gt;(A115+1),(A115+1),""))</f>
        <v/>
      </c>
      <c r="B117" s="71" t="str">
        <f t="array" ref="B117">IF(A116="","",(LARGE('A1'!$B$30:$C$103,(1+SUM(COUNTIF('A1'!$B$30:$C$103,B$6:B116))-(A116*COUNTIF('A1'!$B$30:$C$103,B$7))))))</f>
        <v/>
      </c>
      <c r="C117" s="72" t="str">
        <f t="array" ref="C117:AZ117">IF($C$5:$AZ$5="","",IF($C$5:$AZ$5="HOT",IF($C116:$AZ116="●","|",IF($C116:$AZ116="|","|","")),IF($C116:$AZ116="▲","|",IF($C116:$AZ116="|","|",""))))</f>
        <v/>
      </c>
      <c r="D117" s="72" t="str">
        <v/>
      </c>
      <c r="E117" s="72" t="str">
        <v/>
      </c>
      <c r="F117" s="72" t="str">
        <v/>
      </c>
      <c r="G117" s="72" t="str">
        <v/>
      </c>
      <c r="H117" s="72" t="str">
        <v/>
      </c>
      <c r="I117" s="72" t="str">
        <v/>
      </c>
      <c r="J117" s="72" t="str">
        <v/>
      </c>
      <c r="K117" s="72" t="str">
        <v/>
      </c>
      <c r="L117" s="72" t="str">
        <v/>
      </c>
      <c r="M117" s="72" t="str">
        <v/>
      </c>
      <c r="N117" s="72" t="str">
        <v/>
      </c>
      <c r="O117" s="72" t="str">
        <v/>
      </c>
      <c r="P117" s="72" t="str">
        <v/>
      </c>
      <c r="Q117" s="72" t="str">
        <v/>
      </c>
      <c r="R117" s="72" t="str">
        <v/>
      </c>
      <c r="S117" s="72" t="str">
        <v/>
      </c>
      <c r="T117" s="72" t="str">
        <v/>
      </c>
      <c r="U117" s="72" t="str">
        <v/>
      </c>
      <c r="V117" s="72" t="str">
        <v/>
      </c>
      <c r="W117" s="72" t="str">
        <v/>
      </c>
      <c r="X117" s="72" t="str">
        <v/>
      </c>
      <c r="Y117" s="72" t="str">
        <v/>
      </c>
      <c r="Z117" s="72" t="str">
        <v/>
      </c>
      <c r="AA117" s="72" t="str">
        <v/>
      </c>
      <c r="AB117" s="72" t="str">
        <v/>
      </c>
      <c r="AC117" s="72" t="str">
        <v/>
      </c>
      <c r="AD117" s="72" t="str">
        <v/>
      </c>
      <c r="AE117" s="72" t="str">
        <v/>
      </c>
      <c r="AF117" s="72" t="str">
        <v/>
      </c>
      <c r="AG117" s="72" t="str">
        <v/>
      </c>
      <c r="AH117" s="72" t="str">
        <v/>
      </c>
      <c r="AI117" s="72" t="str">
        <v/>
      </c>
      <c r="AJ117" s="72" t="str">
        <v/>
      </c>
      <c r="AK117" s="72" t="str">
        <v/>
      </c>
      <c r="AL117" s="72" t="str">
        <v/>
      </c>
      <c r="AM117" s="72" t="str">
        <v/>
      </c>
      <c r="AN117" s="72" t="str">
        <v/>
      </c>
      <c r="AO117" s="72" t="str">
        <v/>
      </c>
      <c r="AP117" s="72" t="str">
        <v/>
      </c>
      <c r="AQ117" s="72" t="str">
        <v/>
      </c>
      <c r="AR117" s="72" t="str">
        <v/>
      </c>
      <c r="AS117" s="72" t="str">
        <v/>
      </c>
      <c r="AT117" s="72" t="str">
        <v/>
      </c>
      <c r="AU117" s="72" t="str">
        <v/>
      </c>
      <c r="AV117" s="72" t="str">
        <v/>
      </c>
      <c r="AW117" s="72" t="str">
        <v/>
      </c>
      <c r="AX117" s="72" t="str">
        <v/>
      </c>
      <c r="AY117" s="72" t="str">
        <v/>
      </c>
      <c r="AZ117" s="72" t="str">
        <v/>
      </c>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c r="DA117" s="72"/>
      <c r="DB117" s="72"/>
      <c r="DC117" s="72"/>
      <c r="DD117" s="72"/>
      <c r="DE117" s="72"/>
      <c r="DF117" s="72"/>
      <c r="DG117" s="72"/>
      <c r="DH117" s="72"/>
      <c r="DI117" s="72"/>
      <c r="DJ117" s="72"/>
      <c r="DK117" s="72"/>
      <c r="DL117" s="72"/>
      <c r="DM117" s="72"/>
      <c r="DN117" s="72"/>
      <c r="DO117" s="72"/>
      <c r="DP117" s="72"/>
      <c r="DQ117" s="72"/>
      <c r="DR117" s="72"/>
      <c r="DS117" s="72"/>
      <c r="DT117" s="72"/>
      <c r="DU117" s="72"/>
      <c r="DV117" s="72"/>
      <c r="DW117" s="72"/>
      <c r="DX117" s="72"/>
      <c r="DY117" s="72"/>
      <c r="DZ117" s="72"/>
      <c r="EA117" s="72"/>
      <c r="EB117" s="72"/>
      <c r="EC117" s="72"/>
      <c r="ED117" s="72"/>
      <c r="EE117" s="72"/>
      <c r="EF117" s="72"/>
      <c r="EG117" s="72"/>
      <c r="EH117" s="72"/>
      <c r="EI117" s="72"/>
      <c r="EJ117" s="72"/>
      <c r="EK117" s="72"/>
      <c r="EL117" s="72"/>
      <c r="EM117" s="72"/>
      <c r="EN117" s="72"/>
      <c r="EO117" s="72"/>
      <c r="EP117" s="72"/>
      <c r="EQ117" s="72"/>
      <c r="ER117" s="72"/>
      <c r="ES117" s="72"/>
      <c r="ET117" s="72"/>
      <c r="EU117" s="72"/>
      <c r="EV117" s="72"/>
      <c r="EW117" s="72"/>
      <c r="EX117" s="72"/>
      <c r="EY117" s="72"/>
      <c r="EZ117" s="72"/>
      <c r="FA117" s="72"/>
      <c r="FB117" s="72"/>
      <c r="FC117" s="72"/>
      <c r="FD117" s="72"/>
      <c r="FE117" s="72"/>
      <c r="FF117" s="72"/>
      <c r="FG117" s="72"/>
      <c r="FH117" s="72"/>
      <c r="FI117" s="72"/>
      <c r="FJ117" s="72"/>
      <c r="FK117" s="72"/>
      <c r="FL117" s="72"/>
      <c r="FM117" s="72"/>
      <c r="FN117" s="72"/>
      <c r="FO117" s="72"/>
      <c r="FP117" s="72"/>
      <c r="FQ117" s="72"/>
      <c r="FR117" s="72"/>
      <c r="FS117" s="72"/>
      <c r="FT117" s="72"/>
      <c r="FU117" s="72"/>
      <c r="FV117" s="72"/>
      <c r="FW117" s="72"/>
      <c r="FX117" s="72"/>
      <c r="FY117" s="72"/>
      <c r="FZ117" s="72"/>
      <c r="GA117" s="72"/>
      <c r="GB117" s="72"/>
      <c r="GC117" s="72"/>
      <c r="GD117" s="72"/>
      <c r="GE117" s="72"/>
      <c r="GF117" s="72"/>
      <c r="GG117" s="72"/>
    </row>
    <row r="118" spans="1:189" s="73" customFormat="1" x14ac:dyDescent="0.25">
      <c r="A118" s="70"/>
      <c r="B118" s="71" t="str">
        <f t="array" ref="B118">IF(A117="","",(LARGE('A1'!$B$30:$C$103,(1+SUM(COUNTIF('A1'!$B$30:$C$103,B$6:B117))-(A117*COUNTIF('A1'!$B$30:$C$103,B$7))))))</f>
        <v/>
      </c>
      <c r="C118" s="72" t="str">
        <f t="array" ref="C118:AZ118">IF($C$5:$AZ$5="","",IF($C$5:$AZ$5="HOT",IF(TRANSPOSE('A1'!$B$30:$B$80)=$B118,"●",IF(TRANSPOSE('A1'!$C$30:$C$80)=$B118,"▼",IF($C117:$AZ117="|","|",""))),IF(TRANSPOSE('A1'!$B$30:$B$80)=$B118,"●",IF(TRANSPOSE('A1'!$C$30:$C$80)=$B118,"▲",IF($C117:$AZ117="|","|","")))))</f>
        <v/>
      </c>
      <c r="D118" s="72" t="str">
        <v/>
      </c>
      <c r="E118" s="72" t="str">
        <v/>
      </c>
      <c r="F118" s="72" t="str">
        <v/>
      </c>
      <c r="G118" s="72" t="str">
        <v/>
      </c>
      <c r="H118" s="72" t="str">
        <v/>
      </c>
      <c r="I118" s="72" t="str">
        <v/>
      </c>
      <c r="J118" s="72" t="str">
        <v/>
      </c>
      <c r="K118" s="72" t="str">
        <v/>
      </c>
      <c r="L118" s="72" t="str">
        <v/>
      </c>
      <c r="M118" s="72" t="str">
        <v/>
      </c>
      <c r="N118" s="72" t="str">
        <v/>
      </c>
      <c r="O118" s="72" t="str">
        <v/>
      </c>
      <c r="P118" s="72" t="str">
        <v/>
      </c>
      <c r="Q118" s="72" t="str">
        <v/>
      </c>
      <c r="R118" s="72" t="str">
        <v/>
      </c>
      <c r="S118" s="72" t="str">
        <v/>
      </c>
      <c r="T118" s="72" t="str">
        <v/>
      </c>
      <c r="U118" s="72" t="str">
        <v/>
      </c>
      <c r="V118" s="72" t="str">
        <v/>
      </c>
      <c r="W118" s="72" t="str">
        <v/>
      </c>
      <c r="X118" s="72" t="str">
        <v/>
      </c>
      <c r="Y118" s="72" t="str">
        <v/>
      </c>
      <c r="Z118" s="72" t="str">
        <v/>
      </c>
      <c r="AA118" s="72" t="str">
        <v/>
      </c>
      <c r="AB118" s="72" t="str">
        <v/>
      </c>
      <c r="AC118" s="72" t="str">
        <v/>
      </c>
      <c r="AD118" s="72" t="str">
        <v/>
      </c>
      <c r="AE118" s="72" t="str">
        <v/>
      </c>
      <c r="AF118" s="72" t="str">
        <v/>
      </c>
      <c r="AG118" s="72" t="str">
        <v/>
      </c>
      <c r="AH118" s="72" t="str">
        <v/>
      </c>
      <c r="AI118" s="72" t="str">
        <v/>
      </c>
      <c r="AJ118" s="72" t="str">
        <v/>
      </c>
      <c r="AK118" s="72" t="str">
        <v/>
      </c>
      <c r="AL118" s="72" t="str">
        <v/>
      </c>
      <c r="AM118" s="72" t="str">
        <v/>
      </c>
      <c r="AN118" s="72" t="str">
        <v/>
      </c>
      <c r="AO118" s="72" t="str">
        <v/>
      </c>
      <c r="AP118" s="72" t="str">
        <v/>
      </c>
      <c r="AQ118" s="72" t="str">
        <v/>
      </c>
      <c r="AR118" s="72" t="str">
        <v/>
      </c>
      <c r="AS118" s="72" t="str">
        <v/>
      </c>
      <c r="AT118" s="72" t="str">
        <v/>
      </c>
      <c r="AU118" s="72" t="str">
        <v/>
      </c>
      <c r="AV118" s="72" t="str">
        <v/>
      </c>
      <c r="AW118" s="72" t="str">
        <v/>
      </c>
      <c r="AX118" s="72" t="str">
        <v/>
      </c>
      <c r="AY118" s="72" t="str">
        <v/>
      </c>
      <c r="AZ118" s="72" t="str">
        <v/>
      </c>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c r="DA118" s="72"/>
      <c r="DB118" s="72"/>
      <c r="DC118" s="72"/>
      <c r="DD118" s="72"/>
      <c r="DE118" s="72"/>
      <c r="DF118" s="72"/>
      <c r="DG118" s="72"/>
      <c r="DH118" s="72"/>
      <c r="DI118" s="72"/>
      <c r="DJ118" s="72"/>
      <c r="DK118" s="72"/>
      <c r="DL118" s="72"/>
      <c r="DM118" s="72"/>
      <c r="DN118" s="72"/>
      <c r="DO118" s="72"/>
      <c r="DP118" s="72"/>
      <c r="DQ118" s="72"/>
      <c r="DR118" s="72"/>
      <c r="DS118" s="72"/>
      <c r="DT118" s="72"/>
      <c r="DU118" s="72"/>
      <c r="DV118" s="72"/>
      <c r="DW118" s="72"/>
      <c r="DX118" s="72"/>
      <c r="DY118" s="72"/>
      <c r="DZ118" s="72"/>
      <c r="EA118" s="72"/>
      <c r="EB118" s="72"/>
      <c r="EC118" s="72"/>
      <c r="ED118" s="72"/>
      <c r="EE118" s="72"/>
      <c r="EF118" s="72"/>
      <c r="EG118" s="72"/>
      <c r="EH118" s="72"/>
      <c r="EI118" s="72"/>
      <c r="EJ118" s="72"/>
      <c r="EK118" s="72"/>
      <c r="EL118" s="72"/>
      <c r="EM118" s="72"/>
      <c r="EN118" s="72"/>
      <c r="EO118" s="72"/>
      <c r="EP118" s="72"/>
      <c r="EQ118" s="72"/>
      <c r="ER118" s="72"/>
      <c r="ES118" s="72"/>
      <c r="ET118" s="72"/>
      <c r="EU118" s="72"/>
      <c r="EV118" s="72"/>
      <c r="EW118" s="72"/>
      <c r="EX118" s="72"/>
      <c r="EY118" s="72"/>
      <c r="EZ118" s="72"/>
      <c r="FA118" s="72"/>
      <c r="FB118" s="72"/>
      <c r="FC118" s="72"/>
      <c r="FD118" s="72"/>
      <c r="FE118" s="72"/>
      <c r="FF118" s="72"/>
      <c r="FG118" s="72"/>
      <c r="FH118" s="72"/>
      <c r="FI118" s="72"/>
      <c r="FJ118" s="72"/>
      <c r="FK118" s="72"/>
      <c r="FL118" s="72"/>
      <c r="FM118" s="72"/>
      <c r="FN118" s="72"/>
      <c r="FO118" s="72"/>
      <c r="FP118" s="72"/>
      <c r="FQ118" s="72"/>
      <c r="FR118" s="72"/>
      <c r="FS118" s="72"/>
      <c r="FT118" s="72"/>
      <c r="FU118" s="72"/>
      <c r="FV118" s="72"/>
      <c r="FW118" s="72"/>
      <c r="FX118" s="72"/>
      <c r="FY118" s="72"/>
      <c r="FZ118" s="72"/>
      <c r="GA118" s="72"/>
      <c r="GB118" s="72"/>
      <c r="GC118" s="72"/>
      <c r="GD118" s="72"/>
      <c r="GE118" s="72"/>
      <c r="GF118" s="72"/>
      <c r="GG118" s="72"/>
    </row>
    <row r="119" spans="1:189" s="73" customFormat="1" x14ac:dyDescent="0.25">
      <c r="A119" s="70" t="str">
        <f>IF(A117="","",IF((SUM(IF(FREQUENCY('A1'!$B$30:$C$80,'A1'!$B$30:$C$80)&gt;0,1)))&gt;(A117+1),(A117+1),""))</f>
        <v/>
      </c>
      <c r="B119" s="71" t="str">
        <f t="array" ref="B119">IF(A118="","",(LARGE('A1'!$B$30:$C$103,(1+SUM(COUNTIF('A1'!$B$30:$C$103,B$6:B118))-(A118*COUNTIF('A1'!$B$30:$C$103,B$7))))))</f>
        <v/>
      </c>
      <c r="C119" s="72" t="str">
        <f t="array" ref="C119:AZ119">IF($C$5:$AZ$5="","",IF($C$5:$AZ$5="HOT",IF($C118:$AZ118="●","|",IF($C118:$AZ118="|","|","")),IF($C118:$AZ118="▲","|",IF($C118:$AZ118="|","|",""))))</f>
        <v/>
      </c>
      <c r="D119" s="72" t="str">
        <v/>
      </c>
      <c r="E119" s="72" t="str">
        <v/>
      </c>
      <c r="F119" s="72" t="str">
        <v/>
      </c>
      <c r="G119" s="72" t="str">
        <v/>
      </c>
      <c r="H119" s="72" t="str">
        <v/>
      </c>
      <c r="I119" s="72" t="str">
        <v/>
      </c>
      <c r="J119" s="72" t="str">
        <v/>
      </c>
      <c r="K119" s="72" t="str">
        <v/>
      </c>
      <c r="L119" s="72" t="str">
        <v/>
      </c>
      <c r="M119" s="72" t="str">
        <v/>
      </c>
      <c r="N119" s="72" t="str">
        <v/>
      </c>
      <c r="O119" s="72" t="str">
        <v/>
      </c>
      <c r="P119" s="72" t="str">
        <v/>
      </c>
      <c r="Q119" s="72" t="str">
        <v/>
      </c>
      <c r="R119" s="72" t="str">
        <v/>
      </c>
      <c r="S119" s="72" t="str">
        <v/>
      </c>
      <c r="T119" s="72" t="str">
        <v/>
      </c>
      <c r="U119" s="72" t="str">
        <v/>
      </c>
      <c r="V119" s="72" t="str">
        <v/>
      </c>
      <c r="W119" s="72" t="str">
        <v/>
      </c>
      <c r="X119" s="72" t="str">
        <v/>
      </c>
      <c r="Y119" s="72" t="str">
        <v/>
      </c>
      <c r="Z119" s="72" t="str">
        <v/>
      </c>
      <c r="AA119" s="72" t="str">
        <v/>
      </c>
      <c r="AB119" s="72" t="str">
        <v/>
      </c>
      <c r="AC119" s="72" t="str">
        <v/>
      </c>
      <c r="AD119" s="72" t="str">
        <v/>
      </c>
      <c r="AE119" s="72" t="str">
        <v/>
      </c>
      <c r="AF119" s="72" t="str">
        <v/>
      </c>
      <c r="AG119" s="72" t="str">
        <v/>
      </c>
      <c r="AH119" s="72" t="str">
        <v/>
      </c>
      <c r="AI119" s="72" t="str">
        <v/>
      </c>
      <c r="AJ119" s="72" t="str">
        <v/>
      </c>
      <c r="AK119" s="72" t="str">
        <v/>
      </c>
      <c r="AL119" s="72" t="str">
        <v/>
      </c>
      <c r="AM119" s="72" t="str">
        <v/>
      </c>
      <c r="AN119" s="72" t="str">
        <v/>
      </c>
      <c r="AO119" s="72" t="str">
        <v/>
      </c>
      <c r="AP119" s="72" t="str">
        <v/>
      </c>
      <c r="AQ119" s="72" t="str">
        <v/>
      </c>
      <c r="AR119" s="72" t="str">
        <v/>
      </c>
      <c r="AS119" s="72" t="str">
        <v/>
      </c>
      <c r="AT119" s="72" t="str">
        <v/>
      </c>
      <c r="AU119" s="72" t="str">
        <v/>
      </c>
      <c r="AV119" s="72" t="str">
        <v/>
      </c>
      <c r="AW119" s="72" t="str">
        <v/>
      </c>
      <c r="AX119" s="72" t="str">
        <v/>
      </c>
      <c r="AY119" s="72" t="str">
        <v/>
      </c>
      <c r="AZ119" s="72" t="str">
        <v/>
      </c>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c r="DA119" s="72"/>
      <c r="DB119" s="72"/>
      <c r="DC119" s="72"/>
      <c r="DD119" s="72"/>
      <c r="DE119" s="72"/>
      <c r="DF119" s="72"/>
      <c r="DG119" s="72"/>
      <c r="DH119" s="72"/>
      <c r="DI119" s="72"/>
      <c r="DJ119" s="72"/>
      <c r="DK119" s="72"/>
      <c r="DL119" s="72"/>
      <c r="DM119" s="72"/>
      <c r="DN119" s="72"/>
      <c r="DO119" s="72"/>
      <c r="DP119" s="72"/>
      <c r="DQ119" s="72"/>
      <c r="DR119" s="72"/>
      <c r="DS119" s="72"/>
      <c r="DT119" s="72"/>
      <c r="DU119" s="72"/>
      <c r="DV119" s="72"/>
      <c r="DW119" s="72"/>
      <c r="DX119" s="72"/>
      <c r="DY119" s="72"/>
      <c r="DZ119" s="72"/>
      <c r="EA119" s="72"/>
      <c r="EB119" s="72"/>
      <c r="EC119" s="72"/>
      <c r="ED119" s="72"/>
      <c r="EE119" s="72"/>
      <c r="EF119" s="72"/>
      <c r="EG119" s="72"/>
      <c r="EH119" s="72"/>
      <c r="EI119" s="72"/>
      <c r="EJ119" s="72"/>
      <c r="EK119" s="72"/>
      <c r="EL119" s="72"/>
      <c r="EM119" s="72"/>
      <c r="EN119" s="72"/>
      <c r="EO119" s="72"/>
      <c r="EP119" s="72"/>
      <c r="EQ119" s="72"/>
      <c r="ER119" s="72"/>
      <c r="ES119" s="72"/>
      <c r="ET119" s="72"/>
      <c r="EU119" s="72"/>
      <c r="EV119" s="72"/>
      <c r="EW119" s="72"/>
      <c r="EX119" s="72"/>
      <c r="EY119" s="72"/>
      <c r="EZ119" s="72"/>
      <c r="FA119" s="72"/>
      <c r="FB119" s="72"/>
      <c r="FC119" s="72"/>
      <c r="FD119" s="72"/>
      <c r="FE119" s="72"/>
      <c r="FF119" s="72"/>
      <c r="FG119" s="72"/>
      <c r="FH119" s="72"/>
      <c r="FI119" s="72"/>
      <c r="FJ119" s="72"/>
      <c r="FK119" s="72"/>
      <c r="FL119" s="72"/>
      <c r="FM119" s="72"/>
      <c r="FN119" s="72"/>
      <c r="FO119" s="72"/>
      <c r="FP119" s="72"/>
      <c r="FQ119" s="72"/>
      <c r="FR119" s="72"/>
      <c r="FS119" s="72"/>
      <c r="FT119" s="72"/>
      <c r="FU119" s="72"/>
      <c r="FV119" s="72"/>
      <c r="FW119" s="72"/>
      <c r="FX119" s="72"/>
      <c r="FY119" s="72"/>
      <c r="FZ119" s="72"/>
      <c r="GA119" s="72"/>
      <c r="GB119" s="72"/>
      <c r="GC119" s="72"/>
      <c r="GD119" s="72"/>
      <c r="GE119" s="72"/>
      <c r="GF119" s="72"/>
      <c r="GG119" s="72"/>
    </row>
    <row r="120" spans="1:189" s="73" customFormat="1" x14ac:dyDescent="0.25">
      <c r="A120" s="70"/>
      <c r="B120" s="71" t="str">
        <f t="array" ref="B120">IF(A119="","",(LARGE('A1'!$B$30:$C$103,(1+SUM(COUNTIF('A1'!$B$30:$C$103,B$6:B119))-(A119*COUNTIF('A1'!$B$30:$C$103,B$7))))))</f>
        <v/>
      </c>
      <c r="C120" s="72" t="str">
        <f t="array" ref="C120:AZ120">IF($C$5:$AZ$5="","",IF($C$5:$AZ$5="HOT",IF(TRANSPOSE('A1'!$B$30:$B$80)=$B120,"●",IF(TRANSPOSE('A1'!$C$30:$C$80)=$B120,"▼",IF($C119:$AZ119="|","|",""))),IF(TRANSPOSE('A1'!$B$30:$B$80)=$B120,"●",IF(TRANSPOSE('A1'!$C$30:$C$80)=$B120,"▲",IF($C119:$AZ119="|","|","")))))</f>
        <v/>
      </c>
      <c r="D120" s="72" t="str">
        <v/>
      </c>
      <c r="E120" s="72" t="str">
        <v/>
      </c>
      <c r="F120" s="72" t="str">
        <v/>
      </c>
      <c r="G120" s="72" t="str">
        <v/>
      </c>
      <c r="H120" s="72" t="str">
        <v/>
      </c>
      <c r="I120" s="72" t="str">
        <v/>
      </c>
      <c r="J120" s="72" t="str">
        <v/>
      </c>
      <c r="K120" s="72" t="str">
        <v/>
      </c>
      <c r="L120" s="72" t="str">
        <v/>
      </c>
      <c r="M120" s="72" t="str">
        <v/>
      </c>
      <c r="N120" s="72" t="str">
        <v/>
      </c>
      <c r="O120" s="72" t="str">
        <v/>
      </c>
      <c r="P120" s="72" t="str">
        <v/>
      </c>
      <c r="Q120" s="72" t="str">
        <v/>
      </c>
      <c r="R120" s="72" t="str">
        <v/>
      </c>
      <c r="S120" s="72" t="str">
        <v/>
      </c>
      <c r="T120" s="72" t="str">
        <v/>
      </c>
      <c r="U120" s="72" t="str">
        <v/>
      </c>
      <c r="V120" s="72" t="str">
        <v/>
      </c>
      <c r="W120" s="72" t="str">
        <v/>
      </c>
      <c r="X120" s="72" t="str">
        <v/>
      </c>
      <c r="Y120" s="72" t="str">
        <v/>
      </c>
      <c r="Z120" s="72" t="str">
        <v/>
      </c>
      <c r="AA120" s="72" t="str">
        <v/>
      </c>
      <c r="AB120" s="72" t="str">
        <v/>
      </c>
      <c r="AC120" s="72" t="str">
        <v/>
      </c>
      <c r="AD120" s="72" t="str">
        <v/>
      </c>
      <c r="AE120" s="72" t="str">
        <v/>
      </c>
      <c r="AF120" s="72" t="str">
        <v/>
      </c>
      <c r="AG120" s="72" t="str">
        <v/>
      </c>
      <c r="AH120" s="72" t="str">
        <v/>
      </c>
      <c r="AI120" s="72" t="str">
        <v/>
      </c>
      <c r="AJ120" s="72" t="str">
        <v/>
      </c>
      <c r="AK120" s="72" t="str">
        <v/>
      </c>
      <c r="AL120" s="72" t="str">
        <v/>
      </c>
      <c r="AM120" s="72" t="str">
        <v/>
      </c>
      <c r="AN120" s="72" t="str">
        <v/>
      </c>
      <c r="AO120" s="72" t="str">
        <v/>
      </c>
      <c r="AP120" s="72" t="str">
        <v/>
      </c>
      <c r="AQ120" s="72" t="str">
        <v/>
      </c>
      <c r="AR120" s="72" t="str">
        <v/>
      </c>
      <c r="AS120" s="72" t="str">
        <v/>
      </c>
      <c r="AT120" s="72" t="str">
        <v/>
      </c>
      <c r="AU120" s="72" t="str">
        <v/>
      </c>
      <c r="AV120" s="72" t="str">
        <v/>
      </c>
      <c r="AW120" s="72" t="str">
        <v/>
      </c>
      <c r="AX120" s="72" t="str">
        <v/>
      </c>
      <c r="AY120" s="72" t="str">
        <v/>
      </c>
      <c r="AZ120" s="72" t="str">
        <v/>
      </c>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c r="DA120" s="72"/>
      <c r="DB120" s="72"/>
      <c r="DC120" s="72"/>
      <c r="DD120" s="72"/>
      <c r="DE120" s="72"/>
      <c r="DF120" s="72"/>
      <c r="DG120" s="72"/>
      <c r="DH120" s="72"/>
      <c r="DI120" s="72"/>
      <c r="DJ120" s="72"/>
      <c r="DK120" s="72"/>
      <c r="DL120" s="72"/>
      <c r="DM120" s="72"/>
      <c r="DN120" s="72"/>
      <c r="DO120" s="72"/>
      <c r="DP120" s="72"/>
      <c r="DQ120" s="72"/>
      <c r="DR120" s="72"/>
      <c r="DS120" s="72"/>
      <c r="DT120" s="72"/>
      <c r="DU120" s="72"/>
      <c r="DV120" s="72"/>
      <c r="DW120" s="72"/>
      <c r="DX120" s="72"/>
      <c r="DY120" s="72"/>
      <c r="DZ120" s="72"/>
      <c r="EA120" s="72"/>
      <c r="EB120" s="72"/>
      <c r="EC120" s="72"/>
      <c r="ED120" s="72"/>
      <c r="EE120" s="72"/>
      <c r="EF120" s="72"/>
      <c r="EG120" s="72"/>
      <c r="EH120" s="72"/>
      <c r="EI120" s="72"/>
      <c r="EJ120" s="72"/>
      <c r="EK120" s="72"/>
      <c r="EL120" s="72"/>
      <c r="EM120" s="72"/>
      <c r="EN120" s="72"/>
      <c r="EO120" s="72"/>
      <c r="EP120" s="72"/>
      <c r="EQ120" s="72"/>
      <c r="ER120" s="72"/>
      <c r="ES120" s="72"/>
      <c r="ET120" s="72"/>
      <c r="EU120" s="72"/>
      <c r="EV120" s="72"/>
      <c r="EW120" s="72"/>
      <c r="EX120" s="72"/>
      <c r="EY120" s="72"/>
      <c r="EZ120" s="72"/>
      <c r="FA120" s="72"/>
      <c r="FB120" s="72"/>
      <c r="FC120" s="72"/>
      <c r="FD120" s="72"/>
      <c r="FE120" s="72"/>
      <c r="FF120" s="72"/>
      <c r="FG120" s="72"/>
      <c r="FH120" s="72"/>
      <c r="FI120" s="72"/>
      <c r="FJ120" s="72"/>
      <c r="FK120" s="72"/>
      <c r="FL120" s="72"/>
      <c r="FM120" s="72"/>
      <c r="FN120" s="72"/>
      <c r="FO120" s="72"/>
      <c r="FP120" s="72"/>
      <c r="FQ120" s="72"/>
      <c r="FR120" s="72"/>
      <c r="FS120" s="72"/>
      <c r="FT120" s="72"/>
      <c r="FU120" s="72"/>
      <c r="FV120" s="72"/>
      <c r="FW120" s="72"/>
      <c r="FX120" s="72"/>
      <c r="FY120" s="72"/>
      <c r="FZ120" s="72"/>
      <c r="GA120" s="72"/>
      <c r="GB120" s="72"/>
      <c r="GC120" s="72"/>
      <c r="GD120" s="72"/>
      <c r="GE120" s="72"/>
      <c r="GF120" s="72"/>
      <c r="GG120" s="72"/>
    </row>
    <row r="121" spans="1:189" s="73" customFormat="1" x14ac:dyDescent="0.25">
      <c r="A121" s="70" t="str">
        <f>IF(A119="","",IF((SUM(IF(FREQUENCY('A1'!$B$30:$C$80,'A1'!$B$30:$C$80)&gt;0,1)))&gt;(A119+1),(A119+1),""))</f>
        <v/>
      </c>
      <c r="B121" s="71" t="str">
        <f t="array" ref="B121">IF(A120="","",(LARGE('A1'!$B$30:$C$103,(1+SUM(COUNTIF('A1'!$B$30:$C$103,B$6:B120))-(A120*COUNTIF('A1'!$B$30:$C$103,B$7))))))</f>
        <v/>
      </c>
      <c r="C121" s="72" t="str">
        <f t="array" ref="C121:AZ121">IF($C$5:$AZ$5="","",IF($C$5:$AZ$5="HOT",IF($C120:$AZ120="●","|",IF($C120:$AZ120="|","|","")),IF($C120:$AZ120="▲","|",IF($C120:$AZ120="|","|",""))))</f>
        <v/>
      </c>
      <c r="D121" s="72" t="str">
        <v/>
      </c>
      <c r="E121" s="72" t="str">
        <v/>
      </c>
      <c r="F121" s="72" t="str">
        <v/>
      </c>
      <c r="G121" s="72" t="str">
        <v/>
      </c>
      <c r="H121" s="72" t="str">
        <v/>
      </c>
      <c r="I121" s="72" t="str">
        <v/>
      </c>
      <c r="J121" s="72" t="str">
        <v/>
      </c>
      <c r="K121" s="72" t="str">
        <v/>
      </c>
      <c r="L121" s="72" t="str">
        <v/>
      </c>
      <c r="M121" s="72" t="str">
        <v/>
      </c>
      <c r="N121" s="72" t="str">
        <v/>
      </c>
      <c r="O121" s="72" t="str">
        <v/>
      </c>
      <c r="P121" s="72" t="str">
        <v/>
      </c>
      <c r="Q121" s="72" t="str">
        <v/>
      </c>
      <c r="R121" s="72" t="str">
        <v/>
      </c>
      <c r="S121" s="72" t="str">
        <v/>
      </c>
      <c r="T121" s="72" t="str">
        <v/>
      </c>
      <c r="U121" s="72" t="str">
        <v/>
      </c>
      <c r="V121" s="72" t="str">
        <v/>
      </c>
      <c r="W121" s="72" t="str">
        <v/>
      </c>
      <c r="X121" s="72" t="str">
        <v/>
      </c>
      <c r="Y121" s="72" t="str">
        <v/>
      </c>
      <c r="Z121" s="72" t="str">
        <v/>
      </c>
      <c r="AA121" s="72" t="str">
        <v/>
      </c>
      <c r="AB121" s="72" t="str">
        <v/>
      </c>
      <c r="AC121" s="72" t="str">
        <v/>
      </c>
      <c r="AD121" s="72" t="str">
        <v/>
      </c>
      <c r="AE121" s="72" t="str">
        <v/>
      </c>
      <c r="AF121" s="72" t="str">
        <v/>
      </c>
      <c r="AG121" s="72" t="str">
        <v/>
      </c>
      <c r="AH121" s="72" t="str">
        <v/>
      </c>
      <c r="AI121" s="72" t="str">
        <v/>
      </c>
      <c r="AJ121" s="72" t="str">
        <v/>
      </c>
      <c r="AK121" s="72" t="str">
        <v/>
      </c>
      <c r="AL121" s="72" t="str">
        <v/>
      </c>
      <c r="AM121" s="72" t="str">
        <v/>
      </c>
      <c r="AN121" s="72" t="str">
        <v/>
      </c>
      <c r="AO121" s="72" t="str">
        <v/>
      </c>
      <c r="AP121" s="72" t="str">
        <v/>
      </c>
      <c r="AQ121" s="72" t="str">
        <v/>
      </c>
      <c r="AR121" s="72" t="str">
        <v/>
      </c>
      <c r="AS121" s="72" t="str">
        <v/>
      </c>
      <c r="AT121" s="72" t="str">
        <v/>
      </c>
      <c r="AU121" s="72" t="str">
        <v/>
      </c>
      <c r="AV121" s="72" t="str">
        <v/>
      </c>
      <c r="AW121" s="72" t="str">
        <v/>
      </c>
      <c r="AX121" s="72" t="str">
        <v/>
      </c>
      <c r="AY121" s="72" t="str">
        <v/>
      </c>
      <c r="AZ121" s="72" t="str">
        <v/>
      </c>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c r="DA121" s="72"/>
      <c r="DB121" s="72"/>
      <c r="DC121" s="72"/>
      <c r="DD121" s="72"/>
      <c r="DE121" s="72"/>
      <c r="DF121" s="72"/>
      <c r="DG121" s="72"/>
      <c r="DH121" s="72"/>
      <c r="DI121" s="72"/>
      <c r="DJ121" s="72"/>
      <c r="DK121" s="72"/>
      <c r="DL121" s="72"/>
      <c r="DM121" s="72"/>
      <c r="DN121" s="72"/>
      <c r="DO121" s="72"/>
      <c r="DP121" s="72"/>
      <c r="DQ121" s="72"/>
      <c r="DR121" s="72"/>
      <c r="DS121" s="72"/>
      <c r="DT121" s="72"/>
      <c r="DU121" s="72"/>
      <c r="DV121" s="72"/>
      <c r="DW121" s="72"/>
      <c r="DX121" s="72"/>
      <c r="DY121" s="72"/>
      <c r="DZ121" s="72"/>
      <c r="EA121" s="72"/>
      <c r="EB121" s="72"/>
      <c r="EC121" s="72"/>
      <c r="ED121" s="72"/>
      <c r="EE121" s="72"/>
      <c r="EF121" s="72"/>
      <c r="EG121" s="72"/>
      <c r="EH121" s="72"/>
      <c r="EI121" s="72"/>
      <c r="EJ121" s="72"/>
      <c r="EK121" s="72"/>
      <c r="EL121" s="72"/>
      <c r="EM121" s="72"/>
      <c r="EN121" s="72"/>
      <c r="EO121" s="72"/>
      <c r="EP121" s="72"/>
      <c r="EQ121" s="72"/>
      <c r="ER121" s="72"/>
      <c r="ES121" s="72"/>
      <c r="ET121" s="72"/>
      <c r="EU121" s="72"/>
      <c r="EV121" s="72"/>
      <c r="EW121" s="72"/>
      <c r="EX121" s="72"/>
      <c r="EY121" s="72"/>
      <c r="EZ121" s="72"/>
      <c r="FA121" s="72"/>
      <c r="FB121" s="72"/>
      <c r="FC121" s="72"/>
      <c r="FD121" s="72"/>
      <c r="FE121" s="72"/>
      <c r="FF121" s="72"/>
      <c r="FG121" s="72"/>
      <c r="FH121" s="72"/>
      <c r="FI121" s="72"/>
      <c r="FJ121" s="72"/>
      <c r="FK121" s="72"/>
      <c r="FL121" s="72"/>
      <c r="FM121" s="72"/>
      <c r="FN121" s="72"/>
      <c r="FO121" s="72"/>
      <c r="FP121" s="72"/>
      <c r="FQ121" s="72"/>
      <c r="FR121" s="72"/>
      <c r="FS121" s="72"/>
      <c r="FT121" s="72"/>
      <c r="FU121" s="72"/>
      <c r="FV121" s="72"/>
      <c r="FW121" s="72"/>
      <c r="FX121" s="72"/>
      <c r="FY121" s="72"/>
      <c r="FZ121" s="72"/>
      <c r="GA121" s="72"/>
      <c r="GB121" s="72"/>
      <c r="GC121" s="72"/>
      <c r="GD121" s="72"/>
      <c r="GE121" s="72"/>
      <c r="GF121" s="72"/>
      <c r="GG121" s="72"/>
    </row>
    <row r="122" spans="1:189" s="73" customFormat="1" x14ac:dyDescent="0.25">
      <c r="A122" s="70"/>
      <c r="B122" s="71" t="str">
        <f t="array" ref="B122">IF(A121="","",(LARGE('A1'!$B$30:$C$103,(1+SUM(COUNTIF('A1'!$B$30:$C$103,B$6:B121))-(A121*COUNTIF('A1'!$B$30:$C$103,B$7))))))</f>
        <v/>
      </c>
      <c r="C122" s="72" t="str">
        <f t="array" ref="C122:AZ122">IF($C$5:$AZ$5="","",IF($C$5:$AZ$5="HOT",IF(TRANSPOSE('A1'!$B$30:$B$80)=$B122,"●",IF(TRANSPOSE('A1'!$C$30:$C$80)=$B122,"▼",IF($C121:$AZ121="|","|",""))),IF(TRANSPOSE('A1'!$B$30:$B$80)=$B122,"●",IF(TRANSPOSE('A1'!$C$30:$C$80)=$B122,"▲",IF($C121:$AZ121="|","|","")))))</f>
        <v/>
      </c>
      <c r="D122" s="72" t="str">
        <v/>
      </c>
      <c r="E122" s="72" t="str">
        <v/>
      </c>
      <c r="F122" s="72" t="str">
        <v/>
      </c>
      <c r="G122" s="72" t="str">
        <v/>
      </c>
      <c r="H122" s="72" t="str">
        <v/>
      </c>
      <c r="I122" s="72" t="str">
        <v/>
      </c>
      <c r="J122" s="72" t="str">
        <v/>
      </c>
      <c r="K122" s="72" t="str">
        <v/>
      </c>
      <c r="L122" s="72" t="str">
        <v/>
      </c>
      <c r="M122" s="72" t="str">
        <v/>
      </c>
      <c r="N122" s="72" t="str">
        <v/>
      </c>
      <c r="O122" s="72" t="str">
        <v/>
      </c>
      <c r="P122" s="72" t="str">
        <v/>
      </c>
      <c r="Q122" s="72" t="str">
        <v/>
      </c>
      <c r="R122" s="72" t="str">
        <v/>
      </c>
      <c r="S122" s="72" t="str">
        <v/>
      </c>
      <c r="T122" s="72" t="str">
        <v/>
      </c>
      <c r="U122" s="72" t="str">
        <v/>
      </c>
      <c r="V122" s="72" t="str">
        <v/>
      </c>
      <c r="W122" s="72" t="str">
        <v/>
      </c>
      <c r="X122" s="72" t="str">
        <v/>
      </c>
      <c r="Y122" s="72" t="str">
        <v/>
      </c>
      <c r="Z122" s="72" t="str">
        <v/>
      </c>
      <c r="AA122" s="72" t="str">
        <v/>
      </c>
      <c r="AB122" s="72" t="str">
        <v/>
      </c>
      <c r="AC122" s="72" t="str">
        <v/>
      </c>
      <c r="AD122" s="72" t="str">
        <v/>
      </c>
      <c r="AE122" s="72" t="str">
        <v/>
      </c>
      <c r="AF122" s="72" t="str">
        <v/>
      </c>
      <c r="AG122" s="72" t="str">
        <v/>
      </c>
      <c r="AH122" s="72" t="str">
        <v/>
      </c>
      <c r="AI122" s="72" t="str">
        <v/>
      </c>
      <c r="AJ122" s="72" t="str">
        <v/>
      </c>
      <c r="AK122" s="72" t="str">
        <v/>
      </c>
      <c r="AL122" s="72" t="str">
        <v/>
      </c>
      <c r="AM122" s="72" t="str">
        <v/>
      </c>
      <c r="AN122" s="72" t="str">
        <v/>
      </c>
      <c r="AO122" s="72" t="str">
        <v/>
      </c>
      <c r="AP122" s="72" t="str">
        <v/>
      </c>
      <c r="AQ122" s="72" t="str">
        <v/>
      </c>
      <c r="AR122" s="72" t="str">
        <v/>
      </c>
      <c r="AS122" s="72" t="str">
        <v/>
      </c>
      <c r="AT122" s="72" t="str">
        <v/>
      </c>
      <c r="AU122" s="72" t="str">
        <v/>
      </c>
      <c r="AV122" s="72" t="str">
        <v/>
      </c>
      <c r="AW122" s="72" t="str">
        <v/>
      </c>
      <c r="AX122" s="72" t="str">
        <v/>
      </c>
      <c r="AY122" s="72" t="str">
        <v/>
      </c>
      <c r="AZ122" s="72" t="str">
        <v/>
      </c>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c r="DA122" s="72"/>
      <c r="DB122" s="72"/>
      <c r="DC122" s="72"/>
      <c r="DD122" s="72"/>
      <c r="DE122" s="72"/>
      <c r="DF122" s="72"/>
      <c r="DG122" s="72"/>
      <c r="DH122" s="72"/>
      <c r="DI122" s="72"/>
      <c r="DJ122" s="72"/>
      <c r="DK122" s="72"/>
      <c r="DL122" s="72"/>
      <c r="DM122" s="72"/>
      <c r="DN122" s="72"/>
      <c r="DO122" s="72"/>
      <c r="DP122" s="72"/>
      <c r="DQ122" s="72"/>
      <c r="DR122" s="72"/>
      <c r="DS122" s="72"/>
      <c r="DT122" s="72"/>
      <c r="DU122" s="72"/>
      <c r="DV122" s="72"/>
      <c r="DW122" s="72"/>
      <c r="DX122" s="72"/>
      <c r="DY122" s="72"/>
      <c r="DZ122" s="72"/>
      <c r="EA122" s="72"/>
      <c r="EB122" s="72"/>
      <c r="EC122" s="72"/>
      <c r="ED122" s="72"/>
      <c r="EE122" s="72"/>
      <c r="EF122" s="72"/>
      <c r="EG122" s="72"/>
      <c r="EH122" s="72"/>
      <c r="EI122" s="72"/>
      <c r="EJ122" s="72"/>
      <c r="EK122" s="72"/>
      <c r="EL122" s="72"/>
      <c r="EM122" s="72"/>
      <c r="EN122" s="72"/>
      <c r="EO122" s="72"/>
      <c r="EP122" s="72"/>
      <c r="EQ122" s="72"/>
      <c r="ER122" s="72"/>
      <c r="ES122" s="72"/>
      <c r="ET122" s="72"/>
      <c r="EU122" s="72"/>
      <c r="EV122" s="72"/>
      <c r="EW122" s="72"/>
      <c r="EX122" s="72"/>
      <c r="EY122" s="72"/>
      <c r="EZ122" s="72"/>
      <c r="FA122" s="72"/>
      <c r="FB122" s="72"/>
      <c r="FC122" s="72"/>
      <c r="FD122" s="72"/>
      <c r="FE122" s="72"/>
      <c r="FF122" s="72"/>
      <c r="FG122" s="72"/>
      <c r="FH122" s="72"/>
      <c r="FI122" s="72"/>
      <c r="FJ122" s="72"/>
      <c r="FK122" s="72"/>
      <c r="FL122" s="72"/>
      <c r="FM122" s="72"/>
      <c r="FN122" s="72"/>
      <c r="FO122" s="72"/>
      <c r="FP122" s="72"/>
      <c r="FQ122" s="72"/>
      <c r="FR122" s="72"/>
      <c r="FS122" s="72"/>
      <c r="FT122" s="72"/>
      <c r="FU122" s="72"/>
      <c r="FV122" s="72"/>
      <c r="FW122" s="72"/>
      <c r="FX122" s="72"/>
      <c r="FY122" s="72"/>
      <c r="FZ122" s="72"/>
      <c r="GA122" s="72"/>
      <c r="GB122" s="72"/>
      <c r="GC122" s="72"/>
      <c r="GD122" s="72"/>
      <c r="GE122" s="72"/>
      <c r="GF122" s="72"/>
      <c r="GG122" s="72"/>
    </row>
    <row r="123" spans="1:189" s="73" customFormat="1" x14ac:dyDescent="0.25">
      <c r="A123" s="70" t="str">
        <f>IF(A121="","",IF((SUM(IF(FREQUENCY('A1'!$B$30:$C$80,'A1'!$B$30:$C$80)&gt;0,1)))&gt;(A121+1),(A121+1),""))</f>
        <v/>
      </c>
      <c r="B123" s="71" t="str">
        <f t="array" ref="B123">IF(A122="","",(LARGE('A1'!$B$30:$C$103,(1+SUM(COUNTIF('A1'!$B$30:$C$103,B$6:B122))-(A122*COUNTIF('A1'!$B$30:$C$103,B$7))))))</f>
        <v/>
      </c>
      <c r="C123" s="72" t="str">
        <f t="array" ref="C123:AZ123">IF($C$5:$AZ$5="","",IF($C$5:$AZ$5="HOT",IF($C122:$AZ122="●","|",IF($C122:$AZ122="|","|","")),IF($C122:$AZ122="▲","|",IF($C122:$AZ122="|","|",""))))</f>
        <v/>
      </c>
      <c r="D123" s="72" t="str">
        <v/>
      </c>
      <c r="E123" s="72" t="str">
        <v/>
      </c>
      <c r="F123" s="72" t="str">
        <v/>
      </c>
      <c r="G123" s="72" t="str">
        <v/>
      </c>
      <c r="H123" s="72" t="str">
        <v/>
      </c>
      <c r="I123" s="72" t="str">
        <v/>
      </c>
      <c r="J123" s="72" t="str">
        <v/>
      </c>
      <c r="K123" s="72" t="str">
        <v/>
      </c>
      <c r="L123" s="72" t="str">
        <v/>
      </c>
      <c r="M123" s="72" t="str">
        <v/>
      </c>
      <c r="N123" s="72" t="str">
        <v/>
      </c>
      <c r="O123" s="72" t="str">
        <v/>
      </c>
      <c r="P123" s="72" t="str">
        <v/>
      </c>
      <c r="Q123" s="72" t="str">
        <v/>
      </c>
      <c r="R123" s="72" t="str">
        <v/>
      </c>
      <c r="S123" s="72" t="str">
        <v/>
      </c>
      <c r="T123" s="72" t="str">
        <v/>
      </c>
      <c r="U123" s="72" t="str">
        <v/>
      </c>
      <c r="V123" s="72" t="str">
        <v/>
      </c>
      <c r="W123" s="72" t="str">
        <v/>
      </c>
      <c r="X123" s="72" t="str">
        <v/>
      </c>
      <c r="Y123" s="72" t="str">
        <v/>
      </c>
      <c r="Z123" s="72" t="str">
        <v/>
      </c>
      <c r="AA123" s="72" t="str">
        <v/>
      </c>
      <c r="AB123" s="72" t="str">
        <v/>
      </c>
      <c r="AC123" s="72" t="str">
        <v/>
      </c>
      <c r="AD123" s="72" t="str">
        <v/>
      </c>
      <c r="AE123" s="72" t="str">
        <v/>
      </c>
      <c r="AF123" s="72" t="str">
        <v/>
      </c>
      <c r="AG123" s="72" t="str">
        <v/>
      </c>
      <c r="AH123" s="72" t="str">
        <v/>
      </c>
      <c r="AI123" s="72" t="str">
        <v/>
      </c>
      <c r="AJ123" s="72" t="str">
        <v/>
      </c>
      <c r="AK123" s="72" t="str">
        <v/>
      </c>
      <c r="AL123" s="72" t="str">
        <v/>
      </c>
      <c r="AM123" s="72" t="str">
        <v/>
      </c>
      <c r="AN123" s="72" t="str">
        <v/>
      </c>
      <c r="AO123" s="72" t="str">
        <v/>
      </c>
      <c r="AP123" s="72" t="str">
        <v/>
      </c>
      <c r="AQ123" s="72" t="str">
        <v/>
      </c>
      <c r="AR123" s="72" t="str">
        <v/>
      </c>
      <c r="AS123" s="72" t="str">
        <v/>
      </c>
      <c r="AT123" s="72" t="str">
        <v/>
      </c>
      <c r="AU123" s="72" t="str">
        <v/>
      </c>
      <c r="AV123" s="72" t="str">
        <v/>
      </c>
      <c r="AW123" s="72" t="str">
        <v/>
      </c>
      <c r="AX123" s="72" t="str">
        <v/>
      </c>
      <c r="AY123" s="72" t="str">
        <v/>
      </c>
      <c r="AZ123" s="72" t="str">
        <v/>
      </c>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c r="DA123" s="72"/>
      <c r="DB123" s="72"/>
      <c r="DC123" s="72"/>
      <c r="DD123" s="72"/>
      <c r="DE123" s="72"/>
      <c r="DF123" s="72"/>
      <c r="DG123" s="72"/>
      <c r="DH123" s="72"/>
      <c r="DI123" s="72"/>
      <c r="DJ123" s="72"/>
      <c r="DK123" s="72"/>
      <c r="DL123" s="72"/>
      <c r="DM123" s="72"/>
      <c r="DN123" s="72"/>
      <c r="DO123" s="72"/>
      <c r="DP123" s="72"/>
      <c r="DQ123" s="72"/>
      <c r="DR123" s="72"/>
      <c r="DS123" s="72"/>
      <c r="DT123" s="72"/>
      <c r="DU123" s="72"/>
      <c r="DV123" s="72"/>
      <c r="DW123" s="72"/>
      <c r="DX123" s="72"/>
      <c r="DY123" s="72"/>
      <c r="DZ123" s="72"/>
      <c r="EA123" s="72"/>
      <c r="EB123" s="72"/>
      <c r="EC123" s="72"/>
      <c r="ED123" s="72"/>
      <c r="EE123" s="72"/>
      <c r="EF123" s="72"/>
      <c r="EG123" s="72"/>
      <c r="EH123" s="72"/>
      <c r="EI123" s="72"/>
      <c r="EJ123" s="72"/>
      <c r="EK123" s="72"/>
      <c r="EL123" s="72"/>
      <c r="EM123" s="72"/>
      <c r="EN123" s="72"/>
      <c r="EO123" s="72"/>
      <c r="EP123" s="72"/>
      <c r="EQ123" s="72"/>
      <c r="ER123" s="72"/>
      <c r="ES123" s="72"/>
      <c r="ET123" s="72"/>
      <c r="EU123" s="72"/>
      <c r="EV123" s="72"/>
      <c r="EW123" s="72"/>
      <c r="EX123" s="72"/>
      <c r="EY123" s="72"/>
      <c r="EZ123" s="72"/>
      <c r="FA123" s="72"/>
      <c r="FB123" s="72"/>
      <c r="FC123" s="72"/>
      <c r="FD123" s="72"/>
      <c r="FE123" s="72"/>
      <c r="FF123" s="72"/>
      <c r="FG123" s="72"/>
      <c r="FH123" s="72"/>
      <c r="FI123" s="72"/>
      <c r="FJ123" s="72"/>
      <c r="FK123" s="72"/>
      <c r="FL123" s="72"/>
      <c r="FM123" s="72"/>
      <c r="FN123" s="72"/>
      <c r="FO123" s="72"/>
      <c r="FP123" s="72"/>
      <c r="FQ123" s="72"/>
      <c r="FR123" s="72"/>
      <c r="FS123" s="72"/>
      <c r="FT123" s="72"/>
      <c r="FU123" s="72"/>
      <c r="FV123" s="72"/>
      <c r="FW123" s="72"/>
      <c r="FX123" s="72"/>
      <c r="FY123" s="72"/>
      <c r="FZ123" s="72"/>
      <c r="GA123" s="72"/>
      <c r="GB123" s="72"/>
      <c r="GC123" s="72"/>
      <c r="GD123" s="72"/>
      <c r="GE123" s="72"/>
      <c r="GF123" s="72"/>
      <c r="GG123" s="72"/>
    </row>
    <row r="124" spans="1:189" s="73" customFormat="1" x14ac:dyDescent="0.25">
      <c r="A124" s="70"/>
      <c r="B124" s="71" t="str">
        <f t="array" ref="B124">IF(A123="","",(LARGE('A1'!$B$30:$C$103,(1+SUM(COUNTIF('A1'!$B$30:$C$103,B$6:B123))-(A123*COUNTIF('A1'!$B$30:$C$103,B$7))))))</f>
        <v/>
      </c>
      <c r="C124" s="72" t="str">
        <f t="array" ref="C124:AZ124">IF($C$5:$AZ$5="","",IF($C$5:$AZ$5="HOT",IF(TRANSPOSE('A1'!$B$30:$B$80)=$B124,"●",IF(TRANSPOSE('A1'!$C$30:$C$80)=$B124,"▼",IF($C123:$AZ123="|","|",""))),IF(TRANSPOSE('A1'!$B$30:$B$80)=$B124,"●",IF(TRANSPOSE('A1'!$C$30:$C$80)=$B124,"▲",IF($C123:$AZ123="|","|","")))))</f>
        <v/>
      </c>
      <c r="D124" s="72" t="str">
        <v/>
      </c>
      <c r="E124" s="72" t="str">
        <v/>
      </c>
      <c r="F124" s="72" t="str">
        <v/>
      </c>
      <c r="G124" s="72" t="str">
        <v/>
      </c>
      <c r="H124" s="72" t="str">
        <v/>
      </c>
      <c r="I124" s="72" t="str">
        <v/>
      </c>
      <c r="J124" s="72" t="str">
        <v/>
      </c>
      <c r="K124" s="72" t="str">
        <v/>
      </c>
      <c r="L124" s="72" t="str">
        <v/>
      </c>
      <c r="M124" s="72" t="str">
        <v/>
      </c>
      <c r="N124" s="72" t="str">
        <v/>
      </c>
      <c r="O124" s="72" t="str">
        <v/>
      </c>
      <c r="P124" s="72" t="str">
        <v/>
      </c>
      <c r="Q124" s="72" t="str">
        <v/>
      </c>
      <c r="R124" s="72" t="str">
        <v/>
      </c>
      <c r="S124" s="72" t="str">
        <v/>
      </c>
      <c r="T124" s="72" t="str">
        <v/>
      </c>
      <c r="U124" s="72" t="str">
        <v/>
      </c>
      <c r="V124" s="72" t="str">
        <v/>
      </c>
      <c r="W124" s="72" t="str">
        <v/>
      </c>
      <c r="X124" s="72" t="str">
        <v/>
      </c>
      <c r="Y124" s="72" t="str">
        <v/>
      </c>
      <c r="Z124" s="72" t="str">
        <v/>
      </c>
      <c r="AA124" s="72" t="str">
        <v/>
      </c>
      <c r="AB124" s="72" t="str">
        <v/>
      </c>
      <c r="AC124" s="72" t="str">
        <v/>
      </c>
      <c r="AD124" s="72" t="str">
        <v/>
      </c>
      <c r="AE124" s="72" t="str">
        <v/>
      </c>
      <c r="AF124" s="72" t="str">
        <v/>
      </c>
      <c r="AG124" s="72" t="str">
        <v/>
      </c>
      <c r="AH124" s="72" t="str">
        <v/>
      </c>
      <c r="AI124" s="72" t="str">
        <v/>
      </c>
      <c r="AJ124" s="72" t="str">
        <v/>
      </c>
      <c r="AK124" s="72" t="str">
        <v/>
      </c>
      <c r="AL124" s="72" t="str">
        <v/>
      </c>
      <c r="AM124" s="72" t="str">
        <v/>
      </c>
      <c r="AN124" s="72" t="str">
        <v/>
      </c>
      <c r="AO124" s="72" t="str">
        <v/>
      </c>
      <c r="AP124" s="72" t="str">
        <v/>
      </c>
      <c r="AQ124" s="72" t="str">
        <v/>
      </c>
      <c r="AR124" s="72" t="str">
        <v/>
      </c>
      <c r="AS124" s="72" t="str">
        <v/>
      </c>
      <c r="AT124" s="72" t="str">
        <v/>
      </c>
      <c r="AU124" s="72" t="str">
        <v/>
      </c>
      <c r="AV124" s="72" t="str">
        <v/>
      </c>
      <c r="AW124" s="72" t="str">
        <v/>
      </c>
      <c r="AX124" s="72" t="str">
        <v/>
      </c>
      <c r="AY124" s="72" t="str">
        <v/>
      </c>
      <c r="AZ124" s="72" t="str">
        <v/>
      </c>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c r="DA124" s="72"/>
      <c r="DB124" s="72"/>
      <c r="DC124" s="72"/>
      <c r="DD124" s="72"/>
      <c r="DE124" s="72"/>
      <c r="DF124" s="72"/>
      <c r="DG124" s="72"/>
      <c r="DH124" s="72"/>
      <c r="DI124" s="72"/>
      <c r="DJ124" s="72"/>
      <c r="DK124" s="72"/>
      <c r="DL124" s="72"/>
      <c r="DM124" s="72"/>
      <c r="DN124" s="72"/>
      <c r="DO124" s="72"/>
      <c r="DP124" s="72"/>
      <c r="DQ124" s="72"/>
      <c r="DR124" s="72"/>
      <c r="DS124" s="72"/>
      <c r="DT124" s="72"/>
      <c r="DU124" s="72"/>
      <c r="DV124" s="72"/>
      <c r="DW124" s="72"/>
      <c r="DX124" s="72"/>
      <c r="DY124" s="72"/>
      <c r="DZ124" s="72"/>
      <c r="EA124" s="72"/>
      <c r="EB124" s="72"/>
      <c r="EC124" s="72"/>
      <c r="ED124" s="72"/>
      <c r="EE124" s="72"/>
      <c r="EF124" s="72"/>
      <c r="EG124" s="72"/>
      <c r="EH124" s="72"/>
      <c r="EI124" s="72"/>
      <c r="EJ124" s="72"/>
      <c r="EK124" s="72"/>
      <c r="EL124" s="72"/>
      <c r="EM124" s="72"/>
      <c r="EN124" s="72"/>
      <c r="EO124" s="72"/>
      <c r="EP124" s="72"/>
      <c r="EQ124" s="72"/>
      <c r="ER124" s="72"/>
      <c r="ES124" s="72"/>
      <c r="ET124" s="72"/>
      <c r="EU124" s="72"/>
      <c r="EV124" s="72"/>
      <c r="EW124" s="72"/>
      <c r="EX124" s="72"/>
      <c r="EY124" s="72"/>
      <c r="EZ124" s="72"/>
      <c r="FA124" s="72"/>
      <c r="FB124" s="72"/>
      <c r="FC124" s="72"/>
      <c r="FD124" s="72"/>
      <c r="FE124" s="72"/>
      <c r="FF124" s="72"/>
      <c r="FG124" s="72"/>
      <c r="FH124" s="72"/>
      <c r="FI124" s="72"/>
      <c r="FJ124" s="72"/>
      <c r="FK124" s="72"/>
      <c r="FL124" s="72"/>
      <c r="FM124" s="72"/>
      <c r="FN124" s="72"/>
      <c r="FO124" s="72"/>
      <c r="FP124" s="72"/>
      <c r="FQ124" s="72"/>
      <c r="FR124" s="72"/>
      <c r="FS124" s="72"/>
      <c r="FT124" s="72"/>
      <c r="FU124" s="72"/>
      <c r="FV124" s="72"/>
      <c r="FW124" s="72"/>
      <c r="FX124" s="72"/>
      <c r="FY124" s="72"/>
      <c r="FZ124" s="72"/>
      <c r="GA124" s="72"/>
      <c r="GB124" s="72"/>
      <c r="GC124" s="72"/>
      <c r="GD124" s="72"/>
      <c r="GE124" s="72"/>
      <c r="GF124" s="72"/>
      <c r="GG124" s="72"/>
    </row>
    <row r="125" spans="1:189" s="73" customFormat="1" x14ac:dyDescent="0.25">
      <c r="A125" s="70" t="str">
        <f>IF(A123="","",IF((SUM(IF(FREQUENCY('A1'!$B$30:$C$80,'A1'!$B$30:$C$80)&gt;0,1)))&gt;(A123+1),(A123+1),""))</f>
        <v/>
      </c>
      <c r="B125" s="71" t="str">
        <f t="array" ref="B125">IF(A124="","",(LARGE('A1'!$B$30:$C$103,(1+SUM(COUNTIF('A1'!$B$30:$C$103,B$6:B124))-(A124*COUNTIF('A1'!$B$30:$C$103,B$7))))))</f>
        <v/>
      </c>
      <c r="C125" s="72" t="str">
        <f t="array" ref="C125:AZ125">IF($C$5:$AZ$5="","",IF($C$5:$AZ$5="HOT",IF($C124:$AZ124="●","|",IF($C124:$AZ124="|","|","")),IF($C124:$AZ124="▲","|",IF($C124:$AZ124="|","|",""))))</f>
        <v/>
      </c>
      <c r="D125" s="72" t="str">
        <v/>
      </c>
      <c r="E125" s="72" t="str">
        <v/>
      </c>
      <c r="F125" s="72" t="str">
        <v/>
      </c>
      <c r="G125" s="72" t="str">
        <v/>
      </c>
      <c r="H125" s="72" t="str">
        <v/>
      </c>
      <c r="I125" s="72" t="str">
        <v/>
      </c>
      <c r="J125" s="72" t="str">
        <v/>
      </c>
      <c r="K125" s="72" t="str">
        <v/>
      </c>
      <c r="L125" s="72" t="str">
        <v/>
      </c>
      <c r="M125" s="72" t="str">
        <v/>
      </c>
      <c r="N125" s="72" t="str">
        <v/>
      </c>
      <c r="O125" s="72" t="str">
        <v/>
      </c>
      <c r="P125" s="72" t="str">
        <v/>
      </c>
      <c r="Q125" s="72" t="str">
        <v/>
      </c>
      <c r="R125" s="72" t="str">
        <v/>
      </c>
      <c r="S125" s="72" t="str">
        <v/>
      </c>
      <c r="T125" s="72" t="str">
        <v/>
      </c>
      <c r="U125" s="72" t="str">
        <v/>
      </c>
      <c r="V125" s="72" t="str">
        <v/>
      </c>
      <c r="W125" s="72" t="str">
        <v/>
      </c>
      <c r="X125" s="72" t="str">
        <v/>
      </c>
      <c r="Y125" s="72" t="str">
        <v/>
      </c>
      <c r="Z125" s="72" t="str">
        <v/>
      </c>
      <c r="AA125" s="72" t="str">
        <v/>
      </c>
      <c r="AB125" s="72" t="str">
        <v/>
      </c>
      <c r="AC125" s="72" t="str">
        <v/>
      </c>
      <c r="AD125" s="72" t="str">
        <v/>
      </c>
      <c r="AE125" s="72" t="str">
        <v/>
      </c>
      <c r="AF125" s="72" t="str">
        <v/>
      </c>
      <c r="AG125" s="72" t="str">
        <v/>
      </c>
      <c r="AH125" s="72" t="str">
        <v/>
      </c>
      <c r="AI125" s="72" t="str">
        <v/>
      </c>
      <c r="AJ125" s="72" t="str">
        <v/>
      </c>
      <c r="AK125" s="72" t="str">
        <v/>
      </c>
      <c r="AL125" s="72" t="str">
        <v/>
      </c>
      <c r="AM125" s="72" t="str">
        <v/>
      </c>
      <c r="AN125" s="72" t="str">
        <v/>
      </c>
      <c r="AO125" s="72" t="str">
        <v/>
      </c>
      <c r="AP125" s="72" t="str">
        <v/>
      </c>
      <c r="AQ125" s="72" t="str">
        <v/>
      </c>
      <c r="AR125" s="72" t="str">
        <v/>
      </c>
      <c r="AS125" s="72" t="str">
        <v/>
      </c>
      <c r="AT125" s="72" t="str">
        <v/>
      </c>
      <c r="AU125" s="72" t="str">
        <v/>
      </c>
      <c r="AV125" s="72" t="str">
        <v/>
      </c>
      <c r="AW125" s="72" t="str">
        <v/>
      </c>
      <c r="AX125" s="72" t="str">
        <v/>
      </c>
      <c r="AY125" s="72" t="str">
        <v/>
      </c>
      <c r="AZ125" s="72" t="str">
        <v/>
      </c>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c r="DA125" s="72"/>
      <c r="DB125" s="72"/>
      <c r="DC125" s="72"/>
      <c r="DD125" s="72"/>
      <c r="DE125" s="72"/>
      <c r="DF125" s="72"/>
      <c r="DG125" s="72"/>
      <c r="DH125" s="72"/>
      <c r="DI125" s="72"/>
      <c r="DJ125" s="72"/>
      <c r="DK125" s="72"/>
      <c r="DL125" s="72"/>
      <c r="DM125" s="72"/>
      <c r="DN125" s="72"/>
      <c r="DO125" s="72"/>
      <c r="DP125" s="72"/>
      <c r="DQ125" s="72"/>
      <c r="DR125" s="72"/>
      <c r="DS125" s="72"/>
      <c r="DT125" s="72"/>
      <c r="DU125" s="72"/>
      <c r="DV125" s="72"/>
      <c r="DW125" s="72"/>
      <c r="DX125" s="72"/>
      <c r="DY125" s="72"/>
      <c r="DZ125" s="72"/>
      <c r="EA125" s="72"/>
      <c r="EB125" s="72"/>
      <c r="EC125" s="72"/>
      <c r="ED125" s="72"/>
      <c r="EE125" s="72"/>
      <c r="EF125" s="72"/>
      <c r="EG125" s="72"/>
      <c r="EH125" s="72"/>
      <c r="EI125" s="72"/>
      <c r="EJ125" s="72"/>
      <c r="EK125" s="72"/>
      <c r="EL125" s="72"/>
      <c r="EM125" s="72"/>
      <c r="EN125" s="72"/>
      <c r="EO125" s="72"/>
      <c r="EP125" s="72"/>
      <c r="EQ125" s="72"/>
      <c r="ER125" s="72"/>
      <c r="ES125" s="72"/>
      <c r="ET125" s="72"/>
      <c r="EU125" s="72"/>
      <c r="EV125" s="72"/>
      <c r="EW125" s="72"/>
      <c r="EX125" s="72"/>
      <c r="EY125" s="72"/>
      <c r="EZ125" s="72"/>
      <c r="FA125" s="72"/>
      <c r="FB125" s="72"/>
      <c r="FC125" s="72"/>
      <c r="FD125" s="72"/>
      <c r="FE125" s="72"/>
      <c r="FF125" s="72"/>
      <c r="FG125" s="72"/>
      <c r="FH125" s="72"/>
      <c r="FI125" s="72"/>
      <c r="FJ125" s="72"/>
      <c r="FK125" s="72"/>
      <c r="FL125" s="72"/>
      <c r="FM125" s="72"/>
      <c r="FN125" s="72"/>
      <c r="FO125" s="72"/>
      <c r="FP125" s="72"/>
      <c r="FQ125" s="72"/>
      <c r="FR125" s="72"/>
      <c r="FS125" s="72"/>
      <c r="FT125" s="72"/>
      <c r="FU125" s="72"/>
      <c r="FV125" s="72"/>
      <c r="FW125" s="72"/>
      <c r="FX125" s="72"/>
      <c r="FY125" s="72"/>
      <c r="FZ125" s="72"/>
      <c r="GA125" s="72"/>
      <c r="GB125" s="72"/>
      <c r="GC125" s="72"/>
      <c r="GD125" s="72"/>
      <c r="GE125" s="72"/>
      <c r="GF125" s="72"/>
      <c r="GG125" s="72"/>
    </row>
    <row r="126" spans="1:189" s="73" customFormat="1" x14ac:dyDescent="0.25">
      <c r="A126" s="70"/>
      <c r="B126" s="71" t="str">
        <f t="array" ref="B126">IF(A125="","",(LARGE('A1'!$B$30:$C$103,(1+SUM(COUNTIF('A1'!$B$30:$C$103,B$6:B125))-(A125*COUNTIF('A1'!$B$30:$C$103,B$7))))))</f>
        <v/>
      </c>
      <c r="C126" s="72" t="str">
        <f t="array" ref="C126:AZ126">IF($C$5:$AZ$5="","",IF($C$5:$AZ$5="HOT",IF(TRANSPOSE('A1'!$B$30:$B$80)=$B126,"●",IF(TRANSPOSE('A1'!$C$30:$C$80)=$B126,"▼",IF($C125:$AZ125="|","|",""))),IF(TRANSPOSE('A1'!$B$30:$B$80)=$B126,"●",IF(TRANSPOSE('A1'!$C$30:$C$80)=$B126,"▲",IF($C125:$AZ125="|","|","")))))</f>
        <v/>
      </c>
      <c r="D126" s="72" t="str">
        <v/>
      </c>
      <c r="E126" s="72" t="str">
        <v/>
      </c>
      <c r="F126" s="72" t="str">
        <v/>
      </c>
      <c r="G126" s="72" t="str">
        <v/>
      </c>
      <c r="H126" s="72" t="str">
        <v/>
      </c>
      <c r="I126" s="72" t="str">
        <v/>
      </c>
      <c r="J126" s="72" t="str">
        <v/>
      </c>
      <c r="K126" s="72" t="str">
        <v/>
      </c>
      <c r="L126" s="72" t="str">
        <v/>
      </c>
      <c r="M126" s="72" t="str">
        <v/>
      </c>
      <c r="N126" s="72" t="str">
        <v/>
      </c>
      <c r="O126" s="72" t="str">
        <v/>
      </c>
      <c r="P126" s="72" t="str">
        <v/>
      </c>
      <c r="Q126" s="72" t="str">
        <v/>
      </c>
      <c r="R126" s="72" t="str">
        <v/>
      </c>
      <c r="S126" s="72" t="str">
        <v/>
      </c>
      <c r="T126" s="72" t="str">
        <v/>
      </c>
      <c r="U126" s="72" t="str">
        <v/>
      </c>
      <c r="V126" s="72" t="str">
        <v/>
      </c>
      <c r="W126" s="72" t="str">
        <v/>
      </c>
      <c r="X126" s="72" t="str">
        <v/>
      </c>
      <c r="Y126" s="72" t="str">
        <v/>
      </c>
      <c r="Z126" s="72" t="str">
        <v/>
      </c>
      <c r="AA126" s="72" t="str">
        <v/>
      </c>
      <c r="AB126" s="72" t="str">
        <v/>
      </c>
      <c r="AC126" s="72" t="str">
        <v/>
      </c>
      <c r="AD126" s="72" t="str">
        <v/>
      </c>
      <c r="AE126" s="72" t="str">
        <v/>
      </c>
      <c r="AF126" s="72" t="str">
        <v/>
      </c>
      <c r="AG126" s="72" t="str">
        <v/>
      </c>
      <c r="AH126" s="72" t="str">
        <v/>
      </c>
      <c r="AI126" s="72" t="str">
        <v/>
      </c>
      <c r="AJ126" s="72" t="str">
        <v/>
      </c>
      <c r="AK126" s="72" t="str">
        <v/>
      </c>
      <c r="AL126" s="72" t="str">
        <v/>
      </c>
      <c r="AM126" s="72" t="str">
        <v/>
      </c>
      <c r="AN126" s="72" t="str">
        <v/>
      </c>
      <c r="AO126" s="72" t="str">
        <v/>
      </c>
      <c r="AP126" s="72" t="str">
        <v/>
      </c>
      <c r="AQ126" s="72" t="str">
        <v/>
      </c>
      <c r="AR126" s="72" t="str">
        <v/>
      </c>
      <c r="AS126" s="72" t="str">
        <v/>
      </c>
      <c r="AT126" s="72" t="str">
        <v/>
      </c>
      <c r="AU126" s="72" t="str">
        <v/>
      </c>
      <c r="AV126" s="72" t="str">
        <v/>
      </c>
      <c r="AW126" s="72" t="str">
        <v/>
      </c>
      <c r="AX126" s="72" t="str">
        <v/>
      </c>
      <c r="AY126" s="72" t="str">
        <v/>
      </c>
      <c r="AZ126" s="72" t="str">
        <v/>
      </c>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c r="DA126" s="72"/>
      <c r="DB126" s="72"/>
      <c r="DC126" s="72"/>
      <c r="DD126" s="72"/>
      <c r="DE126" s="72"/>
      <c r="DF126" s="72"/>
      <c r="DG126" s="72"/>
      <c r="DH126" s="72"/>
      <c r="DI126" s="72"/>
      <c r="DJ126" s="72"/>
      <c r="DK126" s="72"/>
      <c r="DL126" s="72"/>
      <c r="DM126" s="72"/>
      <c r="DN126" s="72"/>
      <c r="DO126" s="72"/>
      <c r="DP126" s="72"/>
      <c r="DQ126" s="72"/>
      <c r="DR126" s="72"/>
      <c r="DS126" s="72"/>
      <c r="DT126" s="72"/>
      <c r="DU126" s="72"/>
      <c r="DV126" s="72"/>
      <c r="DW126" s="72"/>
      <c r="DX126" s="72"/>
      <c r="DY126" s="72"/>
      <c r="DZ126" s="72"/>
      <c r="EA126" s="72"/>
      <c r="EB126" s="72"/>
      <c r="EC126" s="72"/>
      <c r="ED126" s="72"/>
      <c r="EE126" s="72"/>
      <c r="EF126" s="72"/>
      <c r="EG126" s="72"/>
      <c r="EH126" s="72"/>
      <c r="EI126" s="72"/>
      <c r="EJ126" s="72"/>
      <c r="EK126" s="72"/>
      <c r="EL126" s="72"/>
      <c r="EM126" s="72"/>
      <c r="EN126" s="72"/>
      <c r="EO126" s="72"/>
      <c r="EP126" s="72"/>
      <c r="EQ126" s="72"/>
      <c r="ER126" s="72"/>
      <c r="ES126" s="72"/>
      <c r="ET126" s="72"/>
      <c r="EU126" s="72"/>
      <c r="EV126" s="72"/>
      <c r="EW126" s="72"/>
      <c r="EX126" s="72"/>
      <c r="EY126" s="72"/>
      <c r="EZ126" s="72"/>
      <c r="FA126" s="72"/>
      <c r="FB126" s="72"/>
      <c r="FC126" s="72"/>
      <c r="FD126" s="72"/>
      <c r="FE126" s="72"/>
      <c r="FF126" s="72"/>
      <c r="FG126" s="72"/>
      <c r="FH126" s="72"/>
      <c r="FI126" s="72"/>
      <c r="FJ126" s="72"/>
      <c r="FK126" s="72"/>
      <c r="FL126" s="72"/>
      <c r="FM126" s="72"/>
      <c r="FN126" s="72"/>
      <c r="FO126" s="72"/>
      <c r="FP126" s="72"/>
      <c r="FQ126" s="72"/>
      <c r="FR126" s="72"/>
      <c r="FS126" s="72"/>
      <c r="FT126" s="72"/>
      <c r="FU126" s="72"/>
      <c r="FV126" s="72"/>
      <c r="FW126" s="72"/>
      <c r="FX126" s="72"/>
      <c r="FY126" s="72"/>
      <c r="FZ126" s="72"/>
      <c r="GA126" s="72"/>
      <c r="GB126" s="72"/>
      <c r="GC126" s="72"/>
      <c r="GD126" s="72"/>
      <c r="GE126" s="72"/>
      <c r="GF126" s="72"/>
      <c r="GG126" s="72"/>
    </row>
    <row r="127" spans="1:189" s="73" customFormat="1" x14ac:dyDescent="0.25">
      <c r="A127" s="70" t="str">
        <f>IF(A125="","",IF((SUM(IF(FREQUENCY('A1'!$B$30:$C$80,'A1'!$B$30:$C$80)&gt;0,1)))&gt;(A125+1),(A125+1),""))</f>
        <v/>
      </c>
      <c r="B127" s="71" t="str">
        <f t="array" ref="B127">IF(A126="","",(LARGE('A1'!$B$30:$C$103,(1+SUM(COUNTIF('A1'!$B$30:$C$103,B$6:B126))-(A126*COUNTIF('A1'!$B$30:$C$103,B$7))))))</f>
        <v/>
      </c>
      <c r="C127" s="72" t="str">
        <f t="array" ref="C127:AZ127">IF($C$5:$AZ$5="","",IF($C$5:$AZ$5="HOT",IF($C126:$AZ126="●","|",IF($C126:$AZ126="|","|","")),IF($C126:$AZ126="▲","|",IF($C126:$AZ126="|","|",""))))</f>
        <v/>
      </c>
      <c r="D127" s="72" t="str">
        <v/>
      </c>
      <c r="E127" s="72" t="str">
        <v/>
      </c>
      <c r="F127" s="72" t="str">
        <v/>
      </c>
      <c r="G127" s="72" t="str">
        <v/>
      </c>
      <c r="H127" s="72" t="str">
        <v/>
      </c>
      <c r="I127" s="72" t="str">
        <v/>
      </c>
      <c r="J127" s="72" t="str">
        <v/>
      </c>
      <c r="K127" s="72" t="str">
        <v/>
      </c>
      <c r="L127" s="72" t="str">
        <v/>
      </c>
      <c r="M127" s="72" t="str">
        <v/>
      </c>
      <c r="N127" s="72" t="str">
        <v/>
      </c>
      <c r="O127" s="72" t="str">
        <v/>
      </c>
      <c r="P127" s="72" t="str">
        <v/>
      </c>
      <c r="Q127" s="72" t="str">
        <v/>
      </c>
      <c r="R127" s="72" t="str">
        <v/>
      </c>
      <c r="S127" s="72" t="str">
        <v/>
      </c>
      <c r="T127" s="72" t="str">
        <v/>
      </c>
      <c r="U127" s="72" t="str">
        <v/>
      </c>
      <c r="V127" s="72" t="str">
        <v/>
      </c>
      <c r="W127" s="72" t="str">
        <v/>
      </c>
      <c r="X127" s="72" t="str">
        <v/>
      </c>
      <c r="Y127" s="72" t="str">
        <v/>
      </c>
      <c r="Z127" s="72" t="str">
        <v/>
      </c>
      <c r="AA127" s="72" t="str">
        <v/>
      </c>
      <c r="AB127" s="72" t="str">
        <v/>
      </c>
      <c r="AC127" s="72" t="str">
        <v/>
      </c>
      <c r="AD127" s="72" t="str">
        <v/>
      </c>
      <c r="AE127" s="72" t="str">
        <v/>
      </c>
      <c r="AF127" s="72" t="str">
        <v/>
      </c>
      <c r="AG127" s="72" t="str">
        <v/>
      </c>
      <c r="AH127" s="72" t="str">
        <v/>
      </c>
      <c r="AI127" s="72" t="str">
        <v/>
      </c>
      <c r="AJ127" s="72" t="str">
        <v/>
      </c>
      <c r="AK127" s="72" t="str">
        <v/>
      </c>
      <c r="AL127" s="72" t="str">
        <v/>
      </c>
      <c r="AM127" s="72" t="str">
        <v/>
      </c>
      <c r="AN127" s="72" t="str">
        <v/>
      </c>
      <c r="AO127" s="72" t="str">
        <v/>
      </c>
      <c r="AP127" s="72" t="str">
        <v/>
      </c>
      <c r="AQ127" s="72" t="str">
        <v/>
      </c>
      <c r="AR127" s="72" t="str">
        <v/>
      </c>
      <c r="AS127" s="72" t="str">
        <v/>
      </c>
      <c r="AT127" s="72" t="str">
        <v/>
      </c>
      <c r="AU127" s="72" t="str">
        <v/>
      </c>
      <c r="AV127" s="72" t="str">
        <v/>
      </c>
      <c r="AW127" s="72" t="str">
        <v/>
      </c>
      <c r="AX127" s="72" t="str">
        <v/>
      </c>
      <c r="AY127" s="72" t="str">
        <v/>
      </c>
      <c r="AZ127" s="72" t="str">
        <v/>
      </c>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c r="DA127" s="72"/>
      <c r="DB127" s="72"/>
      <c r="DC127" s="72"/>
      <c r="DD127" s="72"/>
      <c r="DE127" s="72"/>
      <c r="DF127" s="72"/>
      <c r="DG127" s="72"/>
      <c r="DH127" s="72"/>
      <c r="DI127" s="72"/>
      <c r="DJ127" s="72"/>
      <c r="DK127" s="72"/>
      <c r="DL127" s="72"/>
      <c r="DM127" s="72"/>
      <c r="DN127" s="72"/>
      <c r="DO127" s="72"/>
      <c r="DP127" s="72"/>
      <c r="DQ127" s="72"/>
      <c r="DR127" s="72"/>
      <c r="DS127" s="72"/>
      <c r="DT127" s="72"/>
      <c r="DU127" s="72"/>
      <c r="DV127" s="72"/>
      <c r="DW127" s="72"/>
      <c r="DX127" s="72"/>
      <c r="DY127" s="72"/>
      <c r="DZ127" s="72"/>
      <c r="EA127" s="72"/>
      <c r="EB127" s="72"/>
      <c r="EC127" s="72"/>
      <c r="ED127" s="72"/>
      <c r="EE127" s="72"/>
      <c r="EF127" s="72"/>
      <c r="EG127" s="72"/>
      <c r="EH127" s="72"/>
      <c r="EI127" s="72"/>
      <c r="EJ127" s="72"/>
      <c r="EK127" s="72"/>
      <c r="EL127" s="72"/>
      <c r="EM127" s="72"/>
      <c r="EN127" s="72"/>
      <c r="EO127" s="72"/>
      <c r="EP127" s="72"/>
      <c r="EQ127" s="72"/>
      <c r="ER127" s="72"/>
      <c r="ES127" s="72"/>
      <c r="ET127" s="72"/>
      <c r="EU127" s="72"/>
      <c r="EV127" s="72"/>
      <c r="EW127" s="72"/>
      <c r="EX127" s="72"/>
      <c r="EY127" s="72"/>
      <c r="EZ127" s="72"/>
      <c r="FA127" s="72"/>
      <c r="FB127" s="72"/>
      <c r="FC127" s="72"/>
      <c r="FD127" s="72"/>
      <c r="FE127" s="72"/>
      <c r="FF127" s="72"/>
      <c r="FG127" s="72"/>
      <c r="FH127" s="72"/>
      <c r="FI127" s="72"/>
      <c r="FJ127" s="72"/>
      <c r="FK127" s="72"/>
      <c r="FL127" s="72"/>
      <c r="FM127" s="72"/>
      <c r="FN127" s="72"/>
      <c r="FO127" s="72"/>
      <c r="FP127" s="72"/>
      <c r="FQ127" s="72"/>
      <c r="FR127" s="72"/>
      <c r="FS127" s="72"/>
      <c r="FT127" s="72"/>
      <c r="FU127" s="72"/>
      <c r="FV127" s="72"/>
      <c r="FW127" s="72"/>
      <c r="FX127" s="72"/>
      <c r="FY127" s="72"/>
      <c r="FZ127" s="72"/>
      <c r="GA127" s="72"/>
      <c r="GB127" s="72"/>
      <c r="GC127" s="72"/>
      <c r="GD127" s="72"/>
      <c r="GE127" s="72"/>
      <c r="GF127" s="72"/>
      <c r="GG127" s="72"/>
    </row>
    <row r="128" spans="1:189" s="73" customFormat="1" x14ac:dyDescent="0.25">
      <c r="A128" s="70"/>
      <c r="B128" s="71" t="str">
        <f t="array" ref="B128">IF(A127="","",(LARGE('A1'!$B$30:$C$103,(1+SUM(COUNTIF('A1'!$B$30:$C$103,B$6:B127))-(A127*COUNTIF('A1'!$B$30:$C$103,B$7))))))</f>
        <v/>
      </c>
      <c r="C128" s="72" t="str">
        <f t="array" ref="C128:AZ128">IF($C$5:$AZ$5="","",IF($C$5:$AZ$5="HOT",IF(TRANSPOSE('A1'!$B$30:$B$80)=$B128,"●",IF(TRANSPOSE('A1'!$C$30:$C$80)=$B128,"▼",IF($C127:$AZ127="|","|",""))),IF(TRANSPOSE('A1'!$B$30:$B$80)=$B128,"●",IF(TRANSPOSE('A1'!$C$30:$C$80)=$B128,"▲",IF($C127:$AZ127="|","|","")))))</f>
        <v/>
      </c>
      <c r="D128" s="72" t="str">
        <v/>
      </c>
      <c r="E128" s="72" t="str">
        <v/>
      </c>
      <c r="F128" s="72" t="str">
        <v/>
      </c>
      <c r="G128" s="72" t="str">
        <v/>
      </c>
      <c r="H128" s="72" t="str">
        <v/>
      </c>
      <c r="I128" s="72" t="str">
        <v/>
      </c>
      <c r="J128" s="72" t="str">
        <v/>
      </c>
      <c r="K128" s="72" t="str">
        <v/>
      </c>
      <c r="L128" s="72" t="str">
        <v/>
      </c>
      <c r="M128" s="72" t="str">
        <v/>
      </c>
      <c r="N128" s="72" t="str">
        <v/>
      </c>
      <c r="O128" s="72" t="str">
        <v/>
      </c>
      <c r="P128" s="72" t="str">
        <v/>
      </c>
      <c r="Q128" s="72" t="str">
        <v/>
      </c>
      <c r="R128" s="72" t="str">
        <v/>
      </c>
      <c r="S128" s="72" t="str">
        <v/>
      </c>
      <c r="T128" s="72" t="str">
        <v/>
      </c>
      <c r="U128" s="72" t="str">
        <v/>
      </c>
      <c r="V128" s="72" t="str">
        <v/>
      </c>
      <c r="W128" s="72" t="str">
        <v/>
      </c>
      <c r="X128" s="72" t="str">
        <v/>
      </c>
      <c r="Y128" s="72" t="str">
        <v/>
      </c>
      <c r="Z128" s="72" t="str">
        <v/>
      </c>
      <c r="AA128" s="72" t="str">
        <v/>
      </c>
      <c r="AB128" s="72" t="str">
        <v/>
      </c>
      <c r="AC128" s="72" t="str">
        <v/>
      </c>
      <c r="AD128" s="72" t="str">
        <v/>
      </c>
      <c r="AE128" s="72" t="str">
        <v/>
      </c>
      <c r="AF128" s="72" t="str">
        <v/>
      </c>
      <c r="AG128" s="72" t="str">
        <v/>
      </c>
      <c r="AH128" s="72" t="str">
        <v/>
      </c>
      <c r="AI128" s="72" t="str">
        <v/>
      </c>
      <c r="AJ128" s="72" t="str">
        <v/>
      </c>
      <c r="AK128" s="72" t="str">
        <v/>
      </c>
      <c r="AL128" s="72" t="str">
        <v/>
      </c>
      <c r="AM128" s="72" t="str">
        <v/>
      </c>
      <c r="AN128" s="72" t="str">
        <v/>
      </c>
      <c r="AO128" s="72" t="str">
        <v/>
      </c>
      <c r="AP128" s="72" t="str">
        <v/>
      </c>
      <c r="AQ128" s="72" t="str">
        <v/>
      </c>
      <c r="AR128" s="72" t="str">
        <v/>
      </c>
      <c r="AS128" s="72" t="str">
        <v/>
      </c>
      <c r="AT128" s="72" t="str">
        <v/>
      </c>
      <c r="AU128" s="72" t="str">
        <v/>
      </c>
      <c r="AV128" s="72" t="str">
        <v/>
      </c>
      <c r="AW128" s="72" t="str">
        <v/>
      </c>
      <c r="AX128" s="72" t="str">
        <v/>
      </c>
      <c r="AY128" s="72" t="str">
        <v/>
      </c>
      <c r="AZ128" s="72" t="str">
        <v/>
      </c>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c r="DA128" s="72"/>
      <c r="DB128" s="72"/>
      <c r="DC128" s="72"/>
      <c r="DD128" s="72"/>
      <c r="DE128" s="72"/>
      <c r="DF128" s="72"/>
      <c r="DG128" s="72"/>
      <c r="DH128" s="72"/>
      <c r="DI128" s="72"/>
      <c r="DJ128" s="72"/>
      <c r="DK128" s="72"/>
      <c r="DL128" s="72"/>
      <c r="DM128" s="72"/>
      <c r="DN128" s="72"/>
      <c r="DO128" s="72"/>
      <c r="DP128" s="72"/>
      <c r="DQ128" s="72"/>
      <c r="DR128" s="72"/>
      <c r="DS128" s="72"/>
      <c r="DT128" s="72"/>
      <c r="DU128" s="72"/>
      <c r="DV128" s="72"/>
      <c r="DW128" s="72"/>
      <c r="DX128" s="72"/>
      <c r="DY128" s="72"/>
      <c r="DZ128" s="72"/>
      <c r="EA128" s="72"/>
      <c r="EB128" s="72"/>
      <c r="EC128" s="72"/>
      <c r="ED128" s="72"/>
      <c r="EE128" s="72"/>
      <c r="EF128" s="72"/>
      <c r="EG128" s="72"/>
      <c r="EH128" s="72"/>
      <c r="EI128" s="72"/>
      <c r="EJ128" s="72"/>
      <c r="EK128" s="72"/>
      <c r="EL128" s="72"/>
      <c r="EM128" s="72"/>
      <c r="EN128" s="72"/>
      <c r="EO128" s="72"/>
      <c r="EP128" s="72"/>
      <c r="EQ128" s="72"/>
      <c r="ER128" s="72"/>
      <c r="ES128" s="72"/>
      <c r="ET128" s="72"/>
      <c r="EU128" s="72"/>
      <c r="EV128" s="72"/>
      <c r="EW128" s="72"/>
      <c r="EX128" s="72"/>
      <c r="EY128" s="72"/>
      <c r="EZ128" s="72"/>
      <c r="FA128" s="72"/>
      <c r="FB128" s="72"/>
      <c r="FC128" s="72"/>
      <c r="FD128" s="72"/>
      <c r="FE128" s="72"/>
      <c r="FF128" s="72"/>
      <c r="FG128" s="72"/>
      <c r="FH128" s="72"/>
      <c r="FI128" s="72"/>
      <c r="FJ128" s="72"/>
      <c r="FK128" s="72"/>
      <c r="FL128" s="72"/>
      <c r="FM128" s="72"/>
      <c r="FN128" s="72"/>
      <c r="FO128" s="72"/>
      <c r="FP128" s="72"/>
      <c r="FQ128" s="72"/>
      <c r="FR128" s="72"/>
      <c r="FS128" s="72"/>
      <c r="FT128" s="72"/>
      <c r="FU128" s="72"/>
      <c r="FV128" s="72"/>
      <c r="FW128" s="72"/>
      <c r="FX128" s="72"/>
      <c r="FY128" s="72"/>
      <c r="FZ128" s="72"/>
      <c r="GA128" s="72"/>
      <c r="GB128" s="72"/>
      <c r="GC128" s="72"/>
      <c r="GD128" s="72"/>
      <c r="GE128" s="72"/>
      <c r="GF128" s="72"/>
      <c r="GG128" s="72"/>
    </row>
    <row r="129" spans="1:189" s="73" customFormat="1" x14ac:dyDescent="0.25">
      <c r="A129" s="70" t="str">
        <f>IF(A127="","",IF((SUM(IF(FREQUENCY('A1'!$B$30:$C$80,'A1'!$B$30:$C$80)&gt;0,1)))&gt;(A127+1),(A127+1),""))</f>
        <v/>
      </c>
      <c r="B129" s="71" t="str">
        <f t="array" ref="B129">IF(A128="","",(LARGE('A1'!$B$30:$C$103,(1+SUM(COUNTIF('A1'!$B$30:$C$103,B$6:B128))-(A128*COUNTIF('A1'!$B$30:$C$103,B$7))))))</f>
        <v/>
      </c>
      <c r="C129" s="72" t="str">
        <f t="array" ref="C129:AZ129">IF($C$5:$AZ$5="","",IF($C$5:$AZ$5="HOT",IF($C128:$AZ128="●","|",IF($C128:$AZ128="|","|","")),IF($C128:$AZ128="▲","|",IF($C128:$AZ128="|","|",""))))</f>
        <v/>
      </c>
      <c r="D129" s="72" t="str">
        <v/>
      </c>
      <c r="E129" s="72" t="str">
        <v/>
      </c>
      <c r="F129" s="72" t="str">
        <v/>
      </c>
      <c r="G129" s="72" t="str">
        <v/>
      </c>
      <c r="H129" s="72" t="str">
        <v/>
      </c>
      <c r="I129" s="72" t="str">
        <v/>
      </c>
      <c r="J129" s="72" t="str">
        <v/>
      </c>
      <c r="K129" s="72" t="str">
        <v/>
      </c>
      <c r="L129" s="72" t="str">
        <v/>
      </c>
      <c r="M129" s="72" t="str">
        <v/>
      </c>
      <c r="N129" s="72" t="str">
        <v/>
      </c>
      <c r="O129" s="72" t="str">
        <v/>
      </c>
      <c r="P129" s="72" t="str">
        <v/>
      </c>
      <c r="Q129" s="72" t="str">
        <v/>
      </c>
      <c r="R129" s="72" t="str">
        <v/>
      </c>
      <c r="S129" s="72" t="str">
        <v/>
      </c>
      <c r="T129" s="72" t="str">
        <v/>
      </c>
      <c r="U129" s="72" t="str">
        <v/>
      </c>
      <c r="V129" s="72" t="str">
        <v/>
      </c>
      <c r="W129" s="72" t="str">
        <v/>
      </c>
      <c r="X129" s="72" t="str">
        <v/>
      </c>
      <c r="Y129" s="72" t="str">
        <v/>
      </c>
      <c r="Z129" s="72" t="str">
        <v/>
      </c>
      <c r="AA129" s="72" t="str">
        <v/>
      </c>
      <c r="AB129" s="72" t="str">
        <v/>
      </c>
      <c r="AC129" s="72" t="str">
        <v/>
      </c>
      <c r="AD129" s="72" t="str">
        <v/>
      </c>
      <c r="AE129" s="72" t="str">
        <v/>
      </c>
      <c r="AF129" s="72" t="str">
        <v/>
      </c>
      <c r="AG129" s="72" t="str">
        <v/>
      </c>
      <c r="AH129" s="72" t="str">
        <v/>
      </c>
      <c r="AI129" s="72" t="str">
        <v/>
      </c>
      <c r="AJ129" s="72" t="str">
        <v/>
      </c>
      <c r="AK129" s="72" t="str">
        <v/>
      </c>
      <c r="AL129" s="72" t="str">
        <v/>
      </c>
      <c r="AM129" s="72" t="str">
        <v/>
      </c>
      <c r="AN129" s="72" t="str">
        <v/>
      </c>
      <c r="AO129" s="72" t="str">
        <v/>
      </c>
      <c r="AP129" s="72" t="str">
        <v/>
      </c>
      <c r="AQ129" s="72" t="str">
        <v/>
      </c>
      <c r="AR129" s="72" t="str">
        <v/>
      </c>
      <c r="AS129" s="72" t="str">
        <v/>
      </c>
      <c r="AT129" s="72" t="str">
        <v/>
      </c>
      <c r="AU129" s="72" t="str">
        <v/>
      </c>
      <c r="AV129" s="72" t="str">
        <v/>
      </c>
      <c r="AW129" s="72" t="str">
        <v/>
      </c>
      <c r="AX129" s="72" t="str">
        <v/>
      </c>
      <c r="AY129" s="72" t="str">
        <v/>
      </c>
      <c r="AZ129" s="72" t="str">
        <v/>
      </c>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c r="DA129" s="72"/>
      <c r="DB129" s="72"/>
      <c r="DC129" s="72"/>
      <c r="DD129" s="72"/>
      <c r="DE129" s="72"/>
      <c r="DF129" s="72"/>
      <c r="DG129" s="72"/>
      <c r="DH129" s="72"/>
      <c r="DI129" s="72"/>
      <c r="DJ129" s="72"/>
      <c r="DK129" s="72"/>
      <c r="DL129" s="72"/>
      <c r="DM129" s="72"/>
      <c r="DN129" s="72"/>
      <c r="DO129" s="72"/>
      <c r="DP129" s="72"/>
      <c r="DQ129" s="72"/>
      <c r="DR129" s="72"/>
      <c r="DS129" s="72"/>
      <c r="DT129" s="72"/>
      <c r="DU129" s="72"/>
      <c r="DV129" s="72"/>
      <c r="DW129" s="72"/>
      <c r="DX129" s="72"/>
      <c r="DY129" s="72"/>
      <c r="DZ129" s="72"/>
      <c r="EA129" s="72"/>
      <c r="EB129" s="72"/>
      <c r="EC129" s="72"/>
      <c r="ED129" s="72"/>
      <c r="EE129" s="72"/>
      <c r="EF129" s="72"/>
      <c r="EG129" s="72"/>
      <c r="EH129" s="72"/>
      <c r="EI129" s="72"/>
      <c r="EJ129" s="72"/>
      <c r="EK129" s="72"/>
      <c r="EL129" s="72"/>
      <c r="EM129" s="72"/>
      <c r="EN129" s="72"/>
      <c r="EO129" s="72"/>
      <c r="EP129" s="72"/>
      <c r="EQ129" s="72"/>
      <c r="ER129" s="72"/>
      <c r="ES129" s="72"/>
      <c r="ET129" s="72"/>
      <c r="EU129" s="72"/>
      <c r="EV129" s="72"/>
      <c r="EW129" s="72"/>
      <c r="EX129" s="72"/>
      <c r="EY129" s="72"/>
      <c r="EZ129" s="72"/>
      <c r="FA129" s="72"/>
      <c r="FB129" s="72"/>
      <c r="FC129" s="72"/>
      <c r="FD129" s="72"/>
      <c r="FE129" s="72"/>
      <c r="FF129" s="72"/>
      <c r="FG129" s="72"/>
      <c r="FH129" s="72"/>
      <c r="FI129" s="72"/>
      <c r="FJ129" s="72"/>
      <c r="FK129" s="72"/>
      <c r="FL129" s="72"/>
      <c r="FM129" s="72"/>
      <c r="FN129" s="72"/>
      <c r="FO129" s="72"/>
      <c r="FP129" s="72"/>
      <c r="FQ129" s="72"/>
      <c r="FR129" s="72"/>
      <c r="FS129" s="72"/>
      <c r="FT129" s="72"/>
      <c r="FU129" s="72"/>
      <c r="FV129" s="72"/>
      <c r="FW129" s="72"/>
      <c r="FX129" s="72"/>
      <c r="FY129" s="72"/>
      <c r="FZ129" s="72"/>
      <c r="GA129" s="72"/>
      <c r="GB129" s="72"/>
      <c r="GC129" s="72"/>
      <c r="GD129" s="72"/>
      <c r="GE129" s="72"/>
      <c r="GF129" s="72"/>
      <c r="GG129" s="72"/>
    </row>
    <row r="130" spans="1:189" s="73" customFormat="1" x14ac:dyDescent="0.25">
      <c r="A130" s="70"/>
      <c r="B130" s="71" t="str">
        <f t="array" ref="B130">IF(A129="","",(LARGE('A1'!$B$30:$C$103,(1+SUM(COUNTIF('A1'!$B$30:$C$103,B$6:B129))-(A129*COUNTIF('A1'!$B$30:$C$103,B$7))))))</f>
        <v/>
      </c>
      <c r="C130" s="72" t="str">
        <f t="array" ref="C130:AZ130">IF($C$5:$AZ$5="","",IF($C$5:$AZ$5="HOT",IF(TRANSPOSE('A1'!$B$30:$B$80)=$B130,"●",IF(TRANSPOSE('A1'!$C$30:$C$80)=$B130,"▼",IF($C129:$AZ129="|","|",""))),IF(TRANSPOSE('A1'!$B$30:$B$80)=$B130,"●",IF(TRANSPOSE('A1'!$C$30:$C$80)=$B130,"▲",IF($C129:$AZ129="|","|","")))))</f>
        <v/>
      </c>
      <c r="D130" s="72" t="str">
        <v/>
      </c>
      <c r="E130" s="72" t="str">
        <v/>
      </c>
      <c r="F130" s="72" t="str">
        <v/>
      </c>
      <c r="G130" s="72" t="str">
        <v/>
      </c>
      <c r="H130" s="72" t="str">
        <v/>
      </c>
      <c r="I130" s="72" t="str">
        <v/>
      </c>
      <c r="J130" s="72" t="str">
        <v/>
      </c>
      <c r="K130" s="72" t="str">
        <v/>
      </c>
      <c r="L130" s="72" t="str">
        <v/>
      </c>
      <c r="M130" s="72" t="str">
        <v/>
      </c>
      <c r="N130" s="72" t="str">
        <v/>
      </c>
      <c r="O130" s="72" t="str">
        <v/>
      </c>
      <c r="P130" s="72" t="str">
        <v/>
      </c>
      <c r="Q130" s="72" t="str">
        <v/>
      </c>
      <c r="R130" s="72" t="str">
        <v/>
      </c>
      <c r="S130" s="72" t="str">
        <v/>
      </c>
      <c r="T130" s="72" t="str">
        <v/>
      </c>
      <c r="U130" s="72" t="str">
        <v/>
      </c>
      <c r="V130" s="72" t="str">
        <v/>
      </c>
      <c r="W130" s="72" t="str">
        <v/>
      </c>
      <c r="X130" s="72" t="str">
        <v/>
      </c>
      <c r="Y130" s="72" t="str">
        <v/>
      </c>
      <c r="Z130" s="72" t="str">
        <v/>
      </c>
      <c r="AA130" s="72" t="str">
        <v/>
      </c>
      <c r="AB130" s="72" t="str">
        <v/>
      </c>
      <c r="AC130" s="72" t="str">
        <v/>
      </c>
      <c r="AD130" s="72" t="str">
        <v/>
      </c>
      <c r="AE130" s="72" t="str">
        <v/>
      </c>
      <c r="AF130" s="72" t="str">
        <v/>
      </c>
      <c r="AG130" s="72" t="str">
        <v/>
      </c>
      <c r="AH130" s="72" t="str">
        <v/>
      </c>
      <c r="AI130" s="72" t="str">
        <v/>
      </c>
      <c r="AJ130" s="72" t="str">
        <v/>
      </c>
      <c r="AK130" s="72" t="str">
        <v/>
      </c>
      <c r="AL130" s="72" t="str">
        <v/>
      </c>
      <c r="AM130" s="72" t="str">
        <v/>
      </c>
      <c r="AN130" s="72" t="str">
        <v/>
      </c>
      <c r="AO130" s="72" t="str">
        <v/>
      </c>
      <c r="AP130" s="72" t="str">
        <v/>
      </c>
      <c r="AQ130" s="72" t="str">
        <v/>
      </c>
      <c r="AR130" s="72" t="str">
        <v/>
      </c>
      <c r="AS130" s="72" t="str">
        <v/>
      </c>
      <c r="AT130" s="72" t="str">
        <v/>
      </c>
      <c r="AU130" s="72" t="str">
        <v/>
      </c>
      <c r="AV130" s="72" t="str">
        <v/>
      </c>
      <c r="AW130" s="72" t="str">
        <v/>
      </c>
      <c r="AX130" s="72" t="str">
        <v/>
      </c>
      <c r="AY130" s="72" t="str">
        <v/>
      </c>
      <c r="AZ130" s="72" t="str">
        <v/>
      </c>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c r="DA130" s="72"/>
      <c r="DB130" s="72"/>
      <c r="DC130" s="72"/>
      <c r="DD130" s="72"/>
      <c r="DE130" s="72"/>
      <c r="DF130" s="72"/>
      <c r="DG130" s="72"/>
      <c r="DH130" s="72"/>
      <c r="DI130" s="72"/>
      <c r="DJ130" s="72"/>
      <c r="DK130" s="72"/>
      <c r="DL130" s="72"/>
      <c r="DM130" s="72"/>
      <c r="DN130" s="72"/>
      <c r="DO130" s="72"/>
      <c r="DP130" s="72"/>
      <c r="DQ130" s="72"/>
      <c r="DR130" s="72"/>
      <c r="DS130" s="72"/>
      <c r="DT130" s="72"/>
      <c r="DU130" s="72"/>
      <c r="DV130" s="72"/>
      <c r="DW130" s="72"/>
      <c r="DX130" s="72"/>
      <c r="DY130" s="72"/>
      <c r="DZ130" s="72"/>
      <c r="EA130" s="72"/>
      <c r="EB130" s="72"/>
      <c r="EC130" s="72"/>
      <c r="ED130" s="72"/>
      <c r="EE130" s="72"/>
      <c r="EF130" s="72"/>
      <c r="EG130" s="72"/>
      <c r="EH130" s="72"/>
      <c r="EI130" s="72"/>
      <c r="EJ130" s="72"/>
      <c r="EK130" s="72"/>
      <c r="EL130" s="72"/>
      <c r="EM130" s="72"/>
      <c r="EN130" s="72"/>
      <c r="EO130" s="72"/>
      <c r="EP130" s="72"/>
      <c r="EQ130" s="72"/>
      <c r="ER130" s="72"/>
      <c r="ES130" s="72"/>
      <c r="ET130" s="72"/>
      <c r="EU130" s="72"/>
      <c r="EV130" s="72"/>
      <c r="EW130" s="72"/>
      <c r="EX130" s="72"/>
      <c r="EY130" s="72"/>
      <c r="EZ130" s="72"/>
      <c r="FA130" s="72"/>
      <c r="FB130" s="72"/>
      <c r="FC130" s="72"/>
      <c r="FD130" s="72"/>
      <c r="FE130" s="72"/>
      <c r="FF130" s="72"/>
      <c r="FG130" s="72"/>
      <c r="FH130" s="72"/>
      <c r="FI130" s="72"/>
      <c r="FJ130" s="72"/>
      <c r="FK130" s="72"/>
      <c r="FL130" s="72"/>
      <c r="FM130" s="72"/>
      <c r="FN130" s="72"/>
      <c r="FO130" s="72"/>
      <c r="FP130" s="72"/>
      <c r="FQ130" s="72"/>
      <c r="FR130" s="72"/>
      <c r="FS130" s="72"/>
      <c r="FT130" s="72"/>
      <c r="FU130" s="72"/>
      <c r="FV130" s="72"/>
      <c r="FW130" s="72"/>
      <c r="FX130" s="72"/>
      <c r="FY130" s="72"/>
      <c r="FZ130" s="72"/>
      <c r="GA130" s="72"/>
      <c r="GB130" s="72"/>
      <c r="GC130" s="72"/>
      <c r="GD130" s="72"/>
      <c r="GE130" s="72"/>
      <c r="GF130" s="72"/>
      <c r="GG130" s="72"/>
    </row>
    <row r="131" spans="1:189" s="73" customFormat="1" x14ac:dyDescent="0.25">
      <c r="A131" s="70" t="str">
        <f>IF(A129="","",IF((SUM(IF(FREQUENCY('A1'!$B$30:$C$80,'A1'!$B$30:$C$80)&gt;0,1)))&gt;(A129+1),(A129+1),""))</f>
        <v/>
      </c>
      <c r="B131" s="71" t="str">
        <f t="array" ref="B131">IF(A130="","",(LARGE('A1'!$B$30:$C$103,(1+SUM(COUNTIF('A1'!$B$30:$C$103,B$6:B130))-(A130*COUNTIF('A1'!$B$30:$C$103,B$7))))))</f>
        <v/>
      </c>
      <c r="C131" s="72" t="str">
        <f t="array" ref="C131:AZ131">IF($C$5:$AZ$5="","",IF($C$5:$AZ$5="HOT",IF($C130:$AZ130="●","|",IF($C130:$AZ130="|","|","")),IF($C130:$AZ130="▲","|",IF($C130:$AZ130="|","|",""))))</f>
        <v/>
      </c>
      <c r="D131" s="72" t="str">
        <v/>
      </c>
      <c r="E131" s="72" t="str">
        <v/>
      </c>
      <c r="F131" s="72" t="str">
        <v/>
      </c>
      <c r="G131" s="72" t="str">
        <v/>
      </c>
      <c r="H131" s="72" t="str">
        <v/>
      </c>
      <c r="I131" s="72" t="str">
        <v/>
      </c>
      <c r="J131" s="72" t="str">
        <v/>
      </c>
      <c r="K131" s="72" t="str">
        <v/>
      </c>
      <c r="L131" s="72" t="str">
        <v/>
      </c>
      <c r="M131" s="72" t="str">
        <v/>
      </c>
      <c r="N131" s="72" t="str">
        <v/>
      </c>
      <c r="O131" s="72" t="str">
        <v/>
      </c>
      <c r="P131" s="72" t="str">
        <v/>
      </c>
      <c r="Q131" s="72" t="str">
        <v/>
      </c>
      <c r="R131" s="72" t="str">
        <v/>
      </c>
      <c r="S131" s="72" t="str">
        <v/>
      </c>
      <c r="T131" s="72" t="str">
        <v/>
      </c>
      <c r="U131" s="72" t="str">
        <v/>
      </c>
      <c r="V131" s="72" t="str">
        <v/>
      </c>
      <c r="W131" s="72" t="str">
        <v/>
      </c>
      <c r="X131" s="72" t="str">
        <v/>
      </c>
      <c r="Y131" s="72" t="str">
        <v/>
      </c>
      <c r="Z131" s="72" t="str">
        <v/>
      </c>
      <c r="AA131" s="72" t="str">
        <v/>
      </c>
      <c r="AB131" s="72" t="str">
        <v/>
      </c>
      <c r="AC131" s="72" t="str">
        <v/>
      </c>
      <c r="AD131" s="72" t="str">
        <v/>
      </c>
      <c r="AE131" s="72" t="str">
        <v/>
      </c>
      <c r="AF131" s="72" t="str">
        <v/>
      </c>
      <c r="AG131" s="72" t="str">
        <v/>
      </c>
      <c r="AH131" s="72" t="str">
        <v/>
      </c>
      <c r="AI131" s="72" t="str">
        <v/>
      </c>
      <c r="AJ131" s="72" t="str">
        <v/>
      </c>
      <c r="AK131" s="72" t="str">
        <v/>
      </c>
      <c r="AL131" s="72" t="str">
        <v/>
      </c>
      <c r="AM131" s="72" t="str">
        <v/>
      </c>
      <c r="AN131" s="72" t="str">
        <v/>
      </c>
      <c r="AO131" s="72" t="str">
        <v/>
      </c>
      <c r="AP131" s="72" t="str">
        <v/>
      </c>
      <c r="AQ131" s="72" t="str">
        <v/>
      </c>
      <c r="AR131" s="72" t="str">
        <v/>
      </c>
      <c r="AS131" s="72" t="str">
        <v/>
      </c>
      <c r="AT131" s="72" t="str">
        <v/>
      </c>
      <c r="AU131" s="72" t="str">
        <v/>
      </c>
      <c r="AV131" s="72" t="str">
        <v/>
      </c>
      <c r="AW131" s="72" t="str">
        <v/>
      </c>
      <c r="AX131" s="72" t="str">
        <v/>
      </c>
      <c r="AY131" s="72" t="str">
        <v/>
      </c>
      <c r="AZ131" s="72" t="str">
        <v/>
      </c>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c r="DA131" s="72"/>
      <c r="DB131" s="72"/>
      <c r="DC131" s="72"/>
      <c r="DD131" s="72"/>
      <c r="DE131" s="72"/>
      <c r="DF131" s="72"/>
      <c r="DG131" s="72"/>
      <c r="DH131" s="72"/>
      <c r="DI131" s="72"/>
      <c r="DJ131" s="72"/>
      <c r="DK131" s="72"/>
      <c r="DL131" s="72"/>
      <c r="DM131" s="72"/>
      <c r="DN131" s="72"/>
      <c r="DO131" s="72"/>
      <c r="DP131" s="72"/>
      <c r="DQ131" s="72"/>
      <c r="DR131" s="72"/>
      <c r="DS131" s="72"/>
      <c r="DT131" s="72"/>
      <c r="DU131" s="72"/>
      <c r="DV131" s="72"/>
      <c r="DW131" s="72"/>
      <c r="DX131" s="72"/>
      <c r="DY131" s="72"/>
      <c r="DZ131" s="72"/>
      <c r="EA131" s="72"/>
      <c r="EB131" s="72"/>
      <c r="EC131" s="72"/>
      <c r="ED131" s="72"/>
      <c r="EE131" s="72"/>
      <c r="EF131" s="72"/>
      <c r="EG131" s="72"/>
      <c r="EH131" s="72"/>
      <c r="EI131" s="72"/>
      <c r="EJ131" s="72"/>
      <c r="EK131" s="72"/>
      <c r="EL131" s="72"/>
      <c r="EM131" s="72"/>
      <c r="EN131" s="72"/>
      <c r="EO131" s="72"/>
      <c r="EP131" s="72"/>
      <c r="EQ131" s="72"/>
      <c r="ER131" s="72"/>
      <c r="ES131" s="72"/>
      <c r="ET131" s="72"/>
      <c r="EU131" s="72"/>
      <c r="EV131" s="72"/>
      <c r="EW131" s="72"/>
      <c r="EX131" s="72"/>
      <c r="EY131" s="72"/>
      <c r="EZ131" s="72"/>
      <c r="FA131" s="72"/>
      <c r="FB131" s="72"/>
      <c r="FC131" s="72"/>
      <c r="FD131" s="72"/>
      <c r="FE131" s="72"/>
      <c r="FF131" s="72"/>
      <c r="FG131" s="72"/>
      <c r="FH131" s="72"/>
      <c r="FI131" s="72"/>
      <c r="FJ131" s="72"/>
      <c r="FK131" s="72"/>
      <c r="FL131" s="72"/>
      <c r="FM131" s="72"/>
      <c r="FN131" s="72"/>
      <c r="FO131" s="72"/>
      <c r="FP131" s="72"/>
      <c r="FQ131" s="72"/>
      <c r="FR131" s="72"/>
      <c r="FS131" s="72"/>
      <c r="FT131" s="72"/>
      <c r="FU131" s="72"/>
      <c r="FV131" s="72"/>
      <c r="FW131" s="72"/>
      <c r="FX131" s="72"/>
      <c r="FY131" s="72"/>
      <c r="FZ131" s="72"/>
      <c r="GA131" s="72"/>
      <c r="GB131" s="72"/>
      <c r="GC131" s="72"/>
      <c r="GD131" s="72"/>
      <c r="GE131" s="72"/>
      <c r="GF131" s="72"/>
      <c r="GG131" s="72"/>
    </row>
    <row r="132" spans="1:189" s="73" customFormat="1" x14ac:dyDescent="0.25">
      <c r="A132" s="70"/>
      <c r="B132" s="71" t="str">
        <f t="array" ref="B132">IF(A131="","",(LARGE('A1'!$B$30:$C$103,(1+SUM(COUNTIF('A1'!$B$30:$C$103,B$6:B131))-(A131*COUNTIF('A1'!$B$30:$C$103,B$7))))))</f>
        <v/>
      </c>
      <c r="C132" s="72" t="str">
        <f t="array" ref="C132:AZ132">IF($C$5:$AZ$5="","",IF($C$5:$AZ$5="HOT",IF(TRANSPOSE('A1'!$B$30:$B$80)=$B132,"●",IF(TRANSPOSE('A1'!$C$30:$C$80)=$B132,"▼",IF($C131:$AZ131="|","|",""))),IF(TRANSPOSE('A1'!$B$30:$B$80)=$B132,"●",IF(TRANSPOSE('A1'!$C$30:$C$80)=$B132,"▲",IF($C131:$AZ131="|","|","")))))</f>
        <v/>
      </c>
      <c r="D132" s="72" t="str">
        <v/>
      </c>
      <c r="E132" s="72" t="str">
        <v/>
      </c>
      <c r="F132" s="72" t="str">
        <v/>
      </c>
      <c r="G132" s="72" t="str">
        <v/>
      </c>
      <c r="H132" s="72" t="str">
        <v/>
      </c>
      <c r="I132" s="72" t="str">
        <v/>
      </c>
      <c r="J132" s="72" t="str">
        <v/>
      </c>
      <c r="K132" s="72" t="str">
        <v/>
      </c>
      <c r="L132" s="72" t="str">
        <v/>
      </c>
      <c r="M132" s="72" t="str">
        <v/>
      </c>
      <c r="N132" s="72" t="str">
        <v/>
      </c>
      <c r="O132" s="72" t="str">
        <v/>
      </c>
      <c r="P132" s="72" t="str">
        <v/>
      </c>
      <c r="Q132" s="72" t="str">
        <v/>
      </c>
      <c r="R132" s="72" t="str">
        <v/>
      </c>
      <c r="S132" s="72" t="str">
        <v/>
      </c>
      <c r="T132" s="72" t="str">
        <v/>
      </c>
      <c r="U132" s="72" t="str">
        <v/>
      </c>
      <c r="V132" s="72" t="str">
        <v/>
      </c>
      <c r="W132" s="72" t="str">
        <v/>
      </c>
      <c r="X132" s="72" t="str">
        <v/>
      </c>
      <c r="Y132" s="72" t="str">
        <v/>
      </c>
      <c r="Z132" s="72" t="str">
        <v/>
      </c>
      <c r="AA132" s="72" t="str">
        <v/>
      </c>
      <c r="AB132" s="72" t="str">
        <v/>
      </c>
      <c r="AC132" s="72" t="str">
        <v/>
      </c>
      <c r="AD132" s="72" t="str">
        <v/>
      </c>
      <c r="AE132" s="72" t="str">
        <v/>
      </c>
      <c r="AF132" s="72" t="str">
        <v/>
      </c>
      <c r="AG132" s="72" t="str">
        <v/>
      </c>
      <c r="AH132" s="72" t="str">
        <v/>
      </c>
      <c r="AI132" s="72" t="str">
        <v/>
      </c>
      <c r="AJ132" s="72" t="str">
        <v/>
      </c>
      <c r="AK132" s="72" t="str">
        <v/>
      </c>
      <c r="AL132" s="72" t="str">
        <v/>
      </c>
      <c r="AM132" s="72" t="str">
        <v/>
      </c>
      <c r="AN132" s="72" t="str">
        <v/>
      </c>
      <c r="AO132" s="72" t="str">
        <v/>
      </c>
      <c r="AP132" s="72" t="str">
        <v/>
      </c>
      <c r="AQ132" s="72" t="str">
        <v/>
      </c>
      <c r="AR132" s="72" t="str">
        <v/>
      </c>
      <c r="AS132" s="72" t="str">
        <v/>
      </c>
      <c r="AT132" s="72" t="str">
        <v/>
      </c>
      <c r="AU132" s="72" t="str">
        <v/>
      </c>
      <c r="AV132" s="72" t="str">
        <v/>
      </c>
      <c r="AW132" s="72" t="str">
        <v/>
      </c>
      <c r="AX132" s="72" t="str">
        <v/>
      </c>
      <c r="AY132" s="72" t="str">
        <v/>
      </c>
      <c r="AZ132" s="72" t="str">
        <v/>
      </c>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c r="DA132" s="72"/>
      <c r="DB132" s="72"/>
      <c r="DC132" s="72"/>
      <c r="DD132" s="72"/>
      <c r="DE132" s="72"/>
      <c r="DF132" s="72"/>
      <c r="DG132" s="72"/>
      <c r="DH132" s="72"/>
      <c r="DI132" s="72"/>
      <c r="DJ132" s="72"/>
      <c r="DK132" s="72"/>
      <c r="DL132" s="72"/>
      <c r="DM132" s="72"/>
      <c r="DN132" s="72"/>
      <c r="DO132" s="72"/>
      <c r="DP132" s="72"/>
      <c r="DQ132" s="72"/>
      <c r="DR132" s="72"/>
      <c r="DS132" s="72"/>
      <c r="DT132" s="72"/>
      <c r="DU132" s="72"/>
      <c r="DV132" s="72"/>
      <c r="DW132" s="72"/>
      <c r="DX132" s="72"/>
      <c r="DY132" s="72"/>
      <c r="DZ132" s="72"/>
      <c r="EA132" s="72"/>
      <c r="EB132" s="72"/>
      <c r="EC132" s="72"/>
      <c r="ED132" s="72"/>
      <c r="EE132" s="72"/>
      <c r="EF132" s="72"/>
      <c r="EG132" s="72"/>
      <c r="EH132" s="72"/>
      <c r="EI132" s="72"/>
      <c r="EJ132" s="72"/>
      <c r="EK132" s="72"/>
      <c r="EL132" s="72"/>
      <c r="EM132" s="72"/>
      <c r="EN132" s="72"/>
      <c r="EO132" s="72"/>
      <c r="EP132" s="72"/>
      <c r="EQ132" s="72"/>
      <c r="ER132" s="72"/>
      <c r="ES132" s="72"/>
      <c r="ET132" s="72"/>
      <c r="EU132" s="72"/>
      <c r="EV132" s="72"/>
      <c r="EW132" s="72"/>
      <c r="EX132" s="72"/>
      <c r="EY132" s="72"/>
      <c r="EZ132" s="72"/>
      <c r="FA132" s="72"/>
      <c r="FB132" s="72"/>
      <c r="FC132" s="72"/>
      <c r="FD132" s="72"/>
      <c r="FE132" s="72"/>
      <c r="FF132" s="72"/>
      <c r="FG132" s="72"/>
      <c r="FH132" s="72"/>
      <c r="FI132" s="72"/>
      <c r="FJ132" s="72"/>
      <c r="FK132" s="72"/>
      <c r="FL132" s="72"/>
      <c r="FM132" s="72"/>
      <c r="FN132" s="72"/>
      <c r="FO132" s="72"/>
      <c r="FP132" s="72"/>
      <c r="FQ132" s="72"/>
      <c r="FR132" s="72"/>
      <c r="FS132" s="72"/>
      <c r="FT132" s="72"/>
      <c r="FU132" s="72"/>
      <c r="FV132" s="72"/>
      <c r="FW132" s="72"/>
      <c r="FX132" s="72"/>
      <c r="FY132" s="72"/>
      <c r="FZ132" s="72"/>
      <c r="GA132" s="72"/>
      <c r="GB132" s="72"/>
      <c r="GC132" s="72"/>
      <c r="GD132" s="72"/>
      <c r="GE132" s="72"/>
      <c r="GF132" s="72"/>
      <c r="GG132" s="72"/>
    </row>
    <row r="133" spans="1:189" s="73" customFormat="1" x14ac:dyDescent="0.25">
      <c r="A133" s="70" t="str">
        <f>IF(A131="","",IF((SUM(IF(FREQUENCY('A1'!$B$30:$C$80,'A1'!$B$30:$C$80)&gt;0,1)))&gt;(A131+1),(A131+1),""))</f>
        <v/>
      </c>
      <c r="B133" s="71" t="str">
        <f t="array" ref="B133">IF(A132="","",(LARGE('A1'!$B$30:$C$103,(1+SUM(COUNTIF('A1'!$B$30:$C$103,B$6:B132))-(A132*COUNTIF('A1'!$B$30:$C$103,B$7))))))</f>
        <v/>
      </c>
      <c r="C133" s="72" t="str">
        <f t="array" ref="C133:AZ133">IF($C$5:$AZ$5="","",IF($C$5:$AZ$5="HOT",IF($C132:$AZ132="●","|",IF($C132:$AZ132="|","|","")),IF($C132:$AZ132="▲","|",IF($C132:$AZ132="|","|",""))))</f>
        <v/>
      </c>
      <c r="D133" s="72" t="str">
        <v/>
      </c>
      <c r="E133" s="72" t="str">
        <v/>
      </c>
      <c r="F133" s="72" t="str">
        <v/>
      </c>
      <c r="G133" s="72" t="str">
        <v/>
      </c>
      <c r="H133" s="72" t="str">
        <v/>
      </c>
      <c r="I133" s="72" t="str">
        <v/>
      </c>
      <c r="J133" s="72" t="str">
        <v/>
      </c>
      <c r="K133" s="72" t="str">
        <v/>
      </c>
      <c r="L133" s="72" t="str">
        <v/>
      </c>
      <c r="M133" s="72" t="str">
        <v/>
      </c>
      <c r="N133" s="72" t="str">
        <v/>
      </c>
      <c r="O133" s="72" t="str">
        <v/>
      </c>
      <c r="P133" s="72" t="str">
        <v/>
      </c>
      <c r="Q133" s="72" t="str">
        <v/>
      </c>
      <c r="R133" s="72" t="str">
        <v/>
      </c>
      <c r="S133" s="72" t="str">
        <v/>
      </c>
      <c r="T133" s="72" t="str">
        <v/>
      </c>
      <c r="U133" s="72" t="str">
        <v/>
      </c>
      <c r="V133" s="72" t="str">
        <v/>
      </c>
      <c r="W133" s="72" t="str">
        <v/>
      </c>
      <c r="X133" s="72" t="str">
        <v/>
      </c>
      <c r="Y133" s="72" t="str">
        <v/>
      </c>
      <c r="Z133" s="72" t="str">
        <v/>
      </c>
      <c r="AA133" s="72" t="str">
        <v/>
      </c>
      <c r="AB133" s="72" t="str">
        <v/>
      </c>
      <c r="AC133" s="72" t="str">
        <v/>
      </c>
      <c r="AD133" s="72" t="str">
        <v/>
      </c>
      <c r="AE133" s="72" t="str">
        <v/>
      </c>
      <c r="AF133" s="72" t="str">
        <v/>
      </c>
      <c r="AG133" s="72" t="str">
        <v/>
      </c>
      <c r="AH133" s="72" t="str">
        <v/>
      </c>
      <c r="AI133" s="72" t="str">
        <v/>
      </c>
      <c r="AJ133" s="72" t="str">
        <v/>
      </c>
      <c r="AK133" s="72" t="str">
        <v/>
      </c>
      <c r="AL133" s="72" t="str">
        <v/>
      </c>
      <c r="AM133" s="72" t="str">
        <v/>
      </c>
      <c r="AN133" s="72" t="str">
        <v/>
      </c>
      <c r="AO133" s="72" t="str">
        <v/>
      </c>
      <c r="AP133" s="72" t="str">
        <v/>
      </c>
      <c r="AQ133" s="72" t="str">
        <v/>
      </c>
      <c r="AR133" s="72" t="str">
        <v/>
      </c>
      <c r="AS133" s="72" t="str">
        <v/>
      </c>
      <c r="AT133" s="72" t="str">
        <v/>
      </c>
      <c r="AU133" s="72" t="str">
        <v/>
      </c>
      <c r="AV133" s="72" t="str">
        <v/>
      </c>
      <c r="AW133" s="72" t="str">
        <v/>
      </c>
      <c r="AX133" s="72" t="str">
        <v/>
      </c>
      <c r="AY133" s="72" t="str">
        <v/>
      </c>
      <c r="AZ133" s="72" t="str">
        <v/>
      </c>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c r="DA133" s="72"/>
      <c r="DB133" s="72"/>
      <c r="DC133" s="72"/>
      <c r="DD133" s="72"/>
      <c r="DE133" s="72"/>
      <c r="DF133" s="72"/>
      <c r="DG133" s="72"/>
      <c r="DH133" s="72"/>
      <c r="DI133" s="72"/>
      <c r="DJ133" s="72"/>
      <c r="DK133" s="72"/>
      <c r="DL133" s="72"/>
      <c r="DM133" s="72"/>
      <c r="DN133" s="72"/>
      <c r="DO133" s="72"/>
      <c r="DP133" s="72"/>
      <c r="DQ133" s="72"/>
      <c r="DR133" s="72"/>
      <c r="DS133" s="72"/>
      <c r="DT133" s="72"/>
      <c r="DU133" s="72"/>
      <c r="DV133" s="72"/>
      <c r="DW133" s="72"/>
      <c r="DX133" s="72"/>
      <c r="DY133" s="72"/>
      <c r="DZ133" s="72"/>
      <c r="EA133" s="72"/>
      <c r="EB133" s="72"/>
      <c r="EC133" s="72"/>
      <c r="ED133" s="72"/>
      <c r="EE133" s="72"/>
      <c r="EF133" s="72"/>
      <c r="EG133" s="72"/>
      <c r="EH133" s="72"/>
      <c r="EI133" s="72"/>
      <c r="EJ133" s="72"/>
      <c r="EK133" s="72"/>
      <c r="EL133" s="72"/>
      <c r="EM133" s="72"/>
      <c r="EN133" s="72"/>
      <c r="EO133" s="72"/>
      <c r="EP133" s="72"/>
      <c r="EQ133" s="72"/>
      <c r="ER133" s="72"/>
      <c r="ES133" s="72"/>
      <c r="ET133" s="72"/>
      <c r="EU133" s="72"/>
      <c r="EV133" s="72"/>
      <c r="EW133" s="72"/>
      <c r="EX133" s="72"/>
      <c r="EY133" s="72"/>
      <c r="EZ133" s="72"/>
      <c r="FA133" s="72"/>
      <c r="FB133" s="72"/>
      <c r="FC133" s="72"/>
      <c r="FD133" s="72"/>
      <c r="FE133" s="72"/>
      <c r="FF133" s="72"/>
      <c r="FG133" s="72"/>
      <c r="FH133" s="72"/>
      <c r="FI133" s="72"/>
      <c r="FJ133" s="72"/>
      <c r="FK133" s="72"/>
      <c r="FL133" s="72"/>
      <c r="FM133" s="72"/>
      <c r="FN133" s="72"/>
      <c r="FO133" s="72"/>
      <c r="FP133" s="72"/>
      <c r="FQ133" s="72"/>
      <c r="FR133" s="72"/>
      <c r="FS133" s="72"/>
      <c r="FT133" s="72"/>
      <c r="FU133" s="72"/>
      <c r="FV133" s="72"/>
      <c r="FW133" s="72"/>
      <c r="FX133" s="72"/>
      <c r="FY133" s="72"/>
      <c r="FZ133" s="72"/>
      <c r="GA133" s="72"/>
      <c r="GB133" s="72"/>
      <c r="GC133" s="72"/>
      <c r="GD133" s="72"/>
      <c r="GE133" s="72"/>
      <c r="GF133" s="72"/>
      <c r="GG133" s="72"/>
    </row>
    <row r="134" spans="1:189" s="73" customFormat="1" x14ac:dyDescent="0.25">
      <c r="A134" s="70"/>
      <c r="B134" s="71" t="str">
        <f t="array" ref="B134">IF(A133="","",(LARGE('A1'!$B$30:$C$103,(1+SUM(COUNTIF('A1'!$B$30:$C$103,B$6:B133))-(A133*COUNTIF('A1'!$B$30:$C$103,B$7))))))</f>
        <v/>
      </c>
      <c r="C134" s="72" t="str">
        <f t="array" ref="C134:AZ134">IF($C$5:$AZ$5="","",IF($C$5:$AZ$5="HOT",IF(TRANSPOSE('A1'!$B$30:$B$80)=$B134,"●",IF(TRANSPOSE('A1'!$C$30:$C$80)=$B134,"▼",IF($C133:$AZ133="|","|",""))),IF(TRANSPOSE('A1'!$B$30:$B$80)=$B134,"●",IF(TRANSPOSE('A1'!$C$30:$C$80)=$B134,"▲",IF($C133:$AZ133="|","|","")))))</f>
        <v/>
      </c>
      <c r="D134" s="72" t="str">
        <v/>
      </c>
      <c r="E134" s="72" t="str">
        <v/>
      </c>
      <c r="F134" s="72" t="str">
        <v/>
      </c>
      <c r="G134" s="72" t="str">
        <v/>
      </c>
      <c r="H134" s="72" t="str">
        <v/>
      </c>
      <c r="I134" s="72" t="str">
        <v/>
      </c>
      <c r="J134" s="72" t="str">
        <v/>
      </c>
      <c r="K134" s="72" t="str">
        <v/>
      </c>
      <c r="L134" s="72" t="str">
        <v/>
      </c>
      <c r="M134" s="72" t="str">
        <v/>
      </c>
      <c r="N134" s="72" t="str">
        <v/>
      </c>
      <c r="O134" s="72" t="str">
        <v/>
      </c>
      <c r="P134" s="72" t="str">
        <v/>
      </c>
      <c r="Q134" s="72" t="str">
        <v/>
      </c>
      <c r="R134" s="72" t="str">
        <v/>
      </c>
      <c r="S134" s="72" t="str">
        <v/>
      </c>
      <c r="T134" s="72" t="str">
        <v/>
      </c>
      <c r="U134" s="72" t="str">
        <v/>
      </c>
      <c r="V134" s="72" t="str">
        <v/>
      </c>
      <c r="W134" s="72" t="str">
        <v/>
      </c>
      <c r="X134" s="72" t="str">
        <v/>
      </c>
      <c r="Y134" s="72" t="str">
        <v/>
      </c>
      <c r="Z134" s="72" t="str">
        <v/>
      </c>
      <c r="AA134" s="72" t="str">
        <v/>
      </c>
      <c r="AB134" s="72" t="str">
        <v/>
      </c>
      <c r="AC134" s="72" t="str">
        <v/>
      </c>
      <c r="AD134" s="72" t="str">
        <v/>
      </c>
      <c r="AE134" s="72" t="str">
        <v/>
      </c>
      <c r="AF134" s="72" t="str">
        <v/>
      </c>
      <c r="AG134" s="72" t="str">
        <v/>
      </c>
      <c r="AH134" s="72" t="str">
        <v/>
      </c>
      <c r="AI134" s="72" t="str">
        <v/>
      </c>
      <c r="AJ134" s="72" t="str">
        <v/>
      </c>
      <c r="AK134" s="72" t="str">
        <v/>
      </c>
      <c r="AL134" s="72" t="str">
        <v/>
      </c>
      <c r="AM134" s="72" t="str">
        <v/>
      </c>
      <c r="AN134" s="72" t="str">
        <v/>
      </c>
      <c r="AO134" s="72" t="str">
        <v/>
      </c>
      <c r="AP134" s="72" t="str">
        <v/>
      </c>
      <c r="AQ134" s="72" t="str">
        <v/>
      </c>
      <c r="AR134" s="72" t="str">
        <v/>
      </c>
      <c r="AS134" s="72" t="str">
        <v/>
      </c>
      <c r="AT134" s="72" t="str">
        <v/>
      </c>
      <c r="AU134" s="72" t="str">
        <v/>
      </c>
      <c r="AV134" s="72" t="str">
        <v/>
      </c>
      <c r="AW134" s="72" t="str">
        <v/>
      </c>
      <c r="AX134" s="72" t="str">
        <v/>
      </c>
      <c r="AY134" s="72" t="str">
        <v/>
      </c>
      <c r="AZ134" s="72" t="str">
        <v/>
      </c>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c r="DA134" s="72"/>
      <c r="DB134" s="72"/>
      <c r="DC134" s="72"/>
      <c r="DD134" s="72"/>
      <c r="DE134" s="72"/>
      <c r="DF134" s="72"/>
      <c r="DG134" s="72"/>
      <c r="DH134" s="72"/>
      <c r="DI134" s="72"/>
      <c r="DJ134" s="72"/>
      <c r="DK134" s="72"/>
      <c r="DL134" s="72"/>
      <c r="DM134" s="72"/>
      <c r="DN134" s="72"/>
      <c r="DO134" s="72"/>
      <c r="DP134" s="72"/>
      <c r="DQ134" s="72"/>
      <c r="DR134" s="72"/>
      <c r="DS134" s="72"/>
      <c r="DT134" s="72"/>
      <c r="DU134" s="72"/>
      <c r="DV134" s="72"/>
      <c r="DW134" s="72"/>
      <c r="DX134" s="72"/>
      <c r="DY134" s="72"/>
      <c r="DZ134" s="72"/>
      <c r="EA134" s="72"/>
      <c r="EB134" s="72"/>
      <c r="EC134" s="72"/>
      <c r="ED134" s="72"/>
      <c r="EE134" s="72"/>
      <c r="EF134" s="72"/>
      <c r="EG134" s="72"/>
      <c r="EH134" s="72"/>
      <c r="EI134" s="72"/>
      <c r="EJ134" s="72"/>
      <c r="EK134" s="72"/>
      <c r="EL134" s="72"/>
      <c r="EM134" s="72"/>
      <c r="EN134" s="72"/>
      <c r="EO134" s="72"/>
      <c r="EP134" s="72"/>
      <c r="EQ134" s="72"/>
      <c r="ER134" s="72"/>
      <c r="ES134" s="72"/>
      <c r="ET134" s="72"/>
      <c r="EU134" s="72"/>
      <c r="EV134" s="72"/>
      <c r="EW134" s="72"/>
      <c r="EX134" s="72"/>
      <c r="EY134" s="72"/>
      <c r="EZ134" s="72"/>
      <c r="FA134" s="72"/>
      <c r="FB134" s="72"/>
      <c r="FC134" s="72"/>
      <c r="FD134" s="72"/>
      <c r="FE134" s="72"/>
      <c r="FF134" s="72"/>
      <c r="FG134" s="72"/>
      <c r="FH134" s="72"/>
      <c r="FI134" s="72"/>
      <c r="FJ134" s="72"/>
      <c r="FK134" s="72"/>
      <c r="FL134" s="72"/>
      <c r="FM134" s="72"/>
      <c r="FN134" s="72"/>
      <c r="FO134" s="72"/>
      <c r="FP134" s="72"/>
      <c r="FQ134" s="72"/>
      <c r="FR134" s="72"/>
      <c r="FS134" s="72"/>
      <c r="FT134" s="72"/>
      <c r="FU134" s="72"/>
      <c r="FV134" s="72"/>
      <c r="FW134" s="72"/>
      <c r="FX134" s="72"/>
      <c r="FY134" s="72"/>
      <c r="FZ134" s="72"/>
      <c r="GA134" s="72"/>
      <c r="GB134" s="72"/>
      <c r="GC134" s="72"/>
      <c r="GD134" s="72"/>
      <c r="GE134" s="72"/>
      <c r="GF134" s="72"/>
      <c r="GG134" s="72"/>
    </row>
    <row r="135" spans="1:189" s="73" customFormat="1" x14ac:dyDescent="0.25">
      <c r="A135" s="70" t="str">
        <f>IF(A133="","",IF((SUM(IF(FREQUENCY('A1'!$B$30:$C$80,'A1'!$B$30:$C$80)&gt;0,1)))&gt;(A133+1),(A133+1),""))</f>
        <v/>
      </c>
      <c r="B135" s="71" t="str">
        <f t="array" ref="B135">IF(A134="","",(LARGE('A1'!$B$30:$C$103,(1+SUM(COUNTIF('A1'!$B$30:$C$103,B$6:B134))-(A134*COUNTIF('A1'!$B$30:$C$103,B$7))))))</f>
        <v/>
      </c>
      <c r="C135" s="72" t="str">
        <f t="array" ref="C135:AZ135">IF($C$5:$AZ$5="","",IF($C$5:$AZ$5="HOT",IF($C134:$AZ134="●","|",IF($C134:$AZ134="|","|","")),IF($C134:$AZ134="▲","|",IF($C134:$AZ134="|","|",""))))</f>
        <v/>
      </c>
      <c r="D135" s="72" t="str">
        <v/>
      </c>
      <c r="E135" s="72" t="str">
        <v/>
      </c>
      <c r="F135" s="72" t="str">
        <v/>
      </c>
      <c r="G135" s="72" t="str">
        <v/>
      </c>
      <c r="H135" s="72" t="str">
        <v/>
      </c>
      <c r="I135" s="72" t="str">
        <v/>
      </c>
      <c r="J135" s="72" t="str">
        <v/>
      </c>
      <c r="K135" s="72" t="str">
        <v/>
      </c>
      <c r="L135" s="72" t="str">
        <v/>
      </c>
      <c r="M135" s="72" t="str">
        <v/>
      </c>
      <c r="N135" s="72" t="str">
        <v/>
      </c>
      <c r="O135" s="72" t="str">
        <v/>
      </c>
      <c r="P135" s="72" t="str">
        <v/>
      </c>
      <c r="Q135" s="72" t="str">
        <v/>
      </c>
      <c r="R135" s="72" t="str">
        <v/>
      </c>
      <c r="S135" s="72" t="str">
        <v/>
      </c>
      <c r="T135" s="72" t="str">
        <v/>
      </c>
      <c r="U135" s="72" t="str">
        <v/>
      </c>
      <c r="V135" s="72" t="str">
        <v/>
      </c>
      <c r="W135" s="72" t="str">
        <v/>
      </c>
      <c r="X135" s="72" t="str">
        <v/>
      </c>
      <c r="Y135" s="72" t="str">
        <v/>
      </c>
      <c r="Z135" s="72" t="str">
        <v/>
      </c>
      <c r="AA135" s="72" t="str">
        <v/>
      </c>
      <c r="AB135" s="72" t="str">
        <v/>
      </c>
      <c r="AC135" s="72" t="str">
        <v/>
      </c>
      <c r="AD135" s="72" t="str">
        <v/>
      </c>
      <c r="AE135" s="72" t="str">
        <v/>
      </c>
      <c r="AF135" s="72" t="str">
        <v/>
      </c>
      <c r="AG135" s="72" t="str">
        <v/>
      </c>
      <c r="AH135" s="72" t="str">
        <v/>
      </c>
      <c r="AI135" s="72" t="str">
        <v/>
      </c>
      <c r="AJ135" s="72" t="str">
        <v/>
      </c>
      <c r="AK135" s="72" t="str">
        <v/>
      </c>
      <c r="AL135" s="72" t="str">
        <v/>
      </c>
      <c r="AM135" s="72" t="str">
        <v/>
      </c>
      <c r="AN135" s="72" t="str">
        <v/>
      </c>
      <c r="AO135" s="72" t="str">
        <v/>
      </c>
      <c r="AP135" s="72" t="str">
        <v/>
      </c>
      <c r="AQ135" s="72" t="str">
        <v/>
      </c>
      <c r="AR135" s="72" t="str">
        <v/>
      </c>
      <c r="AS135" s="72" t="str">
        <v/>
      </c>
      <c r="AT135" s="72" t="str">
        <v/>
      </c>
      <c r="AU135" s="72" t="str">
        <v/>
      </c>
      <c r="AV135" s="72" t="str">
        <v/>
      </c>
      <c r="AW135" s="72" t="str">
        <v/>
      </c>
      <c r="AX135" s="72" t="str">
        <v/>
      </c>
      <c r="AY135" s="72" t="str">
        <v/>
      </c>
      <c r="AZ135" s="72" t="str">
        <v/>
      </c>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c r="DA135" s="72"/>
      <c r="DB135" s="72"/>
      <c r="DC135" s="72"/>
      <c r="DD135" s="72"/>
      <c r="DE135" s="72"/>
      <c r="DF135" s="72"/>
      <c r="DG135" s="72"/>
      <c r="DH135" s="72"/>
      <c r="DI135" s="72"/>
      <c r="DJ135" s="72"/>
      <c r="DK135" s="72"/>
      <c r="DL135" s="72"/>
      <c r="DM135" s="72"/>
      <c r="DN135" s="72"/>
      <c r="DO135" s="72"/>
      <c r="DP135" s="72"/>
      <c r="DQ135" s="72"/>
      <c r="DR135" s="72"/>
      <c r="DS135" s="72"/>
      <c r="DT135" s="72"/>
      <c r="DU135" s="72"/>
      <c r="DV135" s="72"/>
      <c r="DW135" s="72"/>
      <c r="DX135" s="72"/>
      <c r="DY135" s="72"/>
      <c r="DZ135" s="72"/>
      <c r="EA135" s="72"/>
      <c r="EB135" s="72"/>
      <c r="EC135" s="72"/>
      <c r="ED135" s="72"/>
      <c r="EE135" s="72"/>
      <c r="EF135" s="72"/>
      <c r="EG135" s="72"/>
      <c r="EH135" s="72"/>
      <c r="EI135" s="72"/>
      <c r="EJ135" s="72"/>
      <c r="EK135" s="72"/>
      <c r="EL135" s="72"/>
      <c r="EM135" s="72"/>
      <c r="EN135" s="72"/>
      <c r="EO135" s="72"/>
      <c r="EP135" s="72"/>
      <c r="EQ135" s="72"/>
      <c r="ER135" s="72"/>
      <c r="ES135" s="72"/>
      <c r="ET135" s="72"/>
      <c r="EU135" s="72"/>
      <c r="EV135" s="72"/>
      <c r="EW135" s="72"/>
      <c r="EX135" s="72"/>
      <c r="EY135" s="72"/>
      <c r="EZ135" s="72"/>
      <c r="FA135" s="72"/>
      <c r="FB135" s="72"/>
      <c r="FC135" s="72"/>
      <c r="FD135" s="72"/>
      <c r="FE135" s="72"/>
      <c r="FF135" s="72"/>
      <c r="FG135" s="72"/>
      <c r="FH135" s="72"/>
      <c r="FI135" s="72"/>
      <c r="FJ135" s="72"/>
      <c r="FK135" s="72"/>
      <c r="FL135" s="72"/>
      <c r="FM135" s="72"/>
      <c r="FN135" s="72"/>
      <c r="FO135" s="72"/>
      <c r="FP135" s="72"/>
      <c r="FQ135" s="72"/>
      <c r="FR135" s="72"/>
      <c r="FS135" s="72"/>
      <c r="FT135" s="72"/>
      <c r="FU135" s="72"/>
      <c r="FV135" s="72"/>
      <c r="FW135" s="72"/>
      <c r="FX135" s="72"/>
      <c r="FY135" s="72"/>
      <c r="FZ135" s="72"/>
      <c r="GA135" s="72"/>
      <c r="GB135" s="72"/>
      <c r="GC135" s="72"/>
      <c r="GD135" s="72"/>
      <c r="GE135" s="72"/>
      <c r="GF135" s="72"/>
      <c r="GG135" s="72"/>
    </row>
    <row r="136" spans="1:189" s="73" customFormat="1" x14ac:dyDescent="0.25">
      <c r="A136" s="70"/>
      <c r="B136" s="71" t="str">
        <f t="array" ref="B136">IF(A135="","",(LARGE('A1'!$B$30:$C$103,(1+SUM(COUNTIF('A1'!$B$30:$C$103,B$6:B135))-(A135*COUNTIF('A1'!$B$30:$C$103,B$7))))))</f>
        <v/>
      </c>
      <c r="C136" s="72" t="str">
        <f t="array" ref="C136:AZ136">IF($C$5:$AZ$5="","",IF($C$5:$AZ$5="HOT",IF(TRANSPOSE('A1'!$B$30:$B$80)=$B136,"●",IF(TRANSPOSE('A1'!$C$30:$C$80)=$B136,"▼",IF($C135:$AZ135="|","|",""))),IF(TRANSPOSE('A1'!$B$30:$B$80)=$B136,"●",IF(TRANSPOSE('A1'!$C$30:$C$80)=$B136,"▲",IF($C135:$AZ135="|","|","")))))</f>
        <v/>
      </c>
      <c r="D136" s="72" t="str">
        <v/>
      </c>
      <c r="E136" s="72" t="str">
        <v/>
      </c>
      <c r="F136" s="72" t="str">
        <v/>
      </c>
      <c r="G136" s="72" t="str">
        <v/>
      </c>
      <c r="H136" s="72" t="str">
        <v/>
      </c>
      <c r="I136" s="72" t="str">
        <v/>
      </c>
      <c r="J136" s="72" t="str">
        <v/>
      </c>
      <c r="K136" s="72" t="str">
        <v/>
      </c>
      <c r="L136" s="72" t="str">
        <v/>
      </c>
      <c r="M136" s="72" t="str">
        <v/>
      </c>
      <c r="N136" s="72" t="str">
        <v/>
      </c>
      <c r="O136" s="72" t="str">
        <v/>
      </c>
      <c r="P136" s="72" t="str">
        <v/>
      </c>
      <c r="Q136" s="72" t="str">
        <v/>
      </c>
      <c r="R136" s="72" t="str">
        <v/>
      </c>
      <c r="S136" s="72" t="str">
        <v/>
      </c>
      <c r="T136" s="72" t="str">
        <v/>
      </c>
      <c r="U136" s="72" t="str">
        <v/>
      </c>
      <c r="V136" s="72" t="str">
        <v/>
      </c>
      <c r="W136" s="72" t="str">
        <v/>
      </c>
      <c r="X136" s="72" t="str">
        <v/>
      </c>
      <c r="Y136" s="72" t="str">
        <v/>
      </c>
      <c r="Z136" s="72" t="str">
        <v/>
      </c>
      <c r="AA136" s="72" t="str">
        <v/>
      </c>
      <c r="AB136" s="72" t="str">
        <v/>
      </c>
      <c r="AC136" s="72" t="str">
        <v/>
      </c>
      <c r="AD136" s="72" t="str">
        <v/>
      </c>
      <c r="AE136" s="72" t="str">
        <v/>
      </c>
      <c r="AF136" s="72" t="str">
        <v/>
      </c>
      <c r="AG136" s="72" t="str">
        <v/>
      </c>
      <c r="AH136" s="72" t="str">
        <v/>
      </c>
      <c r="AI136" s="72" t="str">
        <v/>
      </c>
      <c r="AJ136" s="72" t="str">
        <v/>
      </c>
      <c r="AK136" s="72" t="str">
        <v/>
      </c>
      <c r="AL136" s="72" t="str">
        <v/>
      </c>
      <c r="AM136" s="72" t="str">
        <v/>
      </c>
      <c r="AN136" s="72" t="str">
        <v/>
      </c>
      <c r="AO136" s="72" t="str">
        <v/>
      </c>
      <c r="AP136" s="72" t="str">
        <v/>
      </c>
      <c r="AQ136" s="72" t="str">
        <v/>
      </c>
      <c r="AR136" s="72" t="str">
        <v/>
      </c>
      <c r="AS136" s="72" t="str">
        <v/>
      </c>
      <c r="AT136" s="72" t="str">
        <v/>
      </c>
      <c r="AU136" s="72" t="str">
        <v/>
      </c>
      <c r="AV136" s="72" t="str">
        <v/>
      </c>
      <c r="AW136" s="72" t="str">
        <v/>
      </c>
      <c r="AX136" s="72" t="str">
        <v/>
      </c>
      <c r="AY136" s="72" t="str">
        <v/>
      </c>
      <c r="AZ136" s="72" t="str">
        <v/>
      </c>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c r="DA136" s="72"/>
      <c r="DB136" s="72"/>
      <c r="DC136" s="72"/>
      <c r="DD136" s="72"/>
      <c r="DE136" s="72"/>
      <c r="DF136" s="72"/>
      <c r="DG136" s="72"/>
      <c r="DH136" s="72"/>
      <c r="DI136" s="72"/>
      <c r="DJ136" s="72"/>
      <c r="DK136" s="72"/>
      <c r="DL136" s="72"/>
      <c r="DM136" s="72"/>
      <c r="DN136" s="72"/>
      <c r="DO136" s="72"/>
      <c r="DP136" s="72"/>
      <c r="DQ136" s="72"/>
      <c r="DR136" s="72"/>
      <c r="DS136" s="72"/>
      <c r="DT136" s="72"/>
      <c r="DU136" s="72"/>
      <c r="DV136" s="72"/>
      <c r="DW136" s="72"/>
      <c r="DX136" s="72"/>
      <c r="DY136" s="72"/>
      <c r="DZ136" s="72"/>
      <c r="EA136" s="72"/>
      <c r="EB136" s="72"/>
      <c r="EC136" s="72"/>
      <c r="ED136" s="72"/>
      <c r="EE136" s="72"/>
      <c r="EF136" s="72"/>
      <c r="EG136" s="72"/>
      <c r="EH136" s="72"/>
      <c r="EI136" s="72"/>
      <c r="EJ136" s="72"/>
      <c r="EK136" s="72"/>
      <c r="EL136" s="72"/>
      <c r="EM136" s="72"/>
      <c r="EN136" s="72"/>
      <c r="EO136" s="72"/>
      <c r="EP136" s="72"/>
      <c r="EQ136" s="72"/>
      <c r="ER136" s="72"/>
      <c r="ES136" s="72"/>
      <c r="ET136" s="72"/>
      <c r="EU136" s="72"/>
      <c r="EV136" s="72"/>
      <c r="EW136" s="72"/>
      <c r="EX136" s="72"/>
      <c r="EY136" s="72"/>
      <c r="EZ136" s="72"/>
      <c r="FA136" s="72"/>
      <c r="FB136" s="72"/>
      <c r="FC136" s="72"/>
      <c r="FD136" s="72"/>
      <c r="FE136" s="72"/>
      <c r="FF136" s="72"/>
      <c r="FG136" s="72"/>
      <c r="FH136" s="72"/>
      <c r="FI136" s="72"/>
      <c r="FJ136" s="72"/>
      <c r="FK136" s="72"/>
      <c r="FL136" s="72"/>
      <c r="FM136" s="72"/>
      <c r="FN136" s="72"/>
      <c r="FO136" s="72"/>
      <c r="FP136" s="72"/>
      <c r="FQ136" s="72"/>
      <c r="FR136" s="72"/>
      <c r="FS136" s="72"/>
      <c r="FT136" s="72"/>
      <c r="FU136" s="72"/>
      <c r="FV136" s="72"/>
      <c r="FW136" s="72"/>
      <c r="FX136" s="72"/>
      <c r="FY136" s="72"/>
      <c r="FZ136" s="72"/>
      <c r="GA136" s="72"/>
      <c r="GB136" s="72"/>
      <c r="GC136" s="72"/>
      <c r="GD136" s="72"/>
      <c r="GE136" s="72"/>
      <c r="GF136" s="72"/>
      <c r="GG136" s="72"/>
    </row>
    <row r="137" spans="1:189" s="73" customFormat="1" x14ac:dyDescent="0.25">
      <c r="A137" s="70" t="str">
        <f>IF(A135="","",IF((SUM(IF(FREQUENCY('A1'!$B$30:$C$80,'A1'!$B$30:$C$80)&gt;0,1)))&gt;(A135+1),(A135+1),""))</f>
        <v/>
      </c>
      <c r="B137" s="71" t="str">
        <f t="array" ref="B137">IF(A136="","",(LARGE('A1'!$B$30:$C$103,(1+SUM(COUNTIF('A1'!$B$30:$C$103,B$6:B136))-(A136*COUNTIF('A1'!$B$30:$C$103,B$7))))))</f>
        <v/>
      </c>
      <c r="C137" s="72" t="str">
        <f t="array" ref="C137:AZ137">IF($C$5:$AZ$5="","",IF($C$5:$AZ$5="HOT",IF($C136:$AZ136="●","|",IF($C136:$AZ136="|","|","")),IF($C136:$AZ136="▲","|",IF($C136:$AZ136="|","|",""))))</f>
        <v/>
      </c>
      <c r="D137" s="72" t="str">
        <v/>
      </c>
      <c r="E137" s="72" t="str">
        <v/>
      </c>
      <c r="F137" s="72" t="str">
        <v/>
      </c>
      <c r="G137" s="72" t="str">
        <v/>
      </c>
      <c r="H137" s="72" t="str">
        <v/>
      </c>
      <c r="I137" s="72" t="str">
        <v/>
      </c>
      <c r="J137" s="72" t="str">
        <v/>
      </c>
      <c r="K137" s="72" t="str">
        <v/>
      </c>
      <c r="L137" s="72" t="str">
        <v/>
      </c>
      <c r="M137" s="72" t="str">
        <v/>
      </c>
      <c r="N137" s="72" t="str">
        <v/>
      </c>
      <c r="O137" s="72" t="str">
        <v/>
      </c>
      <c r="P137" s="72" t="str">
        <v/>
      </c>
      <c r="Q137" s="72" t="str">
        <v/>
      </c>
      <c r="R137" s="72" t="str">
        <v/>
      </c>
      <c r="S137" s="72" t="str">
        <v/>
      </c>
      <c r="T137" s="72" t="str">
        <v/>
      </c>
      <c r="U137" s="72" t="str">
        <v/>
      </c>
      <c r="V137" s="72" t="str">
        <v/>
      </c>
      <c r="W137" s="72" t="str">
        <v/>
      </c>
      <c r="X137" s="72" t="str">
        <v/>
      </c>
      <c r="Y137" s="72" t="str">
        <v/>
      </c>
      <c r="Z137" s="72" t="str">
        <v/>
      </c>
      <c r="AA137" s="72" t="str">
        <v/>
      </c>
      <c r="AB137" s="72" t="str">
        <v/>
      </c>
      <c r="AC137" s="72" t="str">
        <v/>
      </c>
      <c r="AD137" s="72" t="str">
        <v/>
      </c>
      <c r="AE137" s="72" t="str">
        <v/>
      </c>
      <c r="AF137" s="72" t="str">
        <v/>
      </c>
      <c r="AG137" s="72" t="str">
        <v/>
      </c>
      <c r="AH137" s="72" t="str">
        <v/>
      </c>
      <c r="AI137" s="72" t="str">
        <v/>
      </c>
      <c r="AJ137" s="72" t="str">
        <v/>
      </c>
      <c r="AK137" s="72" t="str">
        <v/>
      </c>
      <c r="AL137" s="72" t="str">
        <v/>
      </c>
      <c r="AM137" s="72" t="str">
        <v/>
      </c>
      <c r="AN137" s="72" t="str">
        <v/>
      </c>
      <c r="AO137" s="72" t="str">
        <v/>
      </c>
      <c r="AP137" s="72" t="str">
        <v/>
      </c>
      <c r="AQ137" s="72" t="str">
        <v/>
      </c>
      <c r="AR137" s="72" t="str">
        <v/>
      </c>
      <c r="AS137" s="72" t="str">
        <v/>
      </c>
      <c r="AT137" s="72" t="str">
        <v/>
      </c>
      <c r="AU137" s="72" t="str">
        <v/>
      </c>
      <c r="AV137" s="72" t="str">
        <v/>
      </c>
      <c r="AW137" s="72" t="str">
        <v/>
      </c>
      <c r="AX137" s="72" t="str">
        <v/>
      </c>
      <c r="AY137" s="72" t="str">
        <v/>
      </c>
      <c r="AZ137" s="72" t="str">
        <v/>
      </c>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c r="DA137" s="72"/>
      <c r="DB137" s="72"/>
      <c r="DC137" s="72"/>
      <c r="DD137" s="72"/>
      <c r="DE137" s="72"/>
      <c r="DF137" s="72"/>
      <c r="DG137" s="72"/>
      <c r="DH137" s="72"/>
      <c r="DI137" s="72"/>
      <c r="DJ137" s="72"/>
      <c r="DK137" s="72"/>
      <c r="DL137" s="72"/>
      <c r="DM137" s="72"/>
      <c r="DN137" s="72"/>
      <c r="DO137" s="72"/>
      <c r="DP137" s="72"/>
      <c r="DQ137" s="72"/>
      <c r="DR137" s="72"/>
      <c r="DS137" s="72"/>
      <c r="DT137" s="72"/>
      <c r="DU137" s="72"/>
      <c r="DV137" s="72"/>
      <c r="DW137" s="72"/>
      <c r="DX137" s="72"/>
      <c r="DY137" s="72"/>
      <c r="DZ137" s="72"/>
      <c r="EA137" s="72"/>
      <c r="EB137" s="72"/>
      <c r="EC137" s="72"/>
      <c r="ED137" s="72"/>
      <c r="EE137" s="72"/>
      <c r="EF137" s="72"/>
      <c r="EG137" s="72"/>
      <c r="EH137" s="72"/>
      <c r="EI137" s="72"/>
      <c r="EJ137" s="72"/>
      <c r="EK137" s="72"/>
      <c r="EL137" s="72"/>
      <c r="EM137" s="72"/>
      <c r="EN137" s="72"/>
      <c r="EO137" s="72"/>
      <c r="EP137" s="72"/>
      <c r="EQ137" s="72"/>
      <c r="ER137" s="72"/>
      <c r="ES137" s="72"/>
      <c r="ET137" s="72"/>
      <c r="EU137" s="72"/>
      <c r="EV137" s="72"/>
      <c r="EW137" s="72"/>
      <c r="EX137" s="72"/>
      <c r="EY137" s="72"/>
      <c r="EZ137" s="72"/>
      <c r="FA137" s="72"/>
      <c r="FB137" s="72"/>
      <c r="FC137" s="72"/>
      <c r="FD137" s="72"/>
      <c r="FE137" s="72"/>
      <c r="FF137" s="72"/>
      <c r="FG137" s="72"/>
      <c r="FH137" s="72"/>
      <c r="FI137" s="72"/>
      <c r="FJ137" s="72"/>
      <c r="FK137" s="72"/>
      <c r="FL137" s="72"/>
      <c r="FM137" s="72"/>
      <c r="FN137" s="72"/>
      <c r="FO137" s="72"/>
      <c r="FP137" s="72"/>
      <c r="FQ137" s="72"/>
      <c r="FR137" s="72"/>
      <c r="FS137" s="72"/>
      <c r="FT137" s="72"/>
      <c r="FU137" s="72"/>
      <c r="FV137" s="72"/>
      <c r="FW137" s="72"/>
      <c r="FX137" s="72"/>
      <c r="FY137" s="72"/>
      <c r="FZ137" s="72"/>
      <c r="GA137" s="72"/>
      <c r="GB137" s="72"/>
      <c r="GC137" s="72"/>
      <c r="GD137" s="72"/>
      <c r="GE137" s="72"/>
      <c r="GF137" s="72"/>
      <c r="GG137" s="72"/>
    </row>
    <row r="138" spans="1:189" s="73" customFormat="1" x14ac:dyDescent="0.25">
      <c r="A138" s="70"/>
      <c r="B138" s="71" t="str">
        <f t="array" ref="B138">IF(A137="","",(LARGE('A1'!$B$30:$C$103,(1+SUM(COUNTIF('A1'!$B$30:$C$103,B$6:B137))-(A137*COUNTIF('A1'!$B$30:$C$103,B$7))))))</f>
        <v/>
      </c>
      <c r="C138" s="72" t="str">
        <f t="array" ref="C138:AZ138">IF($C$5:$AZ$5="","",IF($C$5:$AZ$5="HOT",IF(TRANSPOSE('A1'!$B$30:$B$80)=$B138,"●",IF(TRANSPOSE('A1'!$C$30:$C$80)=$B138,"▼",IF($C137:$AZ137="|","|",""))),IF(TRANSPOSE('A1'!$B$30:$B$80)=$B138,"●",IF(TRANSPOSE('A1'!$C$30:$C$80)=$B138,"▲",IF($C137:$AZ137="|","|","")))))</f>
        <v/>
      </c>
      <c r="D138" s="72" t="str">
        <v/>
      </c>
      <c r="E138" s="72" t="str">
        <v/>
      </c>
      <c r="F138" s="72" t="str">
        <v/>
      </c>
      <c r="G138" s="72" t="str">
        <v/>
      </c>
      <c r="H138" s="72" t="str">
        <v/>
      </c>
      <c r="I138" s="72" t="str">
        <v/>
      </c>
      <c r="J138" s="72" t="str">
        <v/>
      </c>
      <c r="K138" s="72" t="str">
        <v/>
      </c>
      <c r="L138" s="72" t="str">
        <v/>
      </c>
      <c r="M138" s="72" t="str">
        <v/>
      </c>
      <c r="N138" s="72" t="str">
        <v/>
      </c>
      <c r="O138" s="72" t="str">
        <v/>
      </c>
      <c r="P138" s="72" t="str">
        <v/>
      </c>
      <c r="Q138" s="72" t="str">
        <v/>
      </c>
      <c r="R138" s="72" t="str">
        <v/>
      </c>
      <c r="S138" s="72" t="str">
        <v/>
      </c>
      <c r="T138" s="72" t="str">
        <v/>
      </c>
      <c r="U138" s="72" t="str">
        <v/>
      </c>
      <c r="V138" s="72" t="str">
        <v/>
      </c>
      <c r="W138" s="72" t="str">
        <v/>
      </c>
      <c r="X138" s="72" t="str">
        <v/>
      </c>
      <c r="Y138" s="72" t="str">
        <v/>
      </c>
      <c r="Z138" s="72" t="str">
        <v/>
      </c>
      <c r="AA138" s="72" t="str">
        <v/>
      </c>
      <c r="AB138" s="72" t="str">
        <v/>
      </c>
      <c r="AC138" s="72" t="str">
        <v/>
      </c>
      <c r="AD138" s="72" t="str">
        <v/>
      </c>
      <c r="AE138" s="72" t="str">
        <v/>
      </c>
      <c r="AF138" s="72" t="str">
        <v/>
      </c>
      <c r="AG138" s="72" t="str">
        <v/>
      </c>
      <c r="AH138" s="72" t="str">
        <v/>
      </c>
      <c r="AI138" s="72" t="str">
        <v/>
      </c>
      <c r="AJ138" s="72" t="str">
        <v/>
      </c>
      <c r="AK138" s="72" t="str">
        <v/>
      </c>
      <c r="AL138" s="72" t="str">
        <v/>
      </c>
      <c r="AM138" s="72" t="str">
        <v/>
      </c>
      <c r="AN138" s="72" t="str">
        <v/>
      </c>
      <c r="AO138" s="72" t="str">
        <v/>
      </c>
      <c r="AP138" s="72" t="str">
        <v/>
      </c>
      <c r="AQ138" s="72" t="str">
        <v/>
      </c>
      <c r="AR138" s="72" t="str">
        <v/>
      </c>
      <c r="AS138" s="72" t="str">
        <v/>
      </c>
      <c r="AT138" s="72" t="str">
        <v/>
      </c>
      <c r="AU138" s="72" t="str">
        <v/>
      </c>
      <c r="AV138" s="72" t="str">
        <v/>
      </c>
      <c r="AW138" s="72" t="str">
        <v/>
      </c>
      <c r="AX138" s="72" t="str">
        <v/>
      </c>
      <c r="AY138" s="72" t="str">
        <v/>
      </c>
      <c r="AZ138" s="72" t="str">
        <v/>
      </c>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c r="DA138" s="72"/>
      <c r="DB138" s="72"/>
      <c r="DC138" s="72"/>
      <c r="DD138" s="72"/>
      <c r="DE138" s="72"/>
      <c r="DF138" s="72"/>
      <c r="DG138" s="72"/>
      <c r="DH138" s="72"/>
      <c r="DI138" s="72"/>
      <c r="DJ138" s="72"/>
      <c r="DK138" s="72"/>
      <c r="DL138" s="72"/>
      <c r="DM138" s="72"/>
      <c r="DN138" s="72"/>
      <c r="DO138" s="72"/>
      <c r="DP138" s="72"/>
      <c r="DQ138" s="72"/>
      <c r="DR138" s="72"/>
      <c r="DS138" s="72"/>
      <c r="DT138" s="72"/>
      <c r="DU138" s="72"/>
      <c r="DV138" s="72"/>
      <c r="DW138" s="72"/>
      <c r="DX138" s="72"/>
      <c r="DY138" s="72"/>
      <c r="DZ138" s="72"/>
      <c r="EA138" s="72"/>
      <c r="EB138" s="72"/>
      <c r="EC138" s="72"/>
      <c r="ED138" s="72"/>
      <c r="EE138" s="72"/>
      <c r="EF138" s="72"/>
      <c r="EG138" s="72"/>
      <c r="EH138" s="72"/>
      <c r="EI138" s="72"/>
      <c r="EJ138" s="72"/>
      <c r="EK138" s="72"/>
      <c r="EL138" s="72"/>
      <c r="EM138" s="72"/>
      <c r="EN138" s="72"/>
      <c r="EO138" s="72"/>
      <c r="EP138" s="72"/>
      <c r="EQ138" s="72"/>
      <c r="ER138" s="72"/>
      <c r="ES138" s="72"/>
      <c r="ET138" s="72"/>
      <c r="EU138" s="72"/>
      <c r="EV138" s="72"/>
      <c r="EW138" s="72"/>
      <c r="EX138" s="72"/>
      <c r="EY138" s="72"/>
      <c r="EZ138" s="72"/>
      <c r="FA138" s="72"/>
      <c r="FB138" s="72"/>
      <c r="FC138" s="72"/>
      <c r="FD138" s="72"/>
      <c r="FE138" s="72"/>
      <c r="FF138" s="72"/>
      <c r="FG138" s="72"/>
      <c r="FH138" s="72"/>
      <c r="FI138" s="72"/>
      <c r="FJ138" s="72"/>
      <c r="FK138" s="72"/>
      <c r="FL138" s="72"/>
      <c r="FM138" s="72"/>
      <c r="FN138" s="72"/>
      <c r="FO138" s="72"/>
      <c r="FP138" s="72"/>
      <c r="FQ138" s="72"/>
      <c r="FR138" s="72"/>
      <c r="FS138" s="72"/>
      <c r="FT138" s="72"/>
      <c r="FU138" s="72"/>
      <c r="FV138" s="72"/>
      <c r="FW138" s="72"/>
      <c r="FX138" s="72"/>
      <c r="FY138" s="72"/>
      <c r="FZ138" s="72"/>
      <c r="GA138" s="72"/>
      <c r="GB138" s="72"/>
      <c r="GC138" s="72"/>
      <c r="GD138" s="72"/>
      <c r="GE138" s="72"/>
      <c r="GF138" s="72"/>
      <c r="GG138" s="72"/>
    </row>
    <row r="139" spans="1:189" s="73" customFormat="1" x14ac:dyDescent="0.25">
      <c r="A139" s="70" t="str">
        <f>IF(A137="","",IF((SUM(IF(FREQUENCY('A1'!$B$30:$C$80,'A1'!$B$30:$C$80)&gt;0,1)))&gt;(A137+1),(A137+1),""))</f>
        <v/>
      </c>
      <c r="B139" s="71" t="str">
        <f t="array" ref="B139">IF(A138="","",(LARGE('A1'!$B$30:$C$103,(1+SUM(COUNTIF('A1'!$B$30:$C$103,B$6:B138))-(A138*COUNTIF('A1'!$B$30:$C$103,B$7))))))</f>
        <v/>
      </c>
      <c r="C139" s="72" t="str">
        <f t="array" ref="C139:AZ139">IF($C$5:$AZ$5="","",IF($C$5:$AZ$5="HOT",IF($C138:$AZ138="●","|",IF($C138:$AZ138="|","|","")),IF($C138:$AZ138="▲","|",IF($C138:$AZ138="|","|",""))))</f>
        <v/>
      </c>
      <c r="D139" s="72" t="str">
        <v/>
      </c>
      <c r="E139" s="72" t="str">
        <v/>
      </c>
      <c r="F139" s="72" t="str">
        <v/>
      </c>
      <c r="G139" s="72" t="str">
        <v/>
      </c>
      <c r="H139" s="72" t="str">
        <v/>
      </c>
      <c r="I139" s="72" t="str">
        <v/>
      </c>
      <c r="J139" s="72" t="str">
        <v/>
      </c>
      <c r="K139" s="72" t="str">
        <v/>
      </c>
      <c r="L139" s="72" t="str">
        <v/>
      </c>
      <c r="M139" s="72" t="str">
        <v/>
      </c>
      <c r="N139" s="72" t="str">
        <v/>
      </c>
      <c r="O139" s="72" t="str">
        <v/>
      </c>
      <c r="P139" s="72" t="str">
        <v/>
      </c>
      <c r="Q139" s="72" t="str">
        <v/>
      </c>
      <c r="R139" s="72" t="str">
        <v/>
      </c>
      <c r="S139" s="72" t="str">
        <v/>
      </c>
      <c r="T139" s="72" t="str">
        <v/>
      </c>
      <c r="U139" s="72" t="str">
        <v/>
      </c>
      <c r="V139" s="72" t="str">
        <v/>
      </c>
      <c r="W139" s="72" t="str">
        <v/>
      </c>
      <c r="X139" s="72" t="str">
        <v/>
      </c>
      <c r="Y139" s="72" t="str">
        <v/>
      </c>
      <c r="Z139" s="72" t="str">
        <v/>
      </c>
      <c r="AA139" s="72" t="str">
        <v/>
      </c>
      <c r="AB139" s="72" t="str">
        <v/>
      </c>
      <c r="AC139" s="72" t="str">
        <v/>
      </c>
      <c r="AD139" s="72" t="str">
        <v/>
      </c>
      <c r="AE139" s="72" t="str">
        <v/>
      </c>
      <c r="AF139" s="72" t="str">
        <v/>
      </c>
      <c r="AG139" s="72" t="str">
        <v/>
      </c>
      <c r="AH139" s="72" t="str">
        <v/>
      </c>
      <c r="AI139" s="72" t="str">
        <v/>
      </c>
      <c r="AJ139" s="72" t="str">
        <v/>
      </c>
      <c r="AK139" s="72" t="str">
        <v/>
      </c>
      <c r="AL139" s="72" t="str">
        <v/>
      </c>
      <c r="AM139" s="72" t="str">
        <v/>
      </c>
      <c r="AN139" s="72" t="str">
        <v/>
      </c>
      <c r="AO139" s="72" t="str">
        <v/>
      </c>
      <c r="AP139" s="72" t="str">
        <v/>
      </c>
      <c r="AQ139" s="72" t="str">
        <v/>
      </c>
      <c r="AR139" s="72" t="str">
        <v/>
      </c>
      <c r="AS139" s="72" t="str">
        <v/>
      </c>
      <c r="AT139" s="72" t="str">
        <v/>
      </c>
      <c r="AU139" s="72" t="str">
        <v/>
      </c>
      <c r="AV139" s="72" t="str">
        <v/>
      </c>
      <c r="AW139" s="72" t="str">
        <v/>
      </c>
      <c r="AX139" s="72" t="str">
        <v/>
      </c>
      <c r="AY139" s="72" t="str">
        <v/>
      </c>
      <c r="AZ139" s="72" t="str">
        <v/>
      </c>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c r="DA139" s="72"/>
      <c r="DB139" s="72"/>
      <c r="DC139" s="72"/>
      <c r="DD139" s="72"/>
      <c r="DE139" s="72"/>
      <c r="DF139" s="72"/>
      <c r="DG139" s="72"/>
      <c r="DH139" s="72"/>
      <c r="DI139" s="72"/>
      <c r="DJ139" s="72"/>
      <c r="DK139" s="72"/>
      <c r="DL139" s="72"/>
      <c r="DM139" s="72"/>
      <c r="DN139" s="72"/>
      <c r="DO139" s="72"/>
      <c r="DP139" s="72"/>
      <c r="DQ139" s="72"/>
      <c r="DR139" s="72"/>
      <c r="DS139" s="72"/>
      <c r="DT139" s="72"/>
      <c r="DU139" s="72"/>
      <c r="DV139" s="72"/>
      <c r="DW139" s="72"/>
      <c r="DX139" s="72"/>
      <c r="DY139" s="72"/>
      <c r="DZ139" s="72"/>
      <c r="EA139" s="72"/>
      <c r="EB139" s="72"/>
      <c r="EC139" s="72"/>
      <c r="ED139" s="72"/>
      <c r="EE139" s="72"/>
      <c r="EF139" s="72"/>
      <c r="EG139" s="72"/>
      <c r="EH139" s="72"/>
      <c r="EI139" s="72"/>
      <c r="EJ139" s="72"/>
      <c r="EK139" s="72"/>
      <c r="EL139" s="72"/>
      <c r="EM139" s="72"/>
      <c r="EN139" s="72"/>
      <c r="EO139" s="72"/>
      <c r="EP139" s="72"/>
      <c r="EQ139" s="72"/>
      <c r="ER139" s="72"/>
      <c r="ES139" s="72"/>
      <c r="ET139" s="72"/>
      <c r="EU139" s="72"/>
      <c r="EV139" s="72"/>
      <c r="EW139" s="72"/>
      <c r="EX139" s="72"/>
      <c r="EY139" s="72"/>
      <c r="EZ139" s="72"/>
      <c r="FA139" s="72"/>
      <c r="FB139" s="72"/>
      <c r="FC139" s="72"/>
      <c r="FD139" s="72"/>
      <c r="FE139" s="72"/>
      <c r="FF139" s="72"/>
      <c r="FG139" s="72"/>
      <c r="FH139" s="72"/>
      <c r="FI139" s="72"/>
      <c r="FJ139" s="72"/>
      <c r="FK139" s="72"/>
      <c r="FL139" s="72"/>
      <c r="FM139" s="72"/>
      <c r="FN139" s="72"/>
      <c r="FO139" s="72"/>
      <c r="FP139" s="72"/>
      <c r="FQ139" s="72"/>
      <c r="FR139" s="72"/>
      <c r="FS139" s="72"/>
      <c r="FT139" s="72"/>
      <c r="FU139" s="72"/>
      <c r="FV139" s="72"/>
      <c r="FW139" s="72"/>
      <c r="FX139" s="72"/>
      <c r="FY139" s="72"/>
      <c r="FZ139" s="72"/>
      <c r="GA139" s="72"/>
      <c r="GB139" s="72"/>
      <c r="GC139" s="72"/>
      <c r="GD139" s="72"/>
      <c r="GE139" s="72"/>
      <c r="GF139" s="72"/>
      <c r="GG139" s="72"/>
    </row>
    <row r="140" spans="1:189" s="73" customFormat="1" x14ac:dyDescent="0.25">
      <c r="A140" s="70"/>
      <c r="B140" s="71" t="str">
        <f t="array" ref="B140">IF(A139="","",(LARGE('A1'!$B$30:$C$103,(1+SUM(COUNTIF('A1'!$B$30:$C$103,B$6:B139))-(A139*COUNTIF('A1'!$B$30:$C$103,B$7))))))</f>
        <v/>
      </c>
      <c r="C140" s="72" t="str">
        <f t="array" ref="C140:AZ140">IF($C$5:$AZ$5="","",IF($C$5:$AZ$5="HOT",IF(TRANSPOSE('A1'!$B$30:$B$80)=$B140,"●",IF(TRANSPOSE('A1'!$C$30:$C$80)=$B140,"▼",IF($C139:$AZ139="|","|",""))),IF(TRANSPOSE('A1'!$B$30:$B$80)=$B140,"●",IF(TRANSPOSE('A1'!$C$30:$C$80)=$B140,"▲",IF($C139:$AZ139="|","|","")))))</f>
        <v/>
      </c>
      <c r="D140" s="72" t="str">
        <v/>
      </c>
      <c r="E140" s="72" t="str">
        <v/>
      </c>
      <c r="F140" s="72" t="str">
        <v/>
      </c>
      <c r="G140" s="72" t="str">
        <v/>
      </c>
      <c r="H140" s="72" t="str">
        <v/>
      </c>
      <c r="I140" s="72" t="str">
        <v/>
      </c>
      <c r="J140" s="72" t="str">
        <v/>
      </c>
      <c r="K140" s="72" t="str">
        <v/>
      </c>
      <c r="L140" s="72" t="str">
        <v/>
      </c>
      <c r="M140" s="72" t="str">
        <v/>
      </c>
      <c r="N140" s="72" t="str">
        <v/>
      </c>
      <c r="O140" s="72" t="str">
        <v/>
      </c>
      <c r="P140" s="72" t="str">
        <v/>
      </c>
      <c r="Q140" s="72" t="str">
        <v/>
      </c>
      <c r="R140" s="72" t="str">
        <v/>
      </c>
      <c r="S140" s="72" t="str">
        <v/>
      </c>
      <c r="T140" s="72" t="str">
        <v/>
      </c>
      <c r="U140" s="72" t="str">
        <v/>
      </c>
      <c r="V140" s="72" t="str">
        <v/>
      </c>
      <c r="W140" s="72" t="str">
        <v/>
      </c>
      <c r="X140" s="72" t="str">
        <v/>
      </c>
      <c r="Y140" s="72" t="str">
        <v/>
      </c>
      <c r="Z140" s="72" t="str">
        <v/>
      </c>
      <c r="AA140" s="72" t="str">
        <v/>
      </c>
      <c r="AB140" s="72" t="str">
        <v/>
      </c>
      <c r="AC140" s="72" t="str">
        <v/>
      </c>
      <c r="AD140" s="72" t="str">
        <v/>
      </c>
      <c r="AE140" s="72" t="str">
        <v/>
      </c>
      <c r="AF140" s="72" t="str">
        <v/>
      </c>
      <c r="AG140" s="72" t="str">
        <v/>
      </c>
      <c r="AH140" s="72" t="str">
        <v/>
      </c>
      <c r="AI140" s="72" t="str">
        <v/>
      </c>
      <c r="AJ140" s="72" t="str">
        <v/>
      </c>
      <c r="AK140" s="72" t="str">
        <v/>
      </c>
      <c r="AL140" s="72" t="str">
        <v/>
      </c>
      <c r="AM140" s="72" t="str">
        <v/>
      </c>
      <c r="AN140" s="72" t="str">
        <v/>
      </c>
      <c r="AO140" s="72" t="str">
        <v/>
      </c>
      <c r="AP140" s="72" t="str">
        <v/>
      </c>
      <c r="AQ140" s="72" t="str">
        <v/>
      </c>
      <c r="AR140" s="72" t="str">
        <v/>
      </c>
      <c r="AS140" s="72" t="str">
        <v/>
      </c>
      <c r="AT140" s="72" t="str">
        <v/>
      </c>
      <c r="AU140" s="72" t="str">
        <v/>
      </c>
      <c r="AV140" s="72" t="str">
        <v/>
      </c>
      <c r="AW140" s="72" t="str">
        <v/>
      </c>
      <c r="AX140" s="72" t="str">
        <v/>
      </c>
      <c r="AY140" s="72" t="str">
        <v/>
      </c>
      <c r="AZ140" s="72" t="str">
        <v/>
      </c>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c r="DA140" s="72"/>
      <c r="DB140" s="72"/>
      <c r="DC140" s="72"/>
      <c r="DD140" s="72"/>
      <c r="DE140" s="72"/>
      <c r="DF140" s="72"/>
      <c r="DG140" s="72"/>
      <c r="DH140" s="72"/>
      <c r="DI140" s="72"/>
      <c r="DJ140" s="72"/>
      <c r="DK140" s="72"/>
      <c r="DL140" s="72"/>
      <c r="DM140" s="72"/>
      <c r="DN140" s="72"/>
      <c r="DO140" s="72"/>
      <c r="DP140" s="72"/>
      <c r="DQ140" s="72"/>
      <c r="DR140" s="72"/>
      <c r="DS140" s="72"/>
      <c r="DT140" s="72"/>
      <c r="DU140" s="72"/>
      <c r="DV140" s="72"/>
      <c r="DW140" s="72"/>
      <c r="DX140" s="72"/>
      <c r="DY140" s="72"/>
      <c r="DZ140" s="72"/>
      <c r="EA140" s="72"/>
      <c r="EB140" s="72"/>
      <c r="EC140" s="72"/>
      <c r="ED140" s="72"/>
      <c r="EE140" s="72"/>
      <c r="EF140" s="72"/>
      <c r="EG140" s="72"/>
      <c r="EH140" s="72"/>
      <c r="EI140" s="72"/>
      <c r="EJ140" s="72"/>
      <c r="EK140" s="72"/>
      <c r="EL140" s="72"/>
      <c r="EM140" s="72"/>
      <c r="EN140" s="72"/>
      <c r="EO140" s="72"/>
      <c r="EP140" s="72"/>
      <c r="EQ140" s="72"/>
      <c r="ER140" s="72"/>
      <c r="ES140" s="72"/>
      <c r="ET140" s="72"/>
      <c r="EU140" s="72"/>
      <c r="EV140" s="72"/>
      <c r="EW140" s="72"/>
      <c r="EX140" s="72"/>
      <c r="EY140" s="72"/>
      <c r="EZ140" s="72"/>
      <c r="FA140" s="72"/>
      <c r="FB140" s="72"/>
      <c r="FC140" s="72"/>
      <c r="FD140" s="72"/>
      <c r="FE140" s="72"/>
      <c r="FF140" s="72"/>
      <c r="FG140" s="72"/>
      <c r="FH140" s="72"/>
      <c r="FI140" s="72"/>
      <c r="FJ140" s="72"/>
      <c r="FK140" s="72"/>
      <c r="FL140" s="72"/>
      <c r="FM140" s="72"/>
      <c r="FN140" s="72"/>
      <c r="FO140" s="72"/>
      <c r="FP140" s="72"/>
      <c r="FQ140" s="72"/>
      <c r="FR140" s="72"/>
      <c r="FS140" s="72"/>
      <c r="FT140" s="72"/>
      <c r="FU140" s="72"/>
      <c r="FV140" s="72"/>
      <c r="FW140" s="72"/>
      <c r="FX140" s="72"/>
      <c r="FY140" s="72"/>
      <c r="FZ140" s="72"/>
      <c r="GA140" s="72"/>
      <c r="GB140" s="72"/>
      <c r="GC140" s="72"/>
      <c r="GD140" s="72"/>
      <c r="GE140" s="72"/>
      <c r="GF140" s="72"/>
      <c r="GG140" s="72"/>
    </row>
    <row r="141" spans="1:189" s="73" customFormat="1" x14ac:dyDescent="0.25">
      <c r="A141" s="70" t="str">
        <f>IF(A139="","",IF((SUM(IF(FREQUENCY('A1'!$B$30:$C$80,'A1'!$B$30:$C$80)&gt;0,1)))&gt;(A139+1),(A139+1),""))</f>
        <v/>
      </c>
      <c r="B141" s="71" t="str">
        <f t="array" ref="B141">IF(A140="","",(LARGE('A1'!$B$30:$C$103,(1+SUM(COUNTIF('A1'!$B$30:$C$103,B$6:B140))-(A140*COUNTIF('A1'!$B$30:$C$103,B$7))))))</f>
        <v/>
      </c>
      <c r="C141" s="72" t="str">
        <f t="array" ref="C141:AZ141">IF($C$5:$AZ$5="","",IF($C$5:$AZ$5="HOT",IF($C140:$AZ140="●","|",IF($C140:$AZ140="|","|","")),IF($C140:$AZ140="▲","|",IF($C140:$AZ140="|","|",""))))</f>
        <v/>
      </c>
      <c r="D141" s="72" t="str">
        <v/>
      </c>
      <c r="E141" s="72" t="str">
        <v/>
      </c>
      <c r="F141" s="72" t="str">
        <v/>
      </c>
      <c r="G141" s="72" t="str">
        <v/>
      </c>
      <c r="H141" s="72" t="str">
        <v/>
      </c>
      <c r="I141" s="72" t="str">
        <v/>
      </c>
      <c r="J141" s="72" t="str">
        <v/>
      </c>
      <c r="K141" s="72" t="str">
        <v/>
      </c>
      <c r="L141" s="72" t="str">
        <v/>
      </c>
      <c r="M141" s="72" t="str">
        <v/>
      </c>
      <c r="N141" s="72" t="str">
        <v/>
      </c>
      <c r="O141" s="72" t="str">
        <v/>
      </c>
      <c r="P141" s="72" t="str">
        <v/>
      </c>
      <c r="Q141" s="72" t="str">
        <v/>
      </c>
      <c r="R141" s="72" t="str">
        <v/>
      </c>
      <c r="S141" s="72" t="str">
        <v/>
      </c>
      <c r="T141" s="72" t="str">
        <v/>
      </c>
      <c r="U141" s="72" t="str">
        <v/>
      </c>
      <c r="V141" s="72" t="str">
        <v/>
      </c>
      <c r="W141" s="72" t="str">
        <v/>
      </c>
      <c r="X141" s="72" t="str">
        <v/>
      </c>
      <c r="Y141" s="72" t="str">
        <v/>
      </c>
      <c r="Z141" s="72" t="str">
        <v/>
      </c>
      <c r="AA141" s="72" t="str">
        <v/>
      </c>
      <c r="AB141" s="72" t="str">
        <v/>
      </c>
      <c r="AC141" s="72" t="str">
        <v/>
      </c>
      <c r="AD141" s="72" t="str">
        <v/>
      </c>
      <c r="AE141" s="72" t="str">
        <v/>
      </c>
      <c r="AF141" s="72" t="str">
        <v/>
      </c>
      <c r="AG141" s="72" t="str">
        <v/>
      </c>
      <c r="AH141" s="72" t="str">
        <v/>
      </c>
      <c r="AI141" s="72" t="str">
        <v/>
      </c>
      <c r="AJ141" s="72" t="str">
        <v/>
      </c>
      <c r="AK141" s="72" t="str">
        <v/>
      </c>
      <c r="AL141" s="72" t="str">
        <v/>
      </c>
      <c r="AM141" s="72" t="str">
        <v/>
      </c>
      <c r="AN141" s="72" t="str">
        <v/>
      </c>
      <c r="AO141" s="72" t="str">
        <v/>
      </c>
      <c r="AP141" s="72" t="str">
        <v/>
      </c>
      <c r="AQ141" s="72" t="str">
        <v/>
      </c>
      <c r="AR141" s="72" t="str">
        <v/>
      </c>
      <c r="AS141" s="72" t="str">
        <v/>
      </c>
      <c r="AT141" s="72" t="str">
        <v/>
      </c>
      <c r="AU141" s="72" t="str">
        <v/>
      </c>
      <c r="AV141" s="72" t="str">
        <v/>
      </c>
      <c r="AW141" s="72" t="str">
        <v/>
      </c>
      <c r="AX141" s="72" t="str">
        <v/>
      </c>
      <c r="AY141" s="72" t="str">
        <v/>
      </c>
      <c r="AZ141" s="72" t="str">
        <v/>
      </c>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c r="DA141" s="72"/>
      <c r="DB141" s="72"/>
      <c r="DC141" s="72"/>
      <c r="DD141" s="72"/>
      <c r="DE141" s="72"/>
      <c r="DF141" s="72"/>
      <c r="DG141" s="72"/>
      <c r="DH141" s="72"/>
      <c r="DI141" s="72"/>
      <c r="DJ141" s="72"/>
      <c r="DK141" s="72"/>
      <c r="DL141" s="72"/>
      <c r="DM141" s="72"/>
      <c r="DN141" s="72"/>
      <c r="DO141" s="72"/>
      <c r="DP141" s="72"/>
      <c r="DQ141" s="72"/>
      <c r="DR141" s="72"/>
      <c r="DS141" s="72"/>
      <c r="DT141" s="72"/>
      <c r="DU141" s="72"/>
      <c r="DV141" s="72"/>
      <c r="DW141" s="72"/>
      <c r="DX141" s="72"/>
      <c r="DY141" s="72"/>
      <c r="DZ141" s="72"/>
      <c r="EA141" s="72"/>
      <c r="EB141" s="72"/>
      <c r="EC141" s="72"/>
      <c r="ED141" s="72"/>
      <c r="EE141" s="72"/>
      <c r="EF141" s="72"/>
      <c r="EG141" s="72"/>
      <c r="EH141" s="72"/>
      <c r="EI141" s="72"/>
      <c r="EJ141" s="72"/>
      <c r="EK141" s="72"/>
      <c r="EL141" s="72"/>
      <c r="EM141" s="72"/>
      <c r="EN141" s="72"/>
      <c r="EO141" s="72"/>
      <c r="EP141" s="72"/>
      <c r="EQ141" s="72"/>
      <c r="ER141" s="72"/>
      <c r="ES141" s="72"/>
      <c r="ET141" s="72"/>
      <c r="EU141" s="72"/>
      <c r="EV141" s="72"/>
      <c r="EW141" s="72"/>
      <c r="EX141" s="72"/>
      <c r="EY141" s="72"/>
      <c r="EZ141" s="72"/>
      <c r="FA141" s="72"/>
      <c r="FB141" s="72"/>
      <c r="FC141" s="72"/>
      <c r="FD141" s="72"/>
      <c r="FE141" s="72"/>
      <c r="FF141" s="72"/>
      <c r="FG141" s="72"/>
      <c r="FH141" s="72"/>
      <c r="FI141" s="72"/>
      <c r="FJ141" s="72"/>
      <c r="FK141" s="72"/>
      <c r="FL141" s="72"/>
      <c r="FM141" s="72"/>
      <c r="FN141" s="72"/>
      <c r="FO141" s="72"/>
      <c r="FP141" s="72"/>
      <c r="FQ141" s="72"/>
      <c r="FR141" s="72"/>
      <c r="FS141" s="72"/>
      <c r="FT141" s="72"/>
      <c r="FU141" s="72"/>
      <c r="FV141" s="72"/>
      <c r="FW141" s="72"/>
      <c r="FX141" s="72"/>
      <c r="FY141" s="72"/>
      <c r="FZ141" s="72"/>
      <c r="GA141" s="72"/>
      <c r="GB141" s="72"/>
      <c r="GC141" s="72"/>
      <c r="GD141" s="72"/>
      <c r="GE141" s="72"/>
      <c r="GF141" s="72"/>
      <c r="GG141" s="72"/>
    </row>
    <row r="142" spans="1:189" s="73" customFormat="1" x14ac:dyDescent="0.25">
      <c r="A142" s="70"/>
      <c r="B142" s="71" t="str">
        <f t="array" ref="B142">IF(A141="","",(LARGE('A1'!$B$30:$C$103,(1+SUM(COUNTIF('A1'!$B$30:$C$103,B$6:B141))-(A141*COUNTIF('A1'!$B$30:$C$103,B$7))))))</f>
        <v/>
      </c>
      <c r="C142" s="72" t="str">
        <f t="array" ref="C142:AZ142">IF($C$5:$AZ$5="","",IF($C$5:$AZ$5="HOT",IF(TRANSPOSE('A1'!$B$30:$B$80)=$B142,"●",IF(TRANSPOSE('A1'!$C$30:$C$80)=$B142,"▼",IF($C141:$AZ141="|","|",""))),IF(TRANSPOSE('A1'!$B$30:$B$80)=$B142,"●",IF(TRANSPOSE('A1'!$C$30:$C$80)=$B142,"▲",IF($C141:$AZ141="|","|","")))))</f>
        <v/>
      </c>
      <c r="D142" s="72" t="str">
        <v/>
      </c>
      <c r="E142" s="72" t="str">
        <v/>
      </c>
      <c r="F142" s="72" t="str">
        <v/>
      </c>
      <c r="G142" s="72" t="str">
        <v/>
      </c>
      <c r="H142" s="72" t="str">
        <v/>
      </c>
      <c r="I142" s="72" t="str">
        <v/>
      </c>
      <c r="J142" s="72" t="str">
        <v/>
      </c>
      <c r="K142" s="72" t="str">
        <v/>
      </c>
      <c r="L142" s="72" t="str">
        <v/>
      </c>
      <c r="M142" s="72" t="str">
        <v/>
      </c>
      <c r="N142" s="72" t="str">
        <v/>
      </c>
      <c r="O142" s="72" t="str">
        <v/>
      </c>
      <c r="P142" s="72" t="str">
        <v/>
      </c>
      <c r="Q142" s="72" t="str">
        <v/>
      </c>
      <c r="R142" s="72" t="str">
        <v/>
      </c>
      <c r="S142" s="72" t="str">
        <v/>
      </c>
      <c r="T142" s="72" t="str">
        <v/>
      </c>
      <c r="U142" s="72" t="str">
        <v/>
      </c>
      <c r="V142" s="72" t="str">
        <v/>
      </c>
      <c r="W142" s="72" t="str">
        <v/>
      </c>
      <c r="X142" s="72" t="str">
        <v/>
      </c>
      <c r="Y142" s="72" t="str">
        <v/>
      </c>
      <c r="Z142" s="72" t="str">
        <v/>
      </c>
      <c r="AA142" s="72" t="str">
        <v/>
      </c>
      <c r="AB142" s="72" t="str">
        <v/>
      </c>
      <c r="AC142" s="72" t="str">
        <v/>
      </c>
      <c r="AD142" s="72" t="str">
        <v/>
      </c>
      <c r="AE142" s="72" t="str">
        <v/>
      </c>
      <c r="AF142" s="72" t="str">
        <v/>
      </c>
      <c r="AG142" s="72" t="str">
        <v/>
      </c>
      <c r="AH142" s="72" t="str">
        <v/>
      </c>
      <c r="AI142" s="72" t="str">
        <v/>
      </c>
      <c r="AJ142" s="72" t="str">
        <v/>
      </c>
      <c r="AK142" s="72" t="str">
        <v/>
      </c>
      <c r="AL142" s="72" t="str">
        <v/>
      </c>
      <c r="AM142" s="72" t="str">
        <v/>
      </c>
      <c r="AN142" s="72" t="str">
        <v/>
      </c>
      <c r="AO142" s="72" t="str">
        <v/>
      </c>
      <c r="AP142" s="72" t="str">
        <v/>
      </c>
      <c r="AQ142" s="72" t="str">
        <v/>
      </c>
      <c r="AR142" s="72" t="str">
        <v/>
      </c>
      <c r="AS142" s="72" t="str">
        <v/>
      </c>
      <c r="AT142" s="72" t="str">
        <v/>
      </c>
      <c r="AU142" s="72" t="str">
        <v/>
      </c>
      <c r="AV142" s="72" t="str">
        <v/>
      </c>
      <c r="AW142" s="72" t="str">
        <v/>
      </c>
      <c r="AX142" s="72" t="str">
        <v/>
      </c>
      <c r="AY142" s="72" t="str">
        <v/>
      </c>
      <c r="AZ142" s="72" t="str">
        <v/>
      </c>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c r="DA142" s="72"/>
      <c r="DB142" s="72"/>
      <c r="DC142" s="72"/>
      <c r="DD142" s="72"/>
      <c r="DE142" s="72"/>
      <c r="DF142" s="72"/>
      <c r="DG142" s="72"/>
      <c r="DH142" s="72"/>
      <c r="DI142" s="72"/>
      <c r="DJ142" s="72"/>
      <c r="DK142" s="72"/>
      <c r="DL142" s="72"/>
      <c r="DM142" s="72"/>
      <c r="DN142" s="72"/>
      <c r="DO142" s="72"/>
      <c r="DP142" s="72"/>
      <c r="DQ142" s="72"/>
      <c r="DR142" s="72"/>
      <c r="DS142" s="72"/>
      <c r="DT142" s="72"/>
      <c r="DU142" s="72"/>
      <c r="DV142" s="72"/>
      <c r="DW142" s="72"/>
      <c r="DX142" s="72"/>
      <c r="DY142" s="72"/>
      <c r="DZ142" s="72"/>
      <c r="EA142" s="72"/>
      <c r="EB142" s="72"/>
      <c r="EC142" s="72"/>
      <c r="ED142" s="72"/>
      <c r="EE142" s="72"/>
      <c r="EF142" s="72"/>
      <c r="EG142" s="72"/>
      <c r="EH142" s="72"/>
      <c r="EI142" s="72"/>
      <c r="EJ142" s="72"/>
      <c r="EK142" s="72"/>
      <c r="EL142" s="72"/>
      <c r="EM142" s="72"/>
      <c r="EN142" s="72"/>
      <c r="EO142" s="72"/>
      <c r="EP142" s="72"/>
      <c r="EQ142" s="72"/>
      <c r="ER142" s="72"/>
      <c r="ES142" s="72"/>
      <c r="ET142" s="72"/>
      <c r="EU142" s="72"/>
      <c r="EV142" s="72"/>
      <c r="EW142" s="72"/>
      <c r="EX142" s="72"/>
      <c r="EY142" s="72"/>
      <c r="EZ142" s="72"/>
      <c r="FA142" s="72"/>
      <c r="FB142" s="72"/>
      <c r="FC142" s="72"/>
      <c r="FD142" s="72"/>
      <c r="FE142" s="72"/>
      <c r="FF142" s="72"/>
      <c r="FG142" s="72"/>
      <c r="FH142" s="72"/>
      <c r="FI142" s="72"/>
      <c r="FJ142" s="72"/>
      <c r="FK142" s="72"/>
      <c r="FL142" s="72"/>
      <c r="FM142" s="72"/>
      <c r="FN142" s="72"/>
      <c r="FO142" s="72"/>
      <c r="FP142" s="72"/>
      <c r="FQ142" s="72"/>
      <c r="FR142" s="72"/>
      <c r="FS142" s="72"/>
      <c r="FT142" s="72"/>
      <c r="FU142" s="72"/>
      <c r="FV142" s="72"/>
      <c r="FW142" s="72"/>
      <c r="FX142" s="72"/>
      <c r="FY142" s="72"/>
      <c r="FZ142" s="72"/>
      <c r="GA142" s="72"/>
      <c r="GB142" s="72"/>
      <c r="GC142" s="72"/>
      <c r="GD142" s="72"/>
      <c r="GE142" s="72"/>
      <c r="GF142" s="72"/>
      <c r="GG142" s="72"/>
    </row>
    <row r="143" spans="1:189" s="73" customFormat="1" x14ac:dyDescent="0.25">
      <c r="A143" s="70" t="str">
        <f>IF(A141="","",IF((SUM(IF(FREQUENCY('A1'!$B$30:$C$80,'A1'!$B$30:$C$80)&gt;0,1)))&gt;(A141+1),(A141+1),""))</f>
        <v/>
      </c>
      <c r="B143" s="71" t="str">
        <f t="array" ref="B143">IF(A142="","",(LARGE('A1'!$B$30:$C$103,(1+SUM(COUNTIF('A1'!$B$30:$C$103,B$6:B142))-(A142*COUNTIF('A1'!$B$30:$C$103,B$7))))))</f>
        <v/>
      </c>
      <c r="C143" s="72" t="str">
        <f t="array" ref="C143:AZ143">IF($C$5:$AZ$5="","",IF($C$5:$AZ$5="HOT",IF($C142:$AZ142="●","|",IF($C142:$AZ142="|","|","")),IF($C142:$AZ142="▲","|",IF($C142:$AZ142="|","|",""))))</f>
        <v/>
      </c>
      <c r="D143" s="72" t="str">
        <v/>
      </c>
      <c r="E143" s="72" t="str">
        <v/>
      </c>
      <c r="F143" s="72" t="str">
        <v/>
      </c>
      <c r="G143" s="72" t="str">
        <v/>
      </c>
      <c r="H143" s="72" t="str">
        <v/>
      </c>
      <c r="I143" s="72" t="str">
        <v/>
      </c>
      <c r="J143" s="72" t="str">
        <v/>
      </c>
      <c r="K143" s="72" t="str">
        <v/>
      </c>
      <c r="L143" s="72" t="str">
        <v/>
      </c>
      <c r="M143" s="72" t="str">
        <v/>
      </c>
      <c r="N143" s="72" t="str">
        <v/>
      </c>
      <c r="O143" s="72" t="str">
        <v/>
      </c>
      <c r="P143" s="72" t="str">
        <v/>
      </c>
      <c r="Q143" s="72" t="str">
        <v/>
      </c>
      <c r="R143" s="72" t="str">
        <v/>
      </c>
      <c r="S143" s="72" t="str">
        <v/>
      </c>
      <c r="T143" s="72" t="str">
        <v/>
      </c>
      <c r="U143" s="72" t="str">
        <v/>
      </c>
      <c r="V143" s="72" t="str">
        <v/>
      </c>
      <c r="W143" s="72" t="str">
        <v/>
      </c>
      <c r="X143" s="72" t="str">
        <v/>
      </c>
      <c r="Y143" s="72" t="str">
        <v/>
      </c>
      <c r="Z143" s="72" t="str">
        <v/>
      </c>
      <c r="AA143" s="72" t="str">
        <v/>
      </c>
      <c r="AB143" s="72" t="str">
        <v/>
      </c>
      <c r="AC143" s="72" t="str">
        <v/>
      </c>
      <c r="AD143" s="72" t="str">
        <v/>
      </c>
      <c r="AE143" s="72" t="str">
        <v/>
      </c>
      <c r="AF143" s="72" t="str">
        <v/>
      </c>
      <c r="AG143" s="72" t="str">
        <v/>
      </c>
      <c r="AH143" s="72" t="str">
        <v/>
      </c>
      <c r="AI143" s="72" t="str">
        <v/>
      </c>
      <c r="AJ143" s="72" t="str">
        <v/>
      </c>
      <c r="AK143" s="72" t="str">
        <v/>
      </c>
      <c r="AL143" s="72" t="str">
        <v/>
      </c>
      <c r="AM143" s="72" t="str">
        <v/>
      </c>
      <c r="AN143" s="72" t="str">
        <v/>
      </c>
      <c r="AO143" s="72" t="str">
        <v/>
      </c>
      <c r="AP143" s="72" t="str">
        <v/>
      </c>
      <c r="AQ143" s="72" t="str">
        <v/>
      </c>
      <c r="AR143" s="72" t="str">
        <v/>
      </c>
      <c r="AS143" s="72" t="str">
        <v/>
      </c>
      <c r="AT143" s="72" t="str">
        <v/>
      </c>
      <c r="AU143" s="72" t="str">
        <v/>
      </c>
      <c r="AV143" s="72" t="str">
        <v/>
      </c>
      <c r="AW143" s="72" t="str">
        <v/>
      </c>
      <c r="AX143" s="72" t="str">
        <v/>
      </c>
      <c r="AY143" s="72" t="str">
        <v/>
      </c>
      <c r="AZ143" s="72" t="str">
        <v/>
      </c>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c r="DA143" s="72"/>
      <c r="DB143" s="72"/>
      <c r="DC143" s="72"/>
      <c r="DD143" s="72"/>
      <c r="DE143" s="72"/>
      <c r="DF143" s="72"/>
      <c r="DG143" s="72"/>
      <c r="DH143" s="72"/>
      <c r="DI143" s="72"/>
      <c r="DJ143" s="72"/>
      <c r="DK143" s="72"/>
      <c r="DL143" s="72"/>
      <c r="DM143" s="72"/>
      <c r="DN143" s="72"/>
      <c r="DO143" s="72"/>
      <c r="DP143" s="72"/>
      <c r="DQ143" s="72"/>
      <c r="DR143" s="72"/>
      <c r="DS143" s="72"/>
      <c r="DT143" s="72"/>
      <c r="DU143" s="72"/>
      <c r="DV143" s="72"/>
      <c r="DW143" s="72"/>
      <c r="DX143" s="72"/>
      <c r="DY143" s="72"/>
      <c r="DZ143" s="72"/>
      <c r="EA143" s="72"/>
      <c r="EB143" s="72"/>
      <c r="EC143" s="72"/>
      <c r="ED143" s="72"/>
      <c r="EE143" s="72"/>
      <c r="EF143" s="72"/>
      <c r="EG143" s="72"/>
      <c r="EH143" s="72"/>
      <c r="EI143" s="72"/>
      <c r="EJ143" s="72"/>
      <c r="EK143" s="72"/>
      <c r="EL143" s="72"/>
      <c r="EM143" s="72"/>
      <c r="EN143" s="72"/>
      <c r="EO143" s="72"/>
      <c r="EP143" s="72"/>
      <c r="EQ143" s="72"/>
      <c r="ER143" s="72"/>
      <c r="ES143" s="72"/>
      <c r="ET143" s="72"/>
      <c r="EU143" s="72"/>
      <c r="EV143" s="72"/>
      <c r="EW143" s="72"/>
      <c r="EX143" s="72"/>
      <c r="EY143" s="72"/>
      <c r="EZ143" s="72"/>
      <c r="FA143" s="72"/>
      <c r="FB143" s="72"/>
      <c r="FC143" s="72"/>
      <c r="FD143" s="72"/>
      <c r="FE143" s="72"/>
      <c r="FF143" s="72"/>
      <c r="FG143" s="72"/>
      <c r="FH143" s="72"/>
      <c r="FI143" s="72"/>
      <c r="FJ143" s="72"/>
      <c r="FK143" s="72"/>
      <c r="FL143" s="72"/>
      <c r="FM143" s="72"/>
      <c r="FN143" s="72"/>
      <c r="FO143" s="72"/>
      <c r="FP143" s="72"/>
      <c r="FQ143" s="72"/>
      <c r="FR143" s="72"/>
      <c r="FS143" s="72"/>
      <c r="FT143" s="72"/>
      <c r="FU143" s="72"/>
      <c r="FV143" s="72"/>
      <c r="FW143" s="72"/>
      <c r="FX143" s="72"/>
      <c r="FY143" s="72"/>
      <c r="FZ143" s="72"/>
      <c r="GA143" s="72"/>
      <c r="GB143" s="72"/>
      <c r="GC143" s="72"/>
      <c r="GD143" s="72"/>
      <c r="GE143" s="72"/>
      <c r="GF143" s="72"/>
      <c r="GG143" s="72"/>
    </row>
    <row r="144" spans="1:189" s="73" customFormat="1" x14ac:dyDescent="0.25">
      <c r="A144" s="70"/>
      <c r="B144" s="71" t="str">
        <f t="array" ref="B144">IF(A143="","",(LARGE('A1'!$B$30:$C$103,(1+SUM(COUNTIF('A1'!$B$30:$C$103,B$6:B143))-(A143*COUNTIF('A1'!$B$30:$C$103,B$7))))))</f>
        <v/>
      </c>
      <c r="C144" s="72" t="str">
        <f t="array" ref="C144:AZ144">IF($C$5:$AZ$5="","",IF($C$5:$AZ$5="HOT",IF(TRANSPOSE('A1'!$B$30:$B$80)=$B144,"●",IF(TRANSPOSE('A1'!$C$30:$C$80)=$B144,"▼",IF($C143:$AZ143="|","|",""))),IF(TRANSPOSE('A1'!$B$30:$B$80)=$B144,"●",IF(TRANSPOSE('A1'!$C$30:$C$80)=$B144,"▲",IF($C143:$AZ143="|","|","")))))</f>
        <v/>
      </c>
      <c r="D144" s="72" t="str">
        <v/>
      </c>
      <c r="E144" s="72" t="str">
        <v/>
      </c>
      <c r="F144" s="72" t="str">
        <v/>
      </c>
      <c r="G144" s="72" t="str">
        <v/>
      </c>
      <c r="H144" s="72" t="str">
        <v/>
      </c>
      <c r="I144" s="72" t="str">
        <v/>
      </c>
      <c r="J144" s="72" t="str">
        <v/>
      </c>
      <c r="K144" s="72" t="str">
        <v/>
      </c>
      <c r="L144" s="72" t="str">
        <v/>
      </c>
      <c r="M144" s="72" t="str">
        <v/>
      </c>
      <c r="N144" s="72" t="str">
        <v/>
      </c>
      <c r="O144" s="72" t="str">
        <v/>
      </c>
      <c r="P144" s="72" t="str">
        <v/>
      </c>
      <c r="Q144" s="72" t="str">
        <v/>
      </c>
      <c r="R144" s="72" t="str">
        <v/>
      </c>
      <c r="S144" s="72" t="str">
        <v/>
      </c>
      <c r="T144" s="72" t="str">
        <v/>
      </c>
      <c r="U144" s="72" t="str">
        <v/>
      </c>
      <c r="V144" s="72" t="str">
        <v/>
      </c>
      <c r="W144" s="72" t="str">
        <v/>
      </c>
      <c r="X144" s="72" t="str">
        <v/>
      </c>
      <c r="Y144" s="72" t="str">
        <v/>
      </c>
      <c r="Z144" s="72" t="str">
        <v/>
      </c>
      <c r="AA144" s="72" t="str">
        <v/>
      </c>
      <c r="AB144" s="72" t="str">
        <v/>
      </c>
      <c r="AC144" s="72" t="str">
        <v/>
      </c>
      <c r="AD144" s="72" t="str">
        <v/>
      </c>
      <c r="AE144" s="72" t="str">
        <v/>
      </c>
      <c r="AF144" s="72" t="str">
        <v/>
      </c>
      <c r="AG144" s="72" t="str">
        <v/>
      </c>
      <c r="AH144" s="72" t="str">
        <v/>
      </c>
      <c r="AI144" s="72" t="str">
        <v/>
      </c>
      <c r="AJ144" s="72" t="str">
        <v/>
      </c>
      <c r="AK144" s="72" t="str">
        <v/>
      </c>
      <c r="AL144" s="72" t="str">
        <v/>
      </c>
      <c r="AM144" s="72" t="str">
        <v/>
      </c>
      <c r="AN144" s="72" t="str">
        <v/>
      </c>
      <c r="AO144" s="72" t="str">
        <v/>
      </c>
      <c r="AP144" s="72" t="str">
        <v/>
      </c>
      <c r="AQ144" s="72" t="str">
        <v/>
      </c>
      <c r="AR144" s="72" t="str">
        <v/>
      </c>
      <c r="AS144" s="72" t="str">
        <v/>
      </c>
      <c r="AT144" s="72" t="str">
        <v/>
      </c>
      <c r="AU144" s="72" t="str">
        <v/>
      </c>
      <c r="AV144" s="72" t="str">
        <v/>
      </c>
      <c r="AW144" s="72" t="str">
        <v/>
      </c>
      <c r="AX144" s="72" t="str">
        <v/>
      </c>
      <c r="AY144" s="72" t="str">
        <v/>
      </c>
      <c r="AZ144" s="72" t="str">
        <v/>
      </c>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c r="DA144" s="72"/>
      <c r="DB144" s="72"/>
      <c r="DC144" s="72"/>
      <c r="DD144" s="72"/>
      <c r="DE144" s="72"/>
      <c r="DF144" s="72"/>
      <c r="DG144" s="72"/>
      <c r="DH144" s="72"/>
      <c r="DI144" s="72"/>
      <c r="DJ144" s="72"/>
      <c r="DK144" s="72"/>
      <c r="DL144" s="72"/>
      <c r="DM144" s="72"/>
      <c r="DN144" s="72"/>
      <c r="DO144" s="72"/>
      <c r="DP144" s="72"/>
      <c r="DQ144" s="72"/>
      <c r="DR144" s="72"/>
      <c r="DS144" s="72"/>
      <c r="DT144" s="72"/>
      <c r="DU144" s="72"/>
      <c r="DV144" s="72"/>
      <c r="DW144" s="72"/>
      <c r="DX144" s="72"/>
      <c r="DY144" s="72"/>
      <c r="DZ144" s="72"/>
      <c r="EA144" s="72"/>
      <c r="EB144" s="72"/>
      <c r="EC144" s="72"/>
      <c r="ED144" s="72"/>
      <c r="EE144" s="72"/>
      <c r="EF144" s="72"/>
      <c r="EG144" s="72"/>
      <c r="EH144" s="72"/>
      <c r="EI144" s="72"/>
      <c r="EJ144" s="72"/>
      <c r="EK144" s="72"/>
      <c r="EL144" s="72"/>
      <c r="EM144" s="72"/>
      <c r="EN144" s="72"/>
      <c r="EO144" s="72"/>
      <c r="EP144" s="72"/>
      <c r="EQ144" s="72"/>
      <c r="ER144" s="72"/>
      <c r="ES144" s="72"/>
      <c r="ET144" s="72"/>
      <c r="EU144" s="72"/>
      <c r="EV144" s="72"/>
      <c r="EW144" s="72"/>
      <c r="EX144" s="72"/>
      <c r="EY144" s="72"/>
      <c r="EZ144" s="72"/>
      <c r="FA144" s="72"/>
      <c r="FB144" s="72"/>
      <c r="FC144" s="72"/>
      <c r="FD144" s="72"/>
      <c r="FE144" s="72"/>
      <c r="FF144" s="72"/>
      <c r="FG144" s="72"/>
      <c r="FH144" s="72"/>
      <c r="FI144" s="72"/>
      <c r="FJ144" s="72"/>
      <c r="FK144" s="72"/>
      <c r="FL144" s="72"/>
      <c r="FM144" s="72"/>
      <c r="FN144" s="72"/>
      <c r="FO144" s="72"/>
      <c r="FP144" s="72"/>
      <c r="FQ144" s="72"/>
      <c r="FR144" s="72"/>
      <c r="FS144" s="72"/>
      <c r="FT144" s="72"/>
      <c r="FU144" s="72"/>
      <c r="FV144" s="72"/>
      <c r="FW144" s="72"/>
      <c r="FX144" s="72"/>
      <c r="FY144" s="72"/>
      <c r="FZ144" s="72"/>
      <c r="GA144" s="72"/>
      <c r="GB144" s="72"/>
      <c r="GC144" s="72"/>
      <c r="GD144" s="72"/>
      <c r="GE144" s="72"/>
      <c r="GF144" s="72"/>
      <c r="GG144" s="72"/>
    </row>
    <row r="145" spans="1:189" s="73" customFormat="1" x14ac:dyDescent="0.25">
      <c r="A145" s="70" t="str">
        <f>IF(A143="","",IF((SUM(IF(FREQUENCY('A1'!$B$30:$C$80,'A1'!$B$30:$C$80)&gt;0,1)))&gt;(A143+1),(A143+1),""))</f>
        <v/>
      </c>
      <c r="B145" s="71" t="str">
        <f t="array" ref="B145">IF(A144="","",(LARGE('A1'!$B$30:$C$103,(1+SUM(COUNTIF('A1'!$B$30:$C$103,B$6:B144))-(A144*COUNTIF('A1'!$B$30:$C$103,B$7))))))</f>
        <v/>
      </c>
      <c r="C145" s="72" t="str">
        <f t="array" ref="C145:AZ145">IF($C$5:$AZ$5="","",IF($C$5:$AZ$5="HOT",IF($C144:$AZ144="●","|",IF($C144:$AZ144="|","|","")),IF($C144:$AZ144="▲","|",IF($C144:$AZ144="|","|",""))))</f>
        <v/>
      </c>
      <c r="D145" s="72" t="str">
        <v/>
      </c>
      <c r="E145" s="72" t="str">
        <v/>
      </c>
      <c r="F145" s="72" t="str">
        <v/>
      </c>
      <c r="G145" s="72" t="str">
        <v/>
      </c>
      <c r="H145" s="72" t="str">
        <v/>
      </c>
      <c r="I145" s="72" t="str">
        <v/>
      </c>
      <c r="J145" s="72" t="str">
        <v/>
      </c>
      <c r="K145" s="72" t="str">
        <v/>
      </c>
      <c r="L145" s="72" t="str">
        <v/>
      </c>
      <c r="M145" s="72" t="str">
        <v/>
      </c>
      <c r="N145" s="72" t="str">
        <v/>
      </c>
      <c r="O145" s="72" t="str">
        <v/>
      </c>
      <c r="P145" s="72" t="str">
        <v/>
      </c>
      <c r="Q145" s="72" t="str">
        <v/>
      </c>
      <c r="R145" s="72" t="str">
        <v/>
      </c>
      <c r="S145" s="72" t="str">
        <v/>
      </c>
      <c r="T145" s="72" t="str">
        <v/>
      </c>
      <c r="U145" s="72" t="str">
        <v/>
      </c>
      <c r="V145" s="72" t="str">
        <v/>
      </c>
      <c r="W145" s="72" t="str">
        <v/>
      </c>
      <c r="X145" s="72" t="str">
        <v/>
      </c>
      <c r="Y145" s="72" t="str">
        <v/>
      </c>
      <c r="Z145" s="72" t="str">
        <v/>
      </c>
      <c r="AA145" s="72" t="str">
        <v/>
      </c>
      <c r="AB145" s="72" t="str">
        <v/>
      </c>
      <c r="AC145" s="72" t="str">
        <v/>
      </c>
      <c r="AD145" s="72" t="str">
        <v/>
      </c>
      <c r="AE145" s="72" t="str">
        <v/>
      </c>
      <c r="AF145" s="72" t="str">
        <v/>
      </c>
      <c r="AG145" s="72" t="str">
        <v/>
      </c>
      <c r="AH145" s="72" t="str">
        <v/>
      </c>
      <c r="AI145" s="72" t="str">
        <v/>
      </c>
      <c r="AJ145" s="72" t="str">
        <v/>
      </c>
      <c r="AK145" s="72" t="str">
        <v/>
      </c>
      <c r="AL145" s="72" t="str">
        <v/>
      </c>
      <c r="AM145" s="72" t="str">
        <v/>
      </c>
      <c r="AN145" s="72" t="str">
        <v/>
      </c>
      <c r="AO145" s="72" t="str">
        <v/>
      </c>
      <c r="AP145" s="72" t="str">
        <v/>
      </c>
      <c r="AQ145" s="72" t="str">
        <v/>
      </c>
      <c r="AR145" s="72" t="str">
        <v/>
      </c>
      <c r="AS145" s="72" t="str">
        <v/>
      </c>
      <c r="AT145" s="72" t="str">
        <v/>
      </c>
      <c r="AU145" s="72" t="str">
        <v/>
      </c>
      <c r="AV145" s="72" t="str">
        <v/>
      </c>
      <c r="AW145" s="72" t="str">
        <v/>
      </c>
      <c r="AX145" s="72" t="str">
        <v/>
      </c>
      <c r="AY145" s="72" t="str">
        <v/>
      </c>
      <c r="AZ145" s="72" t="str">
        <v/>
      </c>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c r="DA145" s="72"/>
      <c r="DB145" s="72"/>
      <c r="DC145" s="72"/>
      <c r="DD145" s="72"/>
      <c r="DE145" s="72"/>
      <c r="DF145" s="72"/>
      <c r="DG145" s="72"/>
      <c r="DH145" s="72"/>
      <c r="DI145" s="72"/>
      <c r="DJ145" s="72"/>
      <c r="DK145" s="72"/>
      <c r="DL145" s="72"/>
      <c r="DM145" s="72"/>
      <c r="DN145" s="72"/>
      <c r="DO145" s="72"/>
      <c r="DP145" s="72"/>
      <c r="DQ145" s="72"/>
      <c r="DR145" s="72"/>
      <c r="DS145" s="72"/>
      <c r="DT145" s="72"/>
      <c r="DU145" s="72"/>
      <c r="DV145" s="72"/>
      <c r="DW145" s="72"/>
      <c r="DX145" s="72"/>
      <c r="DY145" s="72"/>
      <c r="DZ145" s="72"/>
      <c r="EA145" s="72"/>
      <c r="EB145" s="72"/>
      <c r="EC145" s="72"/>
      <c r="ED145" s="72"/>
      <c r="EE145" s="72"/>
      <c r="EF145" s="72"/>
      <c r="EG145" s="72"/>
      <c r="EH145" s="72"/>
      <c r="EI145" s="72"/>
      <c r="EJ145" s="72"/>
      <c r="EK145" s="72"/>
      <c r="EL145" s="72"/>
      <c r="EM145" s="72"/>
      <c r="EN145" s="72"/>
      <c r="EO145" s="72"/>
      <c r="EP145" s="72"/>
      <c r="EQ145" s="72"/>
      <c r="ER145" s="72"/>
      <c r="ES145" s="72"/>
      <c r="ET145" s="72"/>
      <c r="EU145" s="72"/>
      <c r="EV145" s="72"/>
      <c r="EW145" s="72"/>
      <c r="EX145" s="72"/>
      <c r="EY145" s="72"/>
      <c r="EZ145" s="72"/>
      <c r="FA145" s="72"/>
      <c r="FB145" s="72"/>
      <c r="FC145" s="72"/>
      <c r="FD145" s="72"/>
      <c r="FE145" s="72"/>
      <c r="FF145" s="72"/>
      <c r="FG145" s="72"/>
      <c r="FH145" s="72"/>
      <c r="FI145" s="72"/>
      <c r="FJ145" s="72"/>
      <c r="FK145" s="72"/>
      <c r="FL145" s="72"/>
      <c r="FM145" s="72"/>
      <c r="FN145" s="72"/>
      <c r="FO145" s="72"/>
      <c r="FP145" s="72"/>
      <c r="FQ145" s="72"/>
      <c r="FR145" s="72"/>
      <c r="FS145" s="72"/>
      <c r="FT145" s="72"/>
      <c r="FU145" s="72"/>
      <c r="FV145" s="72"/>
      <c r="FW145" s="72"/>
      <c r="FX145" s="72"/>
      <c r="FY145" s="72"/>
      <c r="FZ145" s="72"/>
      <c r="GA145" s="72"/>
      <c r="GB145" s="72"/>
      <c r="GC145" s="72"/>
      <c r="GD145" s="72"/>
      <c r="GE145" s="72"/>
      <c r="GF145" s="72"/>
      <c r="GG145" s="72"/>
    </row>
    <row r="146" spans="1:189" s="73" customFormat="1" x14ac:dyDescent="0.25">
      <c r="A146" s="70"/>
      <c r="B146" s="71" t="str">
        <f t="array" ref="B146">IF(A145="","",(LARGE('A1'!$B$30:$C$103,(1+SUM(COUNTIF('A1'!$B$30:$C$103,B$6:B145))-(A145*COUNTIF('A1'!$B$30:$C$103,B$7))))))</f>
        <v/>
      </c>
      <c r="C146" s="72" t="str">
        <f t="array" ref="C146:AZ146">IF($C$5:$AZ$5="","",IF($C$5:$AZ$5="HOT",IF(TRANSPOSE('A1'!$B$30:$B$80)=$B146,"●",IF(TRANSPOSE('A1'!$C$30:$C$80)=$B146,"▼",IF($C145:$AZ145="|","|",""))),IF(TRANSPOSE('A1'!$B$30:$B$80)=$B146,"●",IF(TRANSPOSE('A1'!$C$30:$C$80)=$B146,"▲",IF($C145:$AZ145="|","|","")))))</f>
        <v/>
      </c>
      <c r="D146" s="72" t="str">
        <v/>
      </c>
      <c r="E146" s="72" t="str">
        <v/>
      </c>
      <c r="F146" s="72" t="str">
        <v/>
      </c>
      <c r="G146" s="72" t="str">
        <v/>
      </c>
      <c r="H146" s="72" t="str">
        <v/>
      </c>
      <c r="I146" s="72" t="str">
        <v/>
      </c>
      <c r="J146" s="72" t="str">
        <v/>
      </c>
      <c r="K146" s="72" t="str">
        <v/>
      </c>
      <c r="L146" s="72" t="str">
        <v/>
      </c>
      <c r="M146" s="72" t="str">
        <v/>
      </c>
      <c r="N146" s="72" t="str">
        <v/>
      </c>
      <c r="O146" s="72" t="str">
        <v/>
      </c>
      <c r="P146" s="72" t="str">
        <v/>
      </c>
      <c r="Q146" s="72" t="str">
        <v/>
      </c>
      <c r="R146" s="72" t="str">
        <v/>
      </c>
      <c r="S146" s="72" t="str">
        <v/>
      </c>
      <c r="T146" s="72" t="str">
        <v/>
      </c>
      <c r="U146" s="72" t="str">
        <v/>
      </c>
      <c r="V146" s="72" t="str">
        <v/>
      </c>
      <c r="W146" s="72" t="str">
        <v/>
      </c>
      <c r="X146" s="72" t="str">
        <v/>
      </c>
      <c r="Y146" s="72" t="str">
        <v/>
      </c>
      <c r="Z146" s="72" t="str">
        <v/>
      </c>
      <c r="AA146" s="72" t="str">
        <v/>
      </c>
      <c r="AB146" s="72" t="str">
        <v/>
      </c>
      <c r="AC146" s="72" t="str">
        <v/>
      </c>
      <c r="AD146" s="72" t="str">
        <v/>
      </c>
      <c r="AE146" s="72" t="str">
        <v/>
      </c>
      <c r="AF146" s="72" t="str">
        <v/>
      </c>
      <c r="AG146" s="72" t="str">
        <v/>
      </c>
      <c r="AH146" s="72" t="str">
        <v/>
      </c>
      <c r="AI146" s="72" t="str">
        <v/>
      </c>
      <c r="AJ146" s="72" t="str">
        <v/>
      </c>
      <c r="AK146" s="72" t="str">
        <v/>
      </c>
      <c r="AL146" s="72" t="str">
        <v/>
      </c>
      <c r="AM146" s="72" t="str">
        <v/>
      </c>
      <c r="AN146" s="72" t="str">
        <v/>
      </c>
      <c r="AO146" s="72" t="str">
        <v/>
      </c>
      <c r="AP146" s="72" t="str">
        <v/>
      </c>
      <c r="AQ146" s="72" t="str">
        <v/>
      </c>
      <c r="AR146" s="72" t="str">
        <v/>
      </c>
      <c r="AS146" s="72" t="str">
        <v/>
      </c>
      <c r="AT146" s="72" t="str">
        <v/>
      </c>
      <c r="AU146" s="72" t="str">
        <v/>
      </c>
      <c r="AV146" s="72" t="str">
        <v/>
      </c>
      <c r="AW146" s="72" t="str">
        <v/>
      </c>
      <c r="AX146" s="72" t="str">
        <v/>
      </c>
      <c r="AY146" s="72" t="str">
        <v/>
      </c>
      <c r="AZ146" s="72" t="str">
        <v/>
      </c>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c r="DA146" s="72"/>
      <c r="DB146" s="72"/>
      <c r="DC146" s="72"/>
      <c r="DD146" s="72"/>
      <c r="DE146" s="72"/>
      <c r="DF146" s="72"/>
      <c r="DG146" s="72"/>
      <c r="DH146" s="72"/>
      <c r="DI146" s="72"/>
      <c r="DJ146" s="72"/>
      <c r="DK146" s="72"/>
      <c r="DL146" s="72"/>
      <c r="DM146" s="72"/>
      <c r="DN146" s="72"/>
      <c r="DO146" s="72"/>
      <c r="DP146" s="72"/>
      <c r="DQ146" s="72"/>
      <c r="DR146" s="72"/>
      <c r="DS146" s="72"/>
      <c r="DT146" s="72"/>
      <c r="DU146" s="72"/>
      <c r="DV146" s="72"/>
      <c r="DW146" s="72"/>
      <c r="DX146" s="72"/>
      <c r="DY146" s="72"/>
      <c r="DZ146" s="72"/>
      <c r="EA146" s="72"/>
      <c r="EB146" s="72"/>
      <c r="EC146" s="72"/>
      <c r="ED146" s="72"/>
      <c r="EE146" s="72"/>
      <c r="EF146" s="72"/>
      <c r="EG146" s="72"/>
      <c r="EH146" s="72"/>
      <c r="EI146" s="72"/>
      <c r="EJ146" s="72"/>
      <c r="EK146" s="72"/>
      <c r="EL146" s="72"/>
      <c r="EM146" s="72"/>
      <c r="EN146" s="72"/>
      <c r="EO146" s="72"/>
      <c r="EP146" s="72"/>
      <c r="EQ146" s="72"/>
      <c r="ER146" s="72"/>
      <c r="ES146" s="72"/>
      <c r="ET146" s="72"/>
      <c r="EU146" s="72"/>
      <c r="EV146" s="72"/>
      <c r="EW146" s="72"/>
      <c r="EX146" s="72"/>
      <c r="EY146" s="72"/>
      <c r="EZ146" s="72"/>
      <c r="FA146" s="72"/>
      <c r="FB146" s="72"/>
      <c r="FC146" s="72"/>
      <c r="FD146" s="72"/>
      <c r="FE146" s="72"/>
      <c r="FF146" s="72"/>
      <c r="FG146" s="72"/>
      <c r="FH146" s="72"/>
      <c r="FI146" s="72"/>
      <c r="FJ146" s="72"/>
      <c r="FK146" s="72"/>
      <c r="FL146" s="72"/>
      <c r="FM146" s="72"/>
      <c r="FN146" s="72"/>
      <c r="FO146" s="72"/>
      <c r="FP146" s="72"/>
      <c r="FQ146" s="72"/>
      <c r="FR146" s="72"/>
      <c r="FS146" s="72"/>
      <c r="FT146" s="72"/>
      <c r="FU146" s="72"/>
      <c r="FV146" s="72"/>
      <c r="FW146" s="72"/>
      <c r="FX146" s="72"/>
      <c r="FY146" s="72"/>
      <c r="FZ146" s="72"/>
      <c r="GA146" s="72"/>
      <c r="GB146" s="72"/>
      <c r="GC146" s="72"/>
      <c r="GD146" s="72"/>
      <c r="GE146" s="72"/>
      <c r="GF146" s="72"/>
      <c r="GG146" s="72"/>
    </row>
    <row r="147" spans="1:189" s="73" customFormat="1" x14ac:dyDescent="0.25">
      <c r="A147" s="70" t="str">
        <f>IF(A145="","",IF((SUM(IF(FREQUENCY('A1'!$B$30:$C$80,'A1'!$B$30:$C$80)&gt;0,1)))&gt;(A145+1),(A145+1),""))</f>
        <v/>
      </c>
      <c r="B147" s="71" t="str">
        <f t="array" ref="B147">IF(A146="","",(LARGE('A1'!$B$30:$C$103,(1+SUM(COUNTIF('A1'!$B$30:$C$103,B$6:B146))-(A146*COUNTIF('A1'!$B$30:$C$103,B$7))))))</f>
        <v/>
      </c>
      <c r="C147" s="72" t="str">
        <f t="array" ref="C147:AZ147">IF($C$5:$AZ$5="","",IF($C$5:$AZ$5="HOT",IF($C146:$AZ146="●","|",IF($C146:$AZ146="|","|","")),IF($C146:$AZ146="▲","|",IF($C146:$AZ146="|","|",""))))</f>
        <v/>
      </c>
      <c r="D147" s="72" t="str">
        <v/>
      </c>
      <c r="E147" s="72" t="str">
        <v/>
      </c>
      <c r="F147" s="72" t="str">
        <v/>
      </c>
      <c r="G147" s="72" t="str">
        <v/>
      </c>
      <c r="H147" s="72" t="str">
        <v/>
      </c>
      <c r="I147" s="72" t="str">
        <v/>
      </c>
      <c r="J147" s="72" t="str">
        <v/>
      </c>
      <c r="K147" s="72" t="str">
        <v/>
      </c>
      <c r="L147" s="72" t="str">
        <v/>
      </c>
      <c r="M147" s="72" t="str">
        <v/>
      </c>
      <c r="N147" s="72" t="str">
        <v/>
      </c>
      <c r="O147" s="72" t="str">
        <v/>
      </c>
      <c r="P147" s="72" t="str">
        <v/>
      </c>
      <c r="Q147" s="72" t="str">
        <v/>
      </c>
      <c r="R147" s="72" t="str">
        <v/>
      </c>
      <c r="S147" s="72" t="str">
        <v/>
      </c>
      <c r="T147" s="72" t="str">
        <v/>
      </c>
      <c r="U147" s="72" t="str">
        <v/>
      </c>
      <c r="V147" s="72" t="str">
        <v/>
      </c>
      <c r="W147" s="72" t="str">
        <v/>
      </c>
      <c r="X147" s="72" t="str">
        <v/>
      </c>
      <c r="Y147" s="72" t="str">
        <v/>
      </c>
      <c r="Z147" s="72" t="str">
        <v/>
      </c>
      <c r="AA147" s="72" t="str">
        <v/>
      </c>
      <c r="AB147" s="72" t="str">
        <v/>
      </c>
      <c r="AC147" s="72" t="str">
        <v/>
      </c>
      <c r="AD147" s="72" t="str">
        <v/>
      </c>
      <c r="AE147" s="72" t="str">
        <v/>
      </c>
      <c r="AF147" s="72" t="str">
        <v/>
      </c>
      <c r="AG147" s="72" t="str">
        <v/>
      </c>
      <c r="AH147" s="72" t="str">
        <v/>
      </c>
      <c r="AI147" s="72" t="str">
        <v/>
      </c>
      <c r="AJ147" s="72" t="str">
        <v/>
      </c>
      <c r="AK147" s="72" t="str">
        <v/>
      </c>
      <c r="AL147" s="72" t="str">
        <v/>
      </c>
      <c r="AM147" s="72" t="str">
        <v/>
      </c>
      <c r="AN147" s="72" t="str">
        <v/>
      </c>
      <c r="AO147" s="72" t="str">
        <v/>
      </c>
      <c r="AP147" s="72" t="str">
        <v/>
      </c>
      <c r="AQ147" s="72" t="str">
        <v/>
      </c>
      <c r="AR147" s="72" t="str">
        <v/>
      </c>
      <c r="AS147" s="72" t="str">
        <v/>
      </c>
      <c r="AT147" s="72" t="str">
        <v/>
      </c>
      <c r="AU147" s="72" t="str">
        <v/>
      </c>
      <c r="AV147" s="72" t="str">
        <v/>
      </c>
      <c r="AW147" s="72" t="str">
        <v/>
      </c>
      <c r="AX147" s="72" t="str">
        <v/>
      </c>
      <c r="AY147" s="72" t="str">
        <v/>
      </c>
      <c r="AZ147" s="72" t="str">
        <v/>
      </c>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c r="DA147" s="72"/>
      <c r="DB147" s="72"/>
      <c r="DC147" s="72"/>
      <c r="DD147" s="72"/>
      <c r="DE147" s="72"/>
      <c r="DF147" s="72"/>
      <c r="DG147" s="72"/>
      <c r="DH147" s="72"/>
      <c r="DI147" s="72"/>
      <c r="DJ147" s="72"/>
      <c r="DK147" s="72"/>
      <c r="DL147" s="72"/>
      <c r="DM147" s="72"/>
      <c r="DN147" s="72"/>
      <c r="DO147" s="72"/>
      <c r="DP147" s="72"/>
      <c r="DQ147" s="72"/>
      <c r="DR147" s="72"/>
      <c r="DS147" s="72"/>
      <c r="DT147" s="72"/>
      <c r="DU147" s="72"/>
      <c r="DV147" s="72"/>
      <c r="DW147" s="72"/>
      <c r="DX147" s="72"/>
      <c r="DY147" s="72"/>
      <c r="DZ147" s="72"/>
      <c r="EA147" s="72"/>
      <c r="EB147" s="72"/>
      <c r="EC147" s="72"/>
      <c r="ED147" s="72"/>
      <c r="EE147" s="72"/>
      <c r="EF147" s="72"/>
      <c r="EG147" s="72"/>
      <c r="EH147" s="72"/>
      <c r="EI147" s="72"/>
      <c r="EJ147" s="72"/>
      <c r="EK147" s="72"/>
      <c r="EL147" s="72"/>
      <c r="EM147" s="72"/>
      <c r="EN147" s="72"/>
      <c r="EO147" s="72"/>
      <c r="EP147" s="72"/>
      <c r="EQ147" s="72"/>
      <c r="ER147" s="72"/>
      <c r="ES147" s="72"/>
      <c r="ET147" s="72"/>
      <c r="EU147" s="72"/>
      <c r="EV147" s="72"/>
      <c r="EW147" s="72"/>
      <c r="EX147" s="72"/>
      <c r="EY147" s="72"/>
      <c r="EZ147" s="72"/>
      <c r="FA147" s="72"/>
      <c r="FB147" s="72"/>
      <c r="FC147" s="72"/>
      <c r="FD147" s="72"/>
      <c r="FE147" s="72"/>
      <c r="FF147" s="72"/>
      <c r="FG147" s="72"/>
      <c r="FH147" s="72"/>
      <c r="FI147" s="72"/>
      <c r="FJ147" s="72"/>
      <c r="FK147" s="72"/>
      <c r="FL147" s="72"/>
      <c r="FM147" s="72"/>
      <c r="FN147" s="72"/>
      <c r="FO147" s="72"/>
      <c r="FP147" s="72"/>
      <c r="FQ147" s="72"/>
      <c r="FR147" s="72"/>
      <c r="FS147" s="72"/>
      <c r="FT147" s="72"/>
      <c r="FU147" s="72"/>
      <c r="FV147" s="72"/>
      <c r="FW147" s="72"/>
      <c r="FX147" s="72"/>
      <c r="FY147" s="72"/>
      <c r="FZ147" s="72"/>
      <c r="GA147" s="72"/>
      <c r="GB147" s="72"/>
      <c r="GC147" s="72"/>
      <c r="GD147" s="72"/>
      <c r="GE147" s="72"/>
      <c r="GF147" s="72"/>
      <c r="GG147" s="72"/>
    </row>
    <row r="148" spans="1:189" s="73" customFormat="1" x14ac:dyDescent="0.25">
      <c r="A148" s="70"/>
      <c r="B148" s="71" t="str">
        <f t="array" ref="B148">IF(A147="","",(LARGE('A1'!$B$30:$C$103,(1+SUM(COUNTIF('A1'!$B$30:$C$103,B$6:B147))-(A147*COUNTIF('A1'!$B$30:$C$103,B$7))))))</f>
        <v/>
      </c>
      <c r="C148" s="72" t="str">
        <f t="array" ref="C148:AZ148">IF($C$5:$AZ$5="","",IF($C$5:$AZ$5="HOT",IF(TRANSPOSE('A1'!$B$30:$B$80)=$B148,"●",IF(TRANSPOSE('A1'!$C$30:$C$80)=$B148,"▼",IF($C147:$AZ147="|","|",""))),IF(TRANSPOSE('A1'!$B$30:$B$80)=$B148,"●",IF(TRANSPOSE('A1'!$C$30:$C$80)=$B148,"▲",IF($C147:$AZ147="|","|","")))))</f>
        <v/>
      </c>
      <c r="D148" s="72" t="str">
        <v/>
      </c>
      <c r="E148" s="72" t="str">
        <v/>
      </c>
      <c r="F148" s="72" t="str">
        <v/>
      </c>
      <c r="G148" s="72" t="str">
        <v/>
      </c>
      <c r="H148" s="72" t="str">
        <v/>
      </c>
      <c r="I148" s="72" t="str">
        <v/>
      </c>
      <c r="J148" s="72" t="str">
        <v/>
      </c>
      <c r="K148" s="72" t="str">
        <v/>
      </c>
      <c r="L148" s="72" t="str">
        <v/>
      </c>
      <c r="M148" s="72" t="str">
        <v/>
      </c>
      <c r="N148" s="72" t="str">
        <v/>
      </c>
      <c r="O148" s="72" t="str">
        <v/>
      </c>
      <c r="P148" s="72" t="str">
        <v/>
      </c>
      <c r="Q148" s="72" t="str">
        <v/>
      </c>
      <c r="R148" s="72" t="str">
        <v/>
      </c>
      <c r="S148" s="72" t="str">
        <v/>
      </c>
      <c r="T148" s="72" t="str">
        <v/>
      </c>
      <c r="U148" s="72" t="str">
        <v/>
      </c>
      <c r="V148" s="72" t="str">
        <v/>
      </c>
      <c r="W148" s="72" t="str">
        <v/>
      </c>
      <c r="X148" s="72" t="str">
        <v/>
      </c>
      <c r="Y148" s="72" t="str">
        <v/>
      </c>
      <c r="Z148" s="72" t="str">
        <v/>
      </c>
      <c r="AA148" s="72" t="str">
        <v/>
      </c>
      <c r="AB148" s="72" t="str">
        <v/>
      </c>
      <c r="AC148" s="72" t="str">
        <v/>
      </c>
      <c r="AD148" s="72" t="str">
        <v/>
      </c>
      <c r="AE148" s="72" t="str">
        <v/>
      </c>
      <c r="AF148" s="72" t="str">
        <v/>
      </c>
      <c r="AG148" s="72" t="str">
        <v/>
      </c>
      <c r="AH148" s="72" t="str">
        <v/>
      </c>
      <c r="AI148" s="72" t="str">
        <v/>
      </c>
      <c r="AJ148" s="72" t="str">
        <v/>
      </c>
      <c r="AK148" s="72" t="str">
        <v/>
      </c>
      <c r="AL148" s="72" t="str">
        <v/>
      </c>
      <c r="AM148" s="72" t="str">
        <v/>
      </c>
      <c r="AN148" s="72" t="str">
        <v/>
      </c>
      <c r="AO148" s="72" t="str">
        <v/>
      </c>
      <c r="AP148" s="72" t="str">
        <v/>
      </c>
      <c r="AQ148" s="72" t="str">
        <v/>
      </c>
      <c r="AR148" s="72" t="str">
        <v/>
      </c>
      <c r="AS148" s="72" t="str">
        <v/>
      </c>
      <c r="AT148" s="72" t="str">
        <v/>
      </c>
      <c r="AU148" s="72" t="str">
        <v/>
      </c>
      <c r="AV148" s="72" t="str">
        <v/>
      </c>
      <c r="AW148" s="72" t="str">
        <v/>
      </c>
      <c r="AX148" s="72" t="str">
        <v/>
      </c>
      <c r="AY148" s="72" t="str">
        <v/>
      </c>
      <c r="AZ148" s="72" t="str">
        <v/>
      </c>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c r="DA148" s="72"/>
      <c r="DB148" s="72"/>
      <c r="DC148" s="72"/>
      <c r="DD148" s="72"/>
      <c r="DE148" s="72"/>
      <c r="DF148" s="72"/>
      <c r="DG148" s="72"/>
      <c r="DH148" s="72"/>
      <c r="DI148" s="72"/>
      <c r="DJ148" s="72"/>
      <c r="DK148" s="72"/>
      <c r="DL148" s="72"/>
      <c r="DM148" s="72"/>
      <c r="DN148" s="72"/>
      <c r="DO148" s="72"/>
      <c r="DP148" s="72"/>
      <c r="DQ148" s="72"/>
      <c r="DR148" s="72"/>
      <c r="DS148" s="72"/>
      <c r="DT148" s="72"/>
      <c r="DU148" s="72"/>
      <c r="DV148" s="72"/>
      <c r="DW148" s="72"/>
      <c r="DX148" s="72"/>
      <c r="DY148" s="72"/>
      <c r="DZ148" s="72"/>
      <c r="EA148" s="72"/>
      <c r="EB148" s="72"/>
      <c r="EC148" s="72"/>
      <c r="ED148" s="72"/>
      <c r="EE148" s="72"/>
      <c r="EF148" s="72"/>
      <c r="EG148" s="72"/>
      <c r="EH148" s="72"/>
      <c r="EI148" s="72"/>
      <c r="EJ148" s="72"/>
      <c r="EK148" s="72"/>
      <c r="EL148" s="72"/>
      <c r="EM148" s="72"/>
      <c r="EN148" s="72"/>
      <c r="EO148" s="72"/>
      <c r="EP148" s="72"/>
      <c r="EQ148" s="72"/>
      <c r="ER148" s="72"/>
      <c r="ES148" s="72"/>
      <c r="ET148" s="72"/>
      <c r="EU148" s="72"/>
      <c r="EV148" s="72"/>
      <c r="EW148" s="72"/>
      <c r="EX148" s="72"/>
      <c r="EY148" s="72"/>
      <c r="EZ148" s="72"/>
      <c r="FA148" s="72"/>
      <c r="FB148" s="72"/>
      <c r="FC148" s="72"/>
      <c r="FD148" s="72"/>
      <c r="FE148" s="72"/>
      <c r="FF148" s="72"/>
      <c r="FG148" s="72"/>
      <c r="FH148" s="72"/>
      <c r="FI148" s="72"/>
      <c r="FJ148" s="72"/>
      <c r="FK148" s="72"/>
      <c r="FL148" s="72"/>
      <c r="FM148" s="72"/>
      <c r="FN148" s="72"/>
      <c r="FO148" s="72"/>
      <c r="FP148" s="72"/>
      <c r="FQ148" s="72"/>
      <c r="FR148" s="72"/>
      <c r="FS148" s="72"/>
      <c r="FT148" s="72"/>
      <c r="FU148" s="72"/>
      <c r="FV148" s="72"/>
      <c r="FW148" s="72"/>
      <c r="FX148" s="72"/>
      <c r="FY148" s="72"/>
      <c r="FZ148" s="72"/>
      <c r="GA148" s="72"/>
      <c r="GB148" s="72"/>
      <c r="GC148" s="72"/>
      <c r="GD148" s="72"/>
      <c r="GE148" s="72"/>
      <c r="GF148" s="72"/>
      <c r="GG148" s="72"/>
    </row>
    <row r="149" spans="1:189" s="73" customFormat="1" x14ac:dyDescent="0.25">
      <c r="A149" s="70" t="str">
        <f>IF(A147="","",IF((SUM(IF(FREQUENCY('A1'!$B$30:$C$80,'A1'!$B$30:$C$80)&gt;0,1)))&gt;(A147+1),(A147+1),""))</f>
        <v/>
      </c>
      <c r="B149" s="71" t="str">
        <f t="array" ref="B149">IF(A148="","",(LARGE('A1'!$B$30:$C$103,(1+SUM(COUNTIF('A1'!$B$30:$C$103,B$6:B148))-(A148*COUNTIF('A1'!$B$30:$C$103,B$7))))))</f>
        <v/>
      </c>
      <c r="C149" s="72" t="str">
        <f t="array" ref="C149:AZ149">IF($C$5:$AZ$5="","",IF($C$5:$AZ$5="HOT",IF($C148:$AZ148="●","|",IF($C148:$AZ148="|","|","")),IF($C148:$AZ148="▲","|",IF($C148:$AZ148="|","|",""))))</f>
        <v/>
      </c>
      <c r="D149" s="72" t="str">
        <v/>
      </c>
      <c r="E149" s="72" t="str">
        <v/>
      </c>
      <c r="F149" s="72" t="str">
        <v/>
      </c>
      <c r="G149" s="72" t="str">
        <v/>
      </c>
      <c r="H149" s="72" t="str">
        <v/>
      </c>
      <c r="I149" s="72" t="str">
        <v/>
      </c>
      <c r="J149" s="72" t="str">
        <v/>
      </c>
      <c r="K149" s="72" t="str">
        <v/>
      </c>
      <c r="L149" s="72" t="str">
        <v/>
      </c>
      <c r="M149" s="72" t="str">
        <v/>
      </c>
      <c r="N149" s="72" t="str">
        <v/>
      </c>
      <c r="O149" s="72" t="str">
        <v/>
      </c>
      <c r="P149" s="72" t="str">
        <v/>
      </c>
      <c r="Q149" s="72" t="str">
        <v/>
      </c>
      <c r="R149" s="72" t="str">
        <v/>
      </c>
      <c r="S149" s="72" t="str">
        <v/>
      </c>
      <c r="T149" s="72" t="str">
        <v/>
      </c>
      <c r="U149" s="72" t="str">
        <v/>
      </c>
      <c r="V149" s="72" t="str">
        <v/>
      </c>
      <c r="W149" s="72" t="str">
        <v/>
      </c>
      <c r="X149" s="72" t="str">
        <v/>
      </c>
      <c r="Y149" s="72" t="str">
        <v/>
      </c>
      <c r="Z149" s="72" t="str">
        <v/>
      </c>
      <c r="AA149" s="72" t="str">
        <v/>
      </c>
      <c r="AB149" s="72" t="str">
        <v/>
      </c>
      <c r="AC149" s="72" t="str">
        <v/>
      </c>
      <c r="AD149" s="72" t="str">
        <v/>
      </c>
      <c r="AE149" s="72" t="str">
        <v/>
      </c>
      <c r="AF149" s="72" t="str">
        <v/>
      </c>
      <c r="AG149" s="72" t="str">
        <v/>
      </c>
      <c r="AH149" s="72" t="str">
        <v/>
      </c>
      <c r="AI149" s="72" t="str">
        <v/>
      </c>
      <c r="AJ149" s="72" t="str">
        <v/>
      </c>
      <c r="AK149" s="72" t="str">
        <v/>
      </c>
      <c r="AL149" s="72" t="str">
        <v/>
      </c>
      <c r="AM149" s="72" t="str">
        <v/>
      </c>
      <c r="AN149" s="72" t="str">
        <v/>
      </c>
      <c r="AO149" s="72" t="str">
        <v/>
      </c>
      <c r="AP149" s="72" t="str">
        <v/>
      </c>
      <c r="AQ149" s="72" t="str">
        <v/>
      </c>
      <c r="AR149" s="72" t="str">
        <v/>
      </c>
      <c r="AS149" s="72" t="str">
        <v/>
      </c>
      <c r="AT149" s="72" t="str">
        <v/>
      </c>
      <c r="AU149" s="72" t="str">
        <v/>
      </c>
      <c r="AV149" s="72" t="str">
        <v/>
      </c>
      <c r="AW149" s="72" t="str">
        <v/>
      </c>
      <c r="AX149" s="72" t="str">
        <v/>
      </c>
      <c r="AY149" s="72" t="str">
        <v/>
      </c>
      <c r="AZ149" s="72" t="str">
        <v/>
      </c>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c r="DA149" s="72"/>
      <c r="DB149" s="72"/>
      <c r="DC149" s="72"/>
      <c r="DD149" s="72"/>
      <c r="DE149" s="72"/>
      <c r="DF149" s="72"/>
      <c r="DG149" s="72"/>
      <c r="DH149" s="72"/>
      <c r="DI149" s="72"/>
      <c r="DJ149" s="72"/>
      <c r="DK149" s="72"/>
      <c r="DL149" s="72"/>
      <c r="DM149" s="72"/>
      <c r="DN149" s="72"/>
      <c r="DO149" s="72"/>
      <c r="DP149" s="72"/>
      <c r="DQ149" s="72"/>
      <c r="DR149" s="72"/>
      <c r="DS149" s="72"/>
      <c r="DT149" s="72"/>
      <c r="DU149" s="72"/>
      <c r="DV149" s="72"/>
      <c r="DW149" s="72"/>
      <c r="DX149" s="72"/>
      <c r="DY149" s="72"/>
      <c r="DZ149" s="72"/>
      <c r="EA149" s="72"/>
      <c r="EB149" s="72"/>
      <c r="EC149" s="72"/>
      <c r="ED149" s="72"/>
      <c r="EE149" s="72"/>
      <c r="EF149" s="72"/>
      <c r="EG149" s="72"/>
      <c r="EH149" s="72"/>
      <c r="EI149" s="72"/>
      <c r="EJ149" s="72"/>
      <c r="EK149" s="72"/>
      <c r="EL149" s="72"/>
      <c r="EM149" s="72"/>
      <c r="EN149" s="72"/>
      <c r="EO149" s="72"/>
      <c r="EP149" s="72"/>
      <c r="EQ149" s="72"/>
      <c r="ER149" s="72"/>
      <c r="ES149" s="72"/>
      <c r="ET149" s="72"/>
      <c r="EU149" s="72"/>
      <c r="EV149" s="72"/>
      <c r="EW149" s="72"/>
      <c r="EX149" s="72"/>
      <c r="EY149" s="72"/>
      <c r="EZ149" s="72"/>
      <c r="FA149" s="72"/>
      <c r="FB149" s="72"/>
      <c r="FC149" s="72"/>
      <c r="FD149" s="72"/>
      <c r="FE149" s="72"/>
      <c r="FF149" s="72"/>
      <c r="FG149" s="72"/>
      <c r="FH149" s="72"/>
      <c r="FI149" s="72"/>
      <c r="FJ149" s="72"/>
      <c r="FK149" s="72"/>
      <c r="FL149" s="72"/>
      <c r="FM149" s="72"/>
      <c r="FN149" s="72"/>
      <c r="FO149" s="72"/>
      <c r="FP149" s="72"/>
      <c r="FQ149" s="72"/>
      <c r="FR149" s="72"/>
      <c r="FS149" s="72"/>
      <c r="FT149" s="72"/>
      <c r="FU149" s="72"/>
      <c r="FV149" s="72"/>
      <c r="FW149" s="72"/>
      <c r="FX149" s="72"/>
      <c r="FY149" s="72"/>
      <c r="FZ149" s="72"/>
      <c r="GA149" s="72"/>
      <c r="GB149" s="72"/>
      <c r="GC149" s="72"/>
      <c r="GD149" s="72"/>
      <c r="GE149" s="72"/>
      <c r="GF149" s="72"/>
      <c r="GG149" s="72"/>
    </row>
    <row r="150" spans="1:189" s="73" customFormat="1" x14ac:dyDescent="0.25">
      <c r="A150" s="70"/>
      <c r="B150" s="71" t="str">
        <f t="array" ref="B150">IF(A149="","",(LARGE('A1'!$B$30:$C$103,(1+SUM(COUNTIF('A1'!$B$30:$C$103,B$6:B149))-(A149*COUNTIF('A1'!$B$30:$C$103,B$7))))))</f>
        <v/>
      </c>
      <c r="C150" s="72" t="str">
        <f t="array" ref="C150:AZ150">IF($C$5:$AZ$5="","",IF($C$5:$AZ$5="HOT",IF(TRANSPOSE('A1'!$B$30:$B$80)=$B150,"●",IF(TRANSPOSE('A1'!$C$30:$C$80)=$B150,"▼",IF($C149:$AZ149="|","|",""))),IF(TRANSPOSE('A1'!$B$30:$B$80)=$B150,"●",IF(TRANSPOSE('A1'!$C$30:$C$80)=$B150,"▲",IF($C149:$AZ149="|","|","")))))</f>
        <v/>
      </c>
      <c r="D150" s="72" t="str">
        <v/>
      </c>
      <c r="E150" s="72" t="str">
        <v/>
      </c>
      <c r="F150" s="72" t="str">
        <v/>
      </c>
      <c r="G150" s="72" t="str">
        <v/>
      </c>
      <c r="H150" s="72" t="str">
        <v/>
      </c>
      <c r="I150" s="72" t="str">
        <v/>
      </c>
      <c r="J150" s="72" t="str">
        <v/>
      </c>
      <c r="K150" s="72" t="str">
        <v/>
      </c>
      <c r="L150" s="72" t="str">
        <v/>
      </c>
      <c r="M150" s="72" t="str">
        <v/>
      </c>
      <c r="N150" s="72" t="str">
        <v/>
      </c>
      <c r="O150" s="72" t="str">
        <v/>
      </c>
      <c r="P150" s="72" t="str">
        <v/>
      </c>
      <c r="Q150" s="72" t="str">
        <v/>
      </c>
      <c r="R150" s="72" t="str">
        <v/>
      </c>
      <c r="S150" s="72" t="str">
        <v/>
      </c>
      <c r="T150" s="72" t="str">
        <v/>
      </c>
      <c r="U150" s="72" t="str">
        <v/>
      </c>
      <c r="V150" s="72" t="str">
        <v/>
      </c>
      <c r="W150" s="72" t="str">
        <v/>
      </c>
      <c r="X150" s="72" t="str">
        <v/>
      </c>
      <c r="Y150" s="72" t="str">
        <v/>
      </c>
      <c r="Z150" s="72" t="str">
        <v/>
      </c>
      <c r="AA150" s="72" t="str">
        <v/>
      </c>
      <c r="AB150" s="72" t="str">
        <v/>
      </c>
      <c r="AC150" s="72" t="str">
        <v/>
      </c>
      <c r="AD150" s="72" t="str">
        <v/>
      </c>
      <c r="AE150" s="72" t="str">
        <v/>
      </c>
      <c r="AF150" s="72" t="str">
        <v/>
      </c>
      <c r="AG150" s="72" t="str">
        <v/>
      </c>
      <c r="AH150" s="72" t="str">
        <v/>
      </c>
      <c r="AI150" s="72" t="str">
        <v/>
      </c>
      <c r="AJ150" s="72" t="str">
        <v/>
      </c>
      <c r="AK150" s="72" t="str">
        <v/>
      </c>
      <c r="AL150" s="72" t="str">
        <v/>
      </c>
      <c r="AM150" s="72" t="str">
        <v/>
      </c>
      <c r="AN150" s="72" t="str">
        <v/>
      </c>
      <c r="AO150" s="72" t="str">
        <v/>
      </c>
      <c r="AP150" s="72" t="str">
        <v/>
      </c>
      <c r="AQ150" s="72" t="str">
        <v/>
      </c>
      <c r="AR150" s="72" t="str">
        <v/>
      </c>
      <c r="AS150" s="72" t="str">
        <v/>
      </c>
      <c r="AT150" s="72" t="str">
        <v/>
      </c>
      <c r="AU150" s="72" t="str">
        <v/>
      </c>
      <c r="AV150" s="72" t="str">
        <v/>
      </c>
      <c r="AW150" s="72" t="str">
        <v/>
      </c>
      <c r="AX150" s="72" t="str">
        <v/>
      </c>
      <c r="AY150" s="72" t="str">
        <v/>
      </c>
      <c r="AZ150" s="72" t="str">
        <v/>
      </c>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c r="DA150" s="72"/>
      <c r="DB150" s="72"/>
      <c r="DC150" s="72"/>
      <c r="DD150" s="72"/>
      <c r="DE150" s="72"/>
      <c r="DF150" s="72"/>
      <c r="DG150" s="72"/>
      <c r="DH150" s="72"/>
      <c r="DI150" s="72"/>
      <c r="DJ150" s="72"/>
      <c r="DK150" s="72"/>
      <c r="DL150" s="72"/>
      <c r="DM150" s="72"/>
      <c r="DN150" s="72"/>
      <c r="DO150" s="72"/>
      <c r="DP150" s="72"/>
      <c r="DQ150" s="72"/>
      <c r="DR150" s="72"/>
      <c r="DS150" s="72"/>
      <c r="DT150" s="72"/>
      <c r="DU150" s="72"/>
      <c r="DV150" s="72"/>
      <c r="DW150" s="72"/>
      <c r="DX150" s="72"/>
      <c r="DY150" s="72"/>
      <c r="DZ150" s="72"/>
      <c r="EA150" s="72"/>
      <c r="EB150" s="72"/>
      <c r="EC150" s="72"/>
      <c r="ED150" s="72"/>
      <c r="EE150" s="72"/>
      <c r="EF150" s="72"/>
      <c r="EG150" s="72"/>
      <c r="EH150" s="72"/>
      <c r="EI150" s="72"/>
      <c r="EJ150" s="72"/>
      <c r="EK150" s="72"/>
      <c r="EL150" s="72"/>
      <c r="EM150" s="72"/>
      <c r="EN150" s="72"/>
      <c r="EO150" s="72"/>
      <c r="EP150" s="72"/>
      <c r="EQ150" s="72"/>
      <c r="ER150" s="72"/>
      <c r="ES150" s="72"/>
      <c r="ET150" s="72"/>
      <c r="EU150" s="72"/>
      <c r="EV150" s="72"/>
      <c r="EW150" s="72"/>
      <c r="EX150" s="72"/>
      <c r="EY150" s="72"/>
      <c r="EZ150" s="72"/>
      <c r="FA150" s="72"/>
      <c r="FB150" s="72"/>
      <c r="FC150" s="72"/>
      <c r="FD150" s="72"/>
      <c r="FE150" s="72"/>
      <c r="FF150" s="72"/>
      <c r="FG150" s="72"/>
      <c r="FH150" s="72"/>
      <c r="FI150" s="72"/>
      <c r="FJ150" s="72"/>
      <c r="FK150" s="72"/>
      <c r="FL150" s="72"/>
      <c r="FM150" s="72"/>
      <c r="FN150" s="72"/>
      <c r="FO150" s="72"/>
      <c r="FP150" s="72"/>
      <c r="FQ150" s="72"/>
      <c r="FR150" s="72"/>
      <c r="FS150" s="72"/>
      <c r="FT150" s="72"/>
      <c r="FU150" s="72"/>
      <c r="FV150" s="72"/>
      <c r="FW150" s="72"/>
      <c r="FX150" s="72"/>
      <c r="FY150" s="72"/>
      <c r="FZ150" s="72"/>
      <c r="GA150" s="72"/>
      <c r="GB150" s="72"/>
      <c r="GC150" s="72"/>
      <c r="GD150" s="72"/>
      <c r="GE150" s="72"/>
      <c r="GF150" s="72"/>
      <c r="GG150" s="72"/>
    </row>
    <row r="151" spans="1:189" s="73" customFormat="1" x14ac:dyDescent="0.25">
      <c r="A151" s="70" t="str">
        <f>IF(A149="","",IF((SUM(IF(FREQUENCY('A1'!$B$30:$C$80,'A1'!$B$30:$C$80)&gt;0,1)))&gt;(A149+1),(A149+1),""))</f>
        <v/>
      </c>
      <c r="B151" s="71" t="str">
        <f t="array" ref="B151">IF(A150="","",(LARGE('A1'!$B$30:$C$103,(1+SUM(COUNTIF('A1'!$B$30:$C$103,B$6:B150))-(A150*COUNTIF('A1'!$B$30:$C$103,B$7))))))</f>
        <v/>
      </c>
      <c r="C151" s="72" t="str">
        <f t="array" ref="C151:AZ151">IF($C$5:$AZ$5="","",IF($C$5:$AZ$5="HOT",IF($C150:$AZ150="●","|",IF($C150:$AZ150="|","|","")),IF($C150:$AZ150="▲","|",IF($C150:$AZ150="|","|",""))))</f>
        <v/>
      </c>
      <c r="D151" s="72" t="str">
        <v/>
      </c>
      <c r="E151" s="72" t="str">
        <v/>
      </c>
      <c r="F151" s="72" t="str">
        <v/>
      </c>
      <c r="G151" s="72" t="str">
        <v/>
      </c>
      <c r="H151" s="72" t="str">
        <v/>
      </c>
      <c r="I151" s="72" t="str">
        <v/>
      </c>
      <c r="J151" s="72" t="str">
        <v/>
      </c>
      <c r="K151" s="72" t="str">
        <v/>
      </c>
      <c r="L151" s="72" t="str">
        <v/>
      </c>
      <c r="M151" s="72" t="str">
        <v/>
      </c>
      <c r="N151" s="72" t="str">
        <v/>
      </c>
      <c r="O151" s="72" t="str">
        <v/>
      </c>
      <c r="P151" s="72" t="str">
        <v/>
      </c>
      <c r="Q151" s="72" t="str">
        <v/>
      </c>
      <c r="R151" s="72" t="str">
        <v/>
      </c>
      <c r="S151" s="72" t="str">
        <v/>
      </c>
      <c r="T151" s="72" t="str">
        <v/>
      </c>
      <c r="U151" s="72" t="str">
        <v/>
      </c>
      <c r="V151" s="72" t="str">
        <v/>
      </c>
      <c r="W151" s="72" t="str">
        <v/>
      </c>
      <c r="X151" s="72" t="str">
        <v/>
      </c>
      <c r="Y151" s="72" t="str">
        <v/>
      </c>
      <c r="Z151" s="72" t="str">
        <v/>
      </c>
      <c r="AA151" s="72" t="str">
        <v/>
      </c>
      <c r="AB151" s="72" t="str">
        <v/>
      </c>
      <c r="AC151" s="72" t="str">
        <v/>
      </c>
      <c r="AD151" s="72" t="str">
        <v/>
      </c>
      <c r="AE151" s="72" t="str">
        <v/>
      </c>
      <c r="AF151" s="72" t="str">
        <v/>
      </c>
      <c r="AG151" s="72" t="str">
        <v/>
      </c>
      <c r="AH151" s="72" t="str">
        <v/>
      </c>
      <c r="AI151" s="72" t="str">
        <v/>
      </c>
      <c r="AJ151" s="72" t="str">
        <v/>
      </c>
      <c r="AK151" s="72" t="str">
        <v/>
      </c>
      <c r="AL151" s="72" t="str">
        <v/>
      </c>
      <c r="AM151" s="72" t="str">
        <v/>
      </c>
      <c r="AN151" s="72" t="str">
        <v/>
      </c>
      <c r="AO151" s="72" t="str">
        <v/>
      </c>
      <c r="AP151" s="72" t="str">
        <v/>
      </c>
      <c r="AQ151" s="72" t="str">
        <v/>
      </c>
      <c r="AR151" s="72" t="str">
        <v/>
      </c>
      <c r="AS151" s="72" t="str">
        <v/>
      </c>
      <c r="AT151" s="72" t="str">
        <v/>
      </c>
      <c r="AU151" s="72" t="str">
        <v/>
      </c>
      <c r="AV151" s="72" t="str">
        <v/>
      </c>
      <c r="AW151" s="72" t="str">
        <v/>
      </c>
      <c r="AX151" s="72" t="str">
        <v/>
      </c>
      <c r="AY151" s="72" t="str">
        <v/>
      </c>
      <c r="AZ151" s="72" t="str">
        <v/>
      </c>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c r="DA151" s="72"/>
      <c r="DB151" s="72"/>
      <c r="DC151" s="72"/>
      <c r="DD151" s="72"/>
      <c r="DE151" s="72"/>
      <c r="DF151" s="72"/>
      <c r="DG151" s="72"/>
      <c r="DH151" s="72"/>
      <c r="DI151" s="72"/>
      <c r="DJ151" s="72"/>
      <c r="DK151" s="72"/>
      <c r="DL151" s="72"/>
      <c r="DM151" s="72"/>
      <c r="DN151" s="72"/>
      <c r="DO151" s="72"/>
      <c r="DP151" s="72"/>
      <c r="DQ151" s="72"/>
      <c r="DR151" s="72"/>
      <c r="DS151" s="72"/>
      <c r="DT151" s="72"/>
      <c r="DU151" s="72"/>
      <c r="DV151" s="72"/>
      <c r="DW151" s="72"/>
      <c r="DX151" s="72"/>
      <c r="DY151" s="72"/>
      <c r="DZ151" s="72"/>
      <c r="EA151" s="72"/>
      <c r="EB151" s="72"/>
      <c r="EC151" s="72"/>
      <c r="ED151" s="72"/>
      <c r="EE151" s="72"/>
      <c r="EF151" s="72"/>
      <c r="EG151" s="72"/>
      <c r="EH151" s="72"/>
      <c r="EI151" s="72"/>
      <c r="EJ151" s="72"/>
      <c r="EK151" s="72"/>
      <c r="EL151" s="72"/>
      <c r="EM151" s="72"/>
      <c r="EN151" s="72"/>
      <c r="EO151" s="72"/>
      <c r="EP151" s="72"/>
      <c r="EQ151" s="72"/>
      <c r="ER151" s="72"/>
      <c r="ES151" s="72"/>
      <c r="ET151" s="72"/>
      <c r="EU151" s="72"/>
      <c r="EV151" s="72"/>
      <c r="EW151" s="72"/>
      <c r="EX151" s="72"/>
      <c r="EY151" s="72"/>
      <c r="EZ151" s="72"/>
      <c r="FA151" s="72"/>
      <c r="FB151" s="72"/>
      <c r="FC151" s="72"/>
      <c r="FD151" s="72"/>
      <c r="FE151" s="72"/>
      <c r="FF151" s="72"/>
      <c r="FG151" s="72"/>
      <c r="FH151" s="72"/>
      <c r="FI151" s="72"/>
      <c r="FJ151" s="72"/>
      <c r="FK151" s="72"/>
      <c r="FL151" s="72"/>
      <c r="FM151" s="72"/>
      <c r="FN151" s="72"/>
      <c r="FO151" s="72"/>
      <c r="FP151" s="72"/>
      <c r="FQ151" s="72"/>
      <c r="FR151" s="72"/>
      <c r="FS151" s="72"/>
      <c r="FT151" s="72"/>
      <c r="FU151" s="72"/>
      <c r="FV151" s="72"/>
      <c r="FW151" s="72"/>
      <c r="FX151" s="72"/>
      <c r="FY151" s="72"/>
      <c r="FZ151" s="72"/>
      <c r="GA151" s="72"/>
      <c r="GB151" s="72"/>
      <c r="GC151" s="72"/>
      <c r="GD151" s="72"/>
      <c r="GE151" s="72"/>
      <c r="GF151" s="72"/>
      <c r="GG151" s="72"/>
    </row>
    <row r="152" spans="1:189" s="73" customFormat="1" x14ac:dyDescent="0.25">
      <c r="A152" s="70"/>
      <c r="B152" s="71" t="str">
        <f t="array" ref="B152">IF(A151="","",(LARGE('A1'!$B$30:$C$103,(1+SUM(COUNTIF('A1'!$B$30:$C$103,B$6:B151))-(A151*COUNTIF('A1'!$B$30:$C$103,B$7))))))</f>
        <v/>
      </c>
      <c r="C152" s="72" t="str">
        <f t="array" ref="C152:AZ152">IF($C$5:$AZ$5="","",IF($C$5:$AZ$5="HOT",IF(TRANSPOSE('A1'!$B$30:$B$80)=$B152,"●",IF(TRANSPOSE('A1'!$C$30:$C$80)=$B152,"▼",IF($C151:$AZ151="|","|",""))),IF(TRANSPOSE('A1'!$B$30:$B$80)=$B152,"●",IF(TRANSPOSE('A1'!$C$30:$C$80)=$B152,"▲",IF($C151:$AZ151="|","|","")))))</f>
        <v/>
      </c>
      <c r="D152" s="72" t="str">
        <v/>
      </c>
      <c r="E152" s="72" t="str">
        <v/>
      </c>
      <c r="F152" s="72" t="str">
        <v/>
      </c>
      <c r="G152" s="72" t="str">
        <v/>
      </c>
      <c r="H152" s="72" t="str">
        <v/>
      </c>
      <c r="I152" s="72" t="str">
        <v/>
      </c>
      <c r="J152" s="72" t="str">
        <v/>
      </c>
      <c r="K152" s="72" t="str">
        <v/>
      </c>
      <c r="L152" s="72" t="str">
        <v/>
      </c>
      <c r="M152" s="72" t="str">
        <v/>
      </c>
      <c r="N152" s="72" t="str">
        <v/>
      </c>
      <c r="O152" s="72" t="str">
        <v/>
      </c>
      <c r="P152" s="72" t="str">
        <v/>
      </c>
      <c r="Q152" s="72" t="str">
        <v/>
      </c>
      <c r="R152" s="72" t="str">
        <v/>
      </c>
      <c r="S152" s="72" t="str">
        <v/>
      </c>
      <c r="T152" s="72" t="str">
        <v/>
      </c>
      <c r="U152" s="72" t="str">
        <v/>
      </c>
      <c r="V152" s="72" t="str">
        <v/>
      </c>
      <c r="W152" s="72" t="str">
        <v/>
      </c>
      <c r="X152" s="72" t="str">
        <v/>
      </c>
      <c r="Y152" s="72" t="str">
        <v/>
      </c>
      <c r="Z152" s="72" t="str">
        <v/>
      </c>
      <c r="AA152" s="72" t="str">
        <v/>
      </c>
      <c r="AB152" s="72" t="str">
        <v/>
      </c>
      <c r="AC152" s="72" t="str">
        <v/>
      </c>
      <c r="AD152" s="72" t="str">
        <v/>
      </c>
      <c r="AE152" s="72" t="str">
        <v/>
      </c>
      <c r="AF152" s="72" t="str">
        <v/>
      </c>
      <c r="AG152" s="72" t="str">
        <v/>
      </c>
      <c r="AH152" s="72" t="str">
        <v/>
      </c>
      <c r="AI152" s="72" t="str">
        <v/>
      </c>
      <c r="AJ152" s="72" t="str">
        <v/>
      </c>
      <c r="AK152" s="72" t="str">
        <v/>
      </c>
      <c r="AL152" s="72" t="str">
        <v/>
      </c>
      <c r="AM152" s="72" t="str">
        <v/>
      </c>
      <c r="AN152" s="72" t="str">
        <v/>
      </c>
      <c r="AO152" s="72" t="str">
        <v/>
      </c>
      <c r="AP152" s="72" t="str">
        <v/>
      </c>
      <c r="AQ152" s="72" t="str">
        <v/>
      </c>
      <c r="AR152" s="72" t="str">
        <v/>
      </c>
      <c r="AS152" s="72" t="str">
        <v/>
      </c>
      <c r="AT152" s="72" t="str">
        <v/>
      </c>
      <c r="AU152" s="72" t="str">
        <v/>
      </c>
      <c r="AV152" s="72" t="str">
        <v/>
      </c>
      <c r="AW152" s="72" t="str">
        <v/>
      </c>
      <c r="AX152" s="72" t="str">
        <v/>
      </c>
      <c r="AY152" s="72" t="str">
        <v/>
      </c>
      <c r="AZ152" s="72" t="str">
        <v/>
      </c>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c r="DA152" s="72"/>
      <c r="DB152" s="72"/>
      <c r="DC152" s="72"/>
      <c r="DD152" s="72"/>
      <c r="DE152" s="72"/>
      <c r="DF152" s="72"/>
      <c r="DG152" s="72"/>
      <c r="DH152" s="72"/>
      <c r="DI152" s="72"/>
      <c r="DJ152" s="72"/>
      <c r="DK152" s="72"/>
      <c r="DL152" s="72"/>
      <c r="DM152" s="72"/>
      <c r="DN152" s="72"/>
      <c r="DO152" s="72"/>
      <c r="DP152" s="72"/>
      <c r="DQ152" s="72"/>
      <c r="DR152" s="72"/>
      <c r="DS152" s="72"/>
      <c r="DT152" s="72"/>
      <c r="DU152" s="72"/>
      <c r="DV152" s="72"/>
      <c r="DW152" s="72"/>
      <c r="DX152" s="72"/>
      <c r="DY152" s="72"/>
      <c r="DZ152" s="72"/>
      <c r="EA152" s="72"/>
      <c r="EB152" s="72"/>
      <c r="EC152" s="72"/>
      <c r="ED152" s="72"/>
      <c r="EE152" s="72"/>
      <c r="EF152" s="72"/>
      <c r="EG152" s="72"/>
      <c r="EH152" s="72"/>
      <c r="EI152" s="72"/>
      <c r="EJ152" s="72"/>
      <c r="EK152" s="72"/>
      <c r="EL152" s="72"/>
      <c r="EM152" s="72"/>
      <c r="EN152" s="72"/>
      <c r="EO152" s="72"/>
      <c r="EP152" s="72"/>
      <c r="EQ152" s="72"/>
      <c r="ER152" s="72"/>
      <c r="ES152" s="72"/>
      <c r="ET152" s="72"/>
      <c r="EU152" s="72"/>
      <c r="EV152" s="72"/>
      <c r="EW152" s="72"/>
      <c r="EX152" s="72"/>
      <c r="EY152" s="72"/>
      <c r="EZ152" s="72"/>
      <c r="FA152" s="72"/>
      <c r="FB152" s="72"/>
      <c r="FC152" s="72"/>
      <c r="FD152" s="72"/>
      <c r="FE152" s="72"/>
      <c r="FF152" s="72"/>
      <c r="FG152" s="72"/>
      <c r="FH152" s="72"/>
      <c r="FI152" s="72"/>
      <c r="FJ152" s="72"/>
      <c r="FK152" s="72"/>
      <c r="FL152" s="72"/>
      <c r="FM152" s="72"/>
      <c r="FN152" s="72"/>
      <c r="FO152" s="72"/>
      <c r="FP152" s="72"/>
      <c r="FQ152" s="72"/>
      <c r="FR152" s="72"/>
      <c r="FS152" s="72"/>
      <c r="FT152" s="72"/>
      <c r="FU152" s="72"/>
      <c r="FV152" s="72"/>
      <c r="FW152" s="72"/>
      <c r="FX152" s="72"/>
      <c r="FY152" s="72"/>
      <c r="FZ152" s="72"/>
      <c r="GA152" s="72"/>
      <c r="GB152" s="72"/>
      <c r="GC152" s="72"/>
      <c r="GD152" s="72"/>
      <c r="GE152" s="72"/>
      <c r="GF152" s="72"/>
      <c r="GG152" s="72"/>
    </row>
    <row r="153" spans="1:189" s="73" customFormat="1" x14ac:dyDescent="0.25">
      <c r="A153" s="70" t="str">
        <f>IF(A151="","",IF((SUM(IF(FREQUENCY('A1'!$B$30:$C$80,'A1'!$B$30:$C$80)&gt;0,1)))&gt;(A151+1),(A151+1),""))</f>
        <v/>
      </c>
      <c r="B153" s="71" t="str">
        <f t="array" ref="B153">IF(A152="","",(LARGE('A1'!$B$30:$C$103,(1+SUM(COUNTIF('A1'!$B$30:$C$103,B$6:B152))-(A152*COUNTIF('A1'!$B$30:$C$103,B$7))))))</f>
        <v/>
      </c>
      <c r="C153" s="72" t="str">
        <f t="array" ref="C153:AZ153">IF($C$5:$AZ$5="","",IF($C$5:$AZ$5="HOT",IF($C152:$AZ152="●","|",IF($C152:$AZ152="|","|","")),IF($C152:$AZ152="▲","|",IF($C152:$AZ152="|","|",""))))</f>
        <v/>
      </c>
      <c r="D153" s="72" t="str">
        <v/>
      </c>
      <c r="E153" s="72" t="str">
        <v/>
      </c>
      <c r="F153" s="72" t="str">
        <v/>
      </c>
      <c r="G153" s="72" t="str">
        <v/>
      </c>
      <c r="H153" s="72" t="str">
        <v/>
      </c>
      <c r="I153" s="72" t="str">
        <v/>
      </c>
      <c r="J153" s="72" t="str">
        <v/>
      </c>
      <c r="K153" s="72" t="str">
        <v/>
      </c>
      <c r="L153" s="72" t="str">
        <v/>
      </c>
      <c r="M153" s="72" t="str">
        <v/>
      </c>
      <c r="N153" s="72" t="str">
        <v/>
      </c>
      <c r="O153" s="72" t="str">
        <v/>
      </c>
      <c r="P153" s="72" t="str">
        <v/>
      </c>
      <c r="Q153" s="72" t="str">
        <v/>
      </c>
      <c r="R153" s="72" t="str">
        <v/>
      </c>
      <c r="S153" s="72" t="str">
        <v/>
      </c>
      <c r="T153" s="72" t="str">
        <v/>
      </c>
      <c r="U153" s="72" t="str">
        <v/>
      </c>
      <c r="V153" s="72" t="str">
        <v/>
      </c>
      <c r="W153" s="72" t="str">
        <v/>
      </c>
      <c r="X153" s="72" t="str">
        <v/>
      </c>
      <c r="Y153" s="72" t="str">
        <v/>
      </c>
      <c r="Z153" s="72" t="str">
        <v/>
      </c>
      <c r="AA153" s="72" t="str">
        <v/>
      </c>
      <c r="AB153" s="72" t="str">
        <v/>
      </c>
      <c r="AC153" s="72" t="str">
        <v/>
      </c>
      <c r="AD153" s="72" t="str">
        <v/>
      </c>
      <c r="AE153" s="72" t="str">
        <v/>
      </c>
      <c r="AF153" s="72" t="str">
        <v/>
      </c>
      <c r="AG153" s="72" t="str">
        <v/>
      </c>
      <c r="AH153" s="72" t="str">
        <v/>
      </c>
      <c r="AI153" s="72" t="str">
        <v/>
      </c>
      <c r="AJ153" s="72" t="str">
        <v/>
      </c>
      <c r="AK153" s="72" t="str">
        <v/>
      </c>
      <c r="AL153" s="72" t="str">
        <v/>
      </c>
      <c r="AM153" s="72" t="str">
        <v/>
      </c>
      <c r="AN153" s="72" t="str">
        <v/>
      </c>
      <c r="AO153" s="72" t="str">
        <v/>
      </c>
      <c r="AP153" s="72" t="str">
        <v/>
      </c>
      <c r="AQ153" s="72" t="str">
        <v/>
      </c>
      <c r="AR153" s="72" t="str">
        <v/>
      </c>
      <c r="AS153" s="72" t="str">
        <v/>
      </c>
      <c r="AT153" s="72" t="str">
        <v/>
      </c>
      <c r="AU153" s="72" t="str">
        <v/>
      </c>
      <c r="AV153" s="72" t="str">
        <v/>
      </c>
      <c r="AW153" s="72" t="str">
        <v/>
      </c>
      <c r="AX153" s="72" t="str">
        <v/>
      </c>
      <c r="AY153" s="72" t="str">
        <v/>
      </c>
      <c r="AZ153" s="72" t="str">
        <v/>
      </c>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c r="DA153" s="72"/>
      <c r="DB153" s="72"/>
      <c r="DC153" s="72"/>
      <c r="DD153" s="72"/>
      <c r="DE153" s="72"/>
      <c r="DF153" s="72"/>
      <c r="DG153" s="72"/>
      <c r="DH153" s="72"/>
      <c r="DI153" s="72"/>
      <c r="DJ153" s="72"/>
      <c r="DK153" s="72"/>
      <c r="DL153" s="72"/>
      <c r="DM153" s="72"/>
      <c r="DN153" s="72"/>
      <c r="DO153" s="72"/>
      <c r="DP153" s="72"/>
      <c r="DQ153" s="72"/>
      <c r="DR153" s="72"/>
      <c r="DS153" s="72"/>
      <c r="DT153" s="72"/>
      <c r="DU153" s="72"/>
      <c r="DV153" s="72"/>
      <c r="DW153" s="72"/>
      <c r="DX153" s="72"/>
      <c r="DY153" s="72"/>
      <c r="DZ153" s="72"/>
      <c r="EA153" s="72"/>
      <c r="EB153" s="72"/>
      <c r="EC153" s="72"/>
      <c r="ED153" s="72"/>
      <c r="EE153" s="72"/>
      <c r="EF153" s="72"/>
      <c r="EG153" s="72"/>
      <c r="EH153" s="72"/>
      <c r="EI153" s="72"/>
      <c r="EJ153" s="72"/>
      <c r="EK153" s="72"/>
      <c r="EL153" s="72"/>
      <c r="EM153" s="72"/>
      <c r="EN153" s="72"/>
      <c r="EO153" s="72"/>
      <c r="EP153" s="72"/>
      <c r="EQ153" s="72"/>
      <c r="ER153" s="72"/>
      <c r="ES153" s="72"/>
      <c r="ET153" s="72"/>
      <c r="EU153" s="72"/>
      <c r="EV153" s="72"/>
      <c r="EW153" s="72"/>
      <c r="EX153" s="72"/>
      <c r="EY153" s="72"/>
      <c r="EZ153" s="72"/>
      <c r="FA153" s="72"/>
      <c r="FB153" s="72"/>
      <c r="FC153" s="72"/>
      <c r="FD153" s="72"/>
      <c r="FE153" s="72"/>
      <c r="FF153" s="72"/>
      <c r="FG153" s="72"/>
      <c r="FH153" s="72"/>
      <c r="FI153" s="72"/>
      <c r="FJ153" s="72"/>
      <c r="FK153" s="72"/>
      <c r="FL153" s="72"/>
      <c r="FM153" s="72"/>
      <c r="FN153" s="72"/>
      <c r="FO153" s="72"/>
      <c r="FP153" s="72"/>
      <c r="FQ153" s="72"/>
      <c r="FR153" s="72"/>
      <c r="FS153" s="72"/>
      <c r="FT153" s="72"/>
      <c r="FU153" s="72"/>
      <c r="FV153" s="72"/>
      <c r="FW153" s="72"/>
      <c r="FX153" s="72"/>
      <c r="FY153" s="72"/>
      <c r="FZ153" s="72"/>
      <c r="GA153" s="72"/>
      <c r="GB153" s="72"/>
      <c r="GC153" s="72"/>
      <c r="GD153" s="72"/>
      <c r="GE153" s="72"/>
      <c r="GF153" s="72"/>
      <c r="GG153" s="72"/>
    </row>
    <row r="154" spans="1:189" s="73" customFormat="1" x14ac:dyDescent="0.25">
      <c r="A154" s="70"/>
      <c r="B154" s="71" t="str">
        <f t="array" ref="B154">IF(A153="","",(LARGE('A1'!$B$30:$C$103,(1+SUM(COUNTIF('A1'!$B$30:$C$103,B$6:B153))-(A153*COUNTIF('A1'!$B$30:$C$103,B$7))))))</f>
        <v/>
      </c>
      <c r="C154" s="72" t="str">
        <f t="array" ref="C154:AZ154">IF($C$5:$AZ$5="","",IF($C$5:$AZ$5="HOT",IF(TRANSPOSE('A1'!$B$30:$B$80)=$B154,"●",IF(TRANSPOSE('A1'!$C$30:$C$80)=$B154,"▼",IF($C153:$AZ153="|","|",""))),IF(TRANSPOSE('A1'!$B$30:$B$80)=$B154,"●",IF(TRANSPOSE('A1'!$C$30:$C$80)=$B154,"▲",IF($C153:$AZ153="|","|","")))))</f>
        <v/>
      </c>
      <c r="D154" s="72" t="str">
        <v/>
      </c>
      <c r="E154" s="72" t="str">
        <v/>
      </c>
      <c r="F154" s="72" t="str">
        <v/>
      </c>
      <c r="G154" s="72" t="str">
        <v/>
      </c>
      <c r="H154" s="72" t="str">
        <v/>
      </c>
      <c r="I154" s="72" t="str">
        <v/>
      </c>
      <c r="J154" s="72" t="str">
        <v/>
      </c>
      <c r="K154" s="72" t="str">
        <v/>
      </c>
      <c r="L154" s="72" t="str">
        <v/>
      </c>
      <c r="M154" s="72" t="str">
        <v/>
      </c>
      <c r="N154" s="72" t="str">
        <v/>
      </c>
      <c r="O154" s="72" t="str">
        <v/>
      </c>
      <c r="P154" s="72" t="str">
        <v/>
      </c>
      <c r="Q154" s="72" t="str">
        <v/>
      </c>
      <c r="R154" s="72" t="str">
        <v/>
      </c>
      <c r="S154" s="72" t="str">
        <v/>
      </c>
      <c r="T154" s="72" t="str">
        <v/>
      </c>
      <c r="U154" s="72" t="str">
        <v/>
      </c>
      <c r="V154" s="72" t="str">
        <v/>
      </c>
      <c r="W154" s="72" t="str">
        <v/>
      </c>
      <c r="X154" s="72" t="str">
        <v/>
      </c>
      <c r="Y154" s="72" t="str">
        <v/>
      </c>
      <c r="Z154" s="72" t="str">
        <v/>
      </c>
      <c r="AA154" s="72" t="str">
        <v/>
      </c>
      <c r="AB154" s="72" t="str">
        <v/>
      </c>
      <c r="AC154" s="72" t="str">
        <v/>
      </c>
      <c r="AD154" s="72" t="str">
        <v/>
      </c>
      <c r="AE154" s="72" t="str">
        <v/>
      </c>
      <c r="AF154" s="72" t="str">
        <v/>
      </c>
      <c r="AG154" s="72" t="str">
        <v/>
      </c>
      <c r="AH154" s="72" t="str">
        <v/>
      </c>
      <c r="AI154" s="72" t="str">
        <v/>
      </c>
      <c r="AJ154" s="72" t="str">
        <v/>
      </c>
      <c r="AK154" s="72" t="str">
        <v/>
      </c>
      <c r="AL154" s="72" t="str">
        <v/>
      </c>
      <c r="AM154" s="72" t="str">
        <v/>
      </c>
      <c r="AN154" s="72" t="str">
        <v/>
      </c>
      <c r="AO154" s="72" t="str">
        <v/>
      </c>
      <c r="AP154" s="72" t="str">
        <v/>
      </c>
      <c r="AQ154" s="72" t="str">
        <v/>
      </c>
      <c r="AR154" s="72" t="str">
        <v/>
      </c>
      <c r="AS154" s="72" t="str">
        <v/>
      </c>
      <c r="AT154" s="72" t="str">
        <v/>
      </c>
      <c r="AU154" s="72" t="str">
        <v/>
      </c>
      <c r="AV154" s="72" t="str">
        <v/>
      </c>
      <c r="AW154" s="72" t="str">
        <v/>
      </c>
      <c r="AX154" s="72" t="str">
        <v/>
      </c>
      <c r="AY154" s="72" t="str">
        <v/>
      </c>
      <c r="AZ154" s="72" t="str">
        <v/>
      </c>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c r="DA154" s="72"/>
      <c r="DB154" s="72"/>
      <c r="DC154" s="72"/>
      <c r="DD154" s="72"/>
      <c r="DE154" s="72"/>
      <c r="DF154" s="72"/>
      <c r="DG154" s="72"/>
      <c r="DH154" s="72"/>
      <c r="DI154" s="72"/>
      <c r="DJ154" s="72"/>
      <c r="DK154" s="72"/>
      <c r="DL154" s="72"/>
      <c r="DM154" s="72"/>
      <c r="DN154" s="72"/>
      <c r="DO154" s="72"/>
      <c r="DP154" s="72"/>
      <c r="DQ154" s="72"/>
      <c r="DR154" s="72"/>
      <c r="DS154" s="72"/>
      <c r="DT154" s="72"/>
      <c r="DU154" s="72"/>
      <c r="DV154" s="72"/>
      <c r="DW154" s="72"/>
      <c r="DX154" s="72"/>
      <c r="DY154" s="72"/>
      <c r="DZ154" s="72"/>
      <c r="EA154" s="72"/>
      <c r="EB154" s="72"/>
      <c r="EC154" s="72"/>
      <c r="ED154" s="72"/>
      <c r="EE154" s="72"/>
      <c r="EF154" s="72"/>
      <c r="EG154" s="72"/>
      <c r="EH154" s="72"/>
      <c r="EI154" s="72"/>
      <c r="EJ154" s="72"/>
      <c r="EK154" s="72"/>
      <c r="EL154" s="72"/>
      <c r="EM154" s="72"/>
      <c r="EN154" s="72"/>
      <c r="EO154" s="72"/>
      <c r="EP154" s="72"/>
      <c r="EQ154" s="72"/>
      <c r="ER154" s="72"/>
      <c r="ES154" s="72"/>
      <c r="ET154" s="72"/>
      <c r="EU154" s="72"/>
      <c r="EV154" s="72"/>
      <c r="EW154" s="72"/>
      <c r="EX154" s="72"/>
      <c r="EY154" s="72"/>
      <c r="EZ154" s="72"/>
      <c r="FA154" s="72"/>
      <c r="FB154" s="72"/>
      <c r="FC154" s="72"/>
      <c r="FD154" s="72"/>
      <c r="FE154" s="72"/>
      <c r="FF154" s="72"/>
      <c r="FG154" s="72"/>
      <c r="FH154" s="72"/>
      <c r="FI154" s="72"/>
      <c r="FJ154" s="72"/>
      <c r="FK154" s="72"/>
      <c r="FL154" s="72"/>
      <c r="FM154" s="72"/>
      <c r="FN154" s="72"/>
      <c r="FO154" s="72"/>
      <c r="FP154" s="72"/>
      <c r="FQ154" s="72"/>
      <c r="FR154" s="72"/>
      <c r="FS154" s="72"/>
      <c r="FT154" s="72"/>
      <c r="FU154" s="72"/>
      <c r="FV154" s="72"/>
      <c r="FW154" s="72"/>
      <c r="FX154" s="72"/>
      <c r="FY154" s="72"/>
      <c r="FZ154" s="72"/>
      <c r="GA154" s="72"/>
      <c r="GB154" s="72"/>
      <c r="GC154" s="72"/>
      <c r="GD154" s="72"/>
      <c r="GE154" s="72"/>
      <c r="GF154" s="72"/>
      <c r="GG154" s="72"/>
    </row>
    <row r="155" spans="1:189" s="73" customFormat="1" x14ac:dyDescent="0.25">
      <c r="A155" s="70" t="str">
        <f>IF(A153="","",IF((SUM(IF(FREQUENCY('A1'!$B$30:$C$80,'A1'!$B$30:$C$80)&gt;0,1)))&gt;(A153+1),(A153+1),""))</f>
        <v/>
      </c>
      <c r="B155" s="71" t="str">
        <f t="array" ref="B155">IF(A154="","",(LARGE('A1'!$B$30:$C$103,(1+SUM(COUNTIF('A1'!$B$30:$C$103,B$6:B154))-(A154*COUNTIF('A1'!$B$30:$C$103,B$7))))))</f>
        <v/>
      </c>
      <c r="C155" s="72" t="str">
        <f t="array" ref="C155:AZ155">IF($C$5:$AZ$5="","",IF($C$5:$AZ$5="HOT",IF($C154:$AZ154="●","|",IF($C154:$AZ154="|","|","")),IF($C154:$AZ154="▲","|",IF($C154:$AZ154="|","|",""))))</f>
        <v/>
      </c>
      <c r="D155" s="72" t="str">
        <v/>
      </c>
      <c r="E155" s="72" t="str">
        <v/>
      </c>
      <c r="F155" s="72" t="str">
        <v/>
      </c>
      <c r="G155" s="72" t="str">
        <v/>
      </c>
      <c r="H155" s="72" t="str">
        <v/>
      </c>
      <c r="I155" s="72" t="str">
        <v/>
      </c>
      <c r="J155" s="72" t="str">
        <v/>
      </c>
      <c r="K155" s="72" t="str">
        <v/>
      </c>
      <c r="L155" s="72" t="str">
        <v/>
      </c>
      <c r="M155" s="72" t="str">
        <v/>
      </c>
      <c r="N155" s="72" t="str">
        <v/>
      </c>
      <c r="O155" s="72" t="str">
        <v/>
      </c>
      <c r="P155" s="72" t="str">
        <v/>
      </c>
      <c r="Q155" s="72" t="str">
        <v/>
      </c>
      <c r="R155" s="72" t="str">
        <v/>
      </c>
      <c r="S155" s="72" t="str">
        <v/>
      </c>
      <c r="T155" s="72" t="str">
        <v/>
      </c>
      <c r="U155" s="72" t="str">
        <v/>
      </c>
      <c r="V155" s="72" t="str">
        <v/>
      </c>
      <c r="W155" s="72" t="str">
        <v/>
      </c>
      <c r="X155" s="72" t="str">
        <v/>
      </c>
      <c r="Y155" s="72" t="str">
        <v/>
      </c>
      <c r="Z155" s="72" t="str">
        <v/>
      </c>
      <c r="AA155" s="72" t="str">
        <v/>
      </c>
      <c r="AB155" s="72" t="str">
        <v/>
      </c>
      <c r="AC155" s="72" t="str">
        <v/>
      </c>
      <c r="AD155" s="72" t="str">
        <v/>
      </c>
      <c r="AE155" s="72" t="str">
        <v/>
      </c>
      <c r="AF155" s="72" t="str">
        <v/>
      </c>
      <c r="AG155" s="72" t="str">
        <v/>
      </c>
      <c r="AH155" s="72" t="str">
        <v/>
      </c>
      <c r="AI155" s="72" t="str">
        <v/>
      </c>
      <c r="AJ155" s="72" t="str">
        <v/>
      </c>
      <c r="AK155" s="72" t="str">
        <v/>
      </c>
      <c r="AL155" s="72" t="str">
        <v/>
      </c>
      <c r="AM155" s="72" t="str">
        <v/>
      </c>
      <c r="AN155" s="72" t="str">
        <v/>
      </c>
      <c r="AO155" s="72" t="str">
        <v/>
      </c>
      <c r="AP155" s="72" t="str">
        <v/>
      </c>
      <c r="AQ155" s="72" t="str">
        <v/>
      </c>
      <c r="AR155" s="72" t="str">
        <v/>
      </c>
      <c r="AS155" s="72" t="str">
        <v/>
      </c>
      <c r="AT155" s="72" t="str">
        <v/>
      </c>
      <c r="AU155" s="72" t="str">
        <v/>
      </c>
      <c r="AV155" s="72" t="str">
        <v/>
      </c>
      <c r="AW155" s="72" t="str">
        <v/>
      </c>
      <c r="AX155" s="72" t="str">
        <v/>
      </c>
      <c r="AY155" s="72" t="str">
        <v/>
      </c>
      <c r="AZ155" s="72" t="str">
        <v/>
      </c>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c r="DA155" s="72"/>
      <c r="DB155" s="72"/>
      <c r="DC155" s="72"/>
      <c r="DD155" s="72"/>
      <c r="DE155" s="72"/>
      <c r="DF155" s="72"/>
      <c r="DG155" s="72"/>
      <c r="DH155" s="72"/>
      <c r="DI155" s="72"/>
      <c r="DJ155" s="72"/>
      <c r="DK155" s="72"/>
      <c r="DL155" s="72"/>
      <c r="DM155" s="72"/>
      <c r="DN155" s="72"/>
      <c r="DO155" s="72"/>
      <c r="DP155" s="72"/>
      <c r="DQ155" s="72"/>
      <c r="DR155" s="72"/>
      <c r="DS155" s="72"/>
      <c r="DT155" s="72"/>
      <c r="DU155" s="72"/>
      <c r="DV155" s="72"/>
      <c r="DW155" s="72"/>
      <c r="DX155" s="72"/>
      <c r="DY155" s="72"/>
      <c r="DZ155" s="72"/>
      <c r="EA155" s="72"/>
      <c r="EB155" s="72"/>
      <c r="EC155" s="72"/>
      <c r="ED155" s="72"/>
      <c r="EE155" s="72"/>
      <c r="EF155" s="72"/>
      <c r="EG155" s="72"/>
      <c r="EH155" s="72"/>
      <c r="EI155" s="72"/>
      <c r="EJ155" s="72"/>
      <c r="EK155" s="72"/>
      <c r="EL155" s="72"/>
      <c r="EM155" s="72"/>
      <c r="EN155" s="72"/>
      <c r="EO155" s="72"/>
      <c r="EP155" s="72"/>
      <c r="EQ155" s="72"/>
      <c r="ER155" s="72"/>
      <c r="ES155" s="72"/>
      <c r="ET155" s="72"/>
      <c r="EU155" s="72"/>
      <c r="EV155" s="72"/>
      <c r="EW155" s="72"/>
      <c r="EX155" s="72"/>
      <c r="EY155" s="72"/>
      <c r="EZ155" s="72"/>
      <c r="FA155" s="72"/>
      <c r="FB155" s="72"/>
      <c r="FC155" s="72"/>
      <c r="FD155" s="72"/>
      <c r="FE155" s="72"/>
      <c r="FF155" s="72"/>
      <c r="FG155" s="72"/>
      <c r="FH155" s="72"/>
      <c r="FI155" s="72"/>
      <c r="FJ155" s="72"/>
      <c r="FK155" s="72"/>
      <c r="FL155" s="72"/>
      <c r="FM155" s="72"/>
      <c r="FN155" s="72"/>
      <c r="FO155" s="72"/>
      <c r="FP155" s="72"/>
      <c r="FQ155" s="72"/>
      <c r="FR155" s="72"/>
      <c r="FS155" s="72"/>
      <c r="FT155" s="72"/>
      <c r="FU155" s="72"/>
      <c r="FV155" s="72"/>
      <c r="FW155" s="72"/>
      <c r="FX155" s="72"/>
      <c r="FY155" s="72"/>
      <c r="FZ155" s="72"/>
      <c r="GA155" s="72"/>
      <c r="GB155" s="72"/>
      <c r="GC155" s="72"/>
      <c r="GD155" s="72"/>
      <c r="GE155" s="72"/>
      <c r="GF155" s="72"/>
      <c r="GG155" s="72"/>
    </row>
    <row r="156" spans="1:189" s="73" customFormat="1" x14ac:dyDescent="0.25">
      <c r="A156" s="70"/>
      <c r="B156" s="71" t="str">
        <f t="array" ref="B156">IF(A155="","",(LARGE('A1'!$B$30:$C$103,(1+SUM(COUNTIF('A1'!$B$30:$C$103,B$6:B155))-(A155*COUNTIF('A1'!$B$30:$C$103,B$7))))))</f>
        <v/>
      </c>
      <c r="C156" s="72" t="str">
        <f t="array" ref="C156:AZ156">IF($C$5:$AZ$5="","",IF($C$5:$AZ$5="HOT",IF(TRANSPOSE('A1'!$B$30:$B$80)=$B156,"●",IF(TRANSPOSE('A1'!$C$30:$C$80)=$B156,"▼",IF($C155:$AZ155="|","|",""))),IF(TRANSPOSE('A1'!$B$30:$B$80)=$B156,"●",IF(TRANSPOSE('A1'!$C$30:$C$80)=$B156,"▲",IF($C155:$AZ155="|","|","")))))</f>
        <v/>
      </c>
      <c r="D156" s="72" t="str">
        <v/>
      </c>
      <c r="E156" s="72" t="str">
        <v/>
      </c>
      <c r="F156" s="72" t="str">
        <v/>
      </c>
      <c r="G156" s="72" t="str">
        <v/>
      </c>
      <c r="H156" s="72" t="str">
        <v/>
      </c>
      <c r="I156" s="72" t="str">
        <v/>
      </c>
      <c r="J156" s="72" t="str">
        <v/>
      </c>
      <c r="K156" s="72" t="str">
        <v/>
      </c>
      <c r="L156" s="72" t="str">
        <v/>
      </c>
      <c r="M156" s="72" t="str">
        <v/>
      </c>
      <c r="N156" s="72" t="str">
        <v/>
      </c>
      <c r="O156" s="72" t="str">
        <v/>
      </c>
      <c r="P156" s="72" t="str">
        <v/>
      </c>
      <c r="Q156" s="72" t="str">
        <v/>
      </c>
      <c r="R156" s="72" t="str">
        <v/>
      </c>
      <c r="S156" s="72" t="str">
        <v/>
      </c>
      <c r="T156" s="72" t="str">
        <v/>
      </c>
      <c r="U156" s="72" t="str">
        <v/>
      </c>
      <c r="V156" s="72" t="str">
        <v/>
      </c>
      <c r="W156" s="72" t="str">
        <v/>
      </c>
      <c r="X156" s="72" t="str">
        <v/>
      </c>
      <c r="Y156" s="72" t="str">
        <v/>
      </c>
      <c r="Z156" s="72" t="str">
        <v/>
      </c>
      <c r="AA156" s="72" t="str">
        <v/>
      </c>
      <c r="AB156" s="72" t="str">
        <v/>
      </c>
      <c r="AC156" s="72" t="str">
        <v/>
      </c>
      <c r="AD156" s="72" t="str">
        <v/>
      </c>
      <c r="AE156" s="72" t="str">
        <v/>
      </c>
      <c r="AF156" s="72" t="str">
        <v/>
      </c>
      <c r="AG156" s="72" t="str">
        <v/>
      </c>
      <c r="AH156" s="72" t="str">
        <v/>
      </c>
      <c r="AI156" s="72" t="str">
        <v/>
      </c>
      <c r="AJ156" s="72" t="str">
        <v/>
      </c>
      <c r="AK156" s="72" t="str">
        <v/>
      </c>
      <c r="AL156" s="72" t="str">
        <v/>
      </c>
      <c r="AM156" s="72" t="str">
        <v/>
      </c>
      <c r="AN156" s="72" t="str">
        <v/>
      </c>
      <c r="AO156" s="72" t="str">
        <v/>
      </c>
      <c r="AP156" s="72" t="str">
        <v/>
      </c>
      <c r="AQ156" s="72" t="str">
        <v/>
      </c>
      <c r="AR156" s="72" t="str">
        <v/>
      </c>
      <c r="AS156" s="72" t="str">
        <v/>
      </c>
      <c r="AT156" s="72" t="str">
        <v/>
      </c>
      <c r="AU156" s="72" t="str">
        <v/>
      </c>
      <c r="AV156" s="72" t="str">
        <v/>
      </c>
      <c r="AW156" s="72" t="str">
        <v/>
      </c>
      <c r="AX156" s="72" t="str">
        <v/>
      </c>
      <c r="AY156" s="72" t="str">
        <v/>
      </c>
      <c r="AZ156" s="72" t="str">
        <v/>
      </c>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c r="DA156" s="72"/>
      <c r="DB156" s="72"/>
      <c r="DC156" s="72"/>
      <c r="DD156" s="72"/>
      <c r="DE156" s="72"/>
      <c r="DF156" s="72"/>
      <c r="DG156" s="72"/>
      <c r="DH156" s="72"/>
      <c r="DI156" s="72"/>
      <c r="DJ156" s="72"/>
      <c r="DK156" s="72"/>
      <c r="DL156" s="72"/>
      <c r="DM156" s="72"/>
      <c r="DN156" s="72"/>
      <c r="DO156" s="72"/>
      <c r="DP156" s="72"/>
      <c r="DQ156" s="72"/>
      <c r="DR156" s="72"/>
      <c r="DS156" s="72"/>
      <c r="DT156" s="72"/>
      <c r="DU156" s="72"/>
      <c r="DV156" s="72"/>
      <c r="DW156" s="72"/>
      <c r="DX156" s="72"/>
      <c r="DY156" s="72"/>
      <c r="DZ156" s="72"/>
      <c r="EA156" s="72"/>
      <c r="EB156" s="72"/>
      <c r="EC156" s="72"/>
      <c r="ED156" s="72"/>
      <c r="EE156" s="72"/>
      <c r="EF156" s="72"/>
      <c r="EG156" s="72"/>
      <c r="EH156" s="72"/>
      <c r="EI156" s="72"/>
      <c r="EJ156" s="72"/>
      <c r="EK156" s="72"/>
      <c r="EL156" s="72"/>
      <c r="EM156" s="72"/>
      <c r="EN156" s="72"/>
      <c r="EO156" s="72"/>
      <c r="EP156" s="72"/>
      <c r="EQ156" s="72"/>
      <c r="ER156" s="72"/>
      <c r="ES156" s="72"/>
      <c r="ET156" s="72"/>
      <c r="EU156" s="72"/>
      <c r="EV156" s="72"/>
      <c r="EW156" s="72"/>
      <c r="EX156" s="72"/>
      <c r="EY156" s="72"/>
      <c r="EZ156" s="72"/>
      <c r="FA156" s="72"/>
      <c r="FB156" s="72"/>
      <c r="FC156" s="72"/>
      <c r="FD156" s="72"/>
      <c r="FE156" s="72"/>
      <c r="FF156" s="72"/>
      <c r="FG156" s="72"/>
      <c r="FH156" s="72"/>
      <c r="FI156" s="72"/>
      <c r="FJ156" s="72"/>
      <c r="FK156" s="72"/>
      <c r="FL156" s="72"/>
      <c r="FM156" s="72"/>
      <c r="FN156" s="72"/>
      <c r="FO156" s="72"/>
      <c r="FP156" s="72"/>
      <c r="FQ156" s="72"/>
      <c r="FR156" s="72"/>
      <c r="FS156" s="72"/>
      <c r="FT156" s="72"/>
      <c r="FU156" s="72"/>
      <c r="FV156" s="72"/>
      <c r="FW156" s="72"/>
      <c r="FX156" s="72"/>
      <c r="FY156" s="72"/>
      <c r="FZ156" s="72"/>
      <c r="GA156" s="72"/>
      <c r="GB156" s="72"/>
      <c r="GC156" s="72"/>
      <c r="GD156" s="72"/>
      <c r="GE156" s="72"/>
      <c r="GF156" s="72"/>
      <c r="GG156" s="72"/>
    </row>
    <row r="157" spans="1:189" s="73" customFormat="1" x14ac:dyDescent="0.25">
      <c r="A157" s="70" t="str">
        <f>IF(A155="","",IF((SUM(IF(FREQUENCY('A1'!$B$30:$C$80,'A1'!$B$30:$C$80)&gt;0,1)))&gt;(A155+1),(A155+1),""))</f>
        <v/>
      </c>
      <c r="B157" s="71" t="str">
        <f t="array" ref="B157">IF(A156="","",(LARGE('A1'!$B$30:$C$103,(1+SUM(COUNTIF('A1'!$B$30:$C$103,B$6:B156))-(A156*COUNTIF('A1'!$B$30:$C$103,B$7))))))</f>
        <v/>
      </c>
      <c r="C157" s="72" t="str">
        <f t="array" ref="C157:AZ157">IF($C$5:$AZ$5="","",IF($C$5:$AZ$5="HOT",IF($C156:$AZ156="●","|",IF($C156:$AZ156="|","|","")),IF($C156:$AZ156="▲","|",IF($C156:$AZ156="|","|",""))))</f>
        <v/>
      </c>
      <c r="D157" s="72" t="str">
        <v/>
      </c>
      <c r="E157" s="72" t="str">
        <v/>
      </c>
      <c r="F157" s="72" t="str">
        <v/>
      </c>
      <c r="G157" s="72" t="str">
        <v/>
      </c>
      <c r="H157" s="72" t="str">
        <v/>
      </c>
      <c r="I157" s="72" t="str">
        <v/>
      </c>
      <c r="J157" s="72" t="str">
        <v/>
      </c>
      <c r="K157" s="72" t="str">
        <v/>
      </c>
      <c r="L157" s="72" t="str">
        <v/>
      </c>
      <c r="M157" s="72" t="str">
        <v/>
      </c>
      <c r="N157" s="72" t="str">
        <v/>
      </c>
      <c r="O157" s="72" t="str">
        <v/>
      </c>
      <c r="P157" s="72" t="str">
        <v/>
      </c>
      <c r="Q157" s="72" t="str">
        <v/>
      </c>
      <c r="R157" s="72" t="str">
        <v/>
      </c>
      <c r="S157" s="72" t="str">
        <v/>
      </c>
      <c r="T157" s="72" t="str">
        <v/>
      </c>
      <c r="U157" s="72" t="str">
        <v/>
      </c>
      <c r="V157" s="72" t="str">
        <v/>
      </c>
      <c r="W157" s="72" t="str">
        <v/>
      </c>
      <c r="X157" s="72" t="str">
        <v/>
      </c>
      <c r="Y157" s="72" t="str">
        <v/>
      </c>
      <c r="Z157" s="72" t="str">
        <v/>
      </c>
      <c r="AA157" s="72" t="str">
        <v/>
      </c>
      <c r="AB157" s="72" t="str">
        <v/>
      </c>
      <c r="AC157" s="72" t="str">
        <v/>
      </c>
      <c r="AD157" s="72" t="str">
        <v/>
      </c>
      <c r="AE157" s="72" t="str">
        <v/>
      </c>
      <c r="AF157" s="72" t="str">
        <v/>
      </c>
      <c r="AG157" s="72" t="str">
        <v/>
      </c>
      <c r="AH157" s="72" t="str">
        <v/>
      </c>
      <c r="AI157" s="72" t="str">
        <v/>
      </c>
      <c r="AJ157" s="72" t="str">
        <v/>
      </c>
      <c r="AK157" s="72" t="str">
        <v/>
      </c>
      <c r="AL157" s="72" t="str">
        <v/>
      </c>
      <c r="AM157" s="72" t="str">
        <v/>
      </c>
      <c r="AN157" s="72" t="str">
        <v/>
      </c>
      <c r="AO157" s="72" t="str">
        <v/>
      </c>
      <c r="AP157" s="72" t="str">
        <v/>
      </c>
      <c r="AQ157" s="72" t="str">
        <v/>
      </c>
      <c r="AR157" s="72" t="str">
        <v/>
      </c>
      <c r="AS157" s="72" t="str">
        <v/>
      </c>
      <c r="AT157" s="72" t="str">
        <v/>
      </c>
      <c r="AU157" s="72" t="str">
        <v/>
      </c>
      <c r="AV157" s="72" t="str">
        <v/>
      </c>
      <c r="AW157" s="72" t="str">
        <v/>
      </c>
      <c r="AX157" s="72" t="str">
        <v/>
      </c>
      <c r="AY157" s="72" t="str">
        <v/>
      </c>
      <c r="AZ157" s="72" t="str">
        <v/>
      </c>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c r="DA157" s="72"/>
      <c r="DB157" s="72"/>
      <c r="DC157" s="72"/>
      <c r="DD157" s="72"/>
      <c r="DE157" s="72"/>
      <c r="DF157" s="72"/>
      <c r="DG157" s="72"/>
      <c r="DH157" s="72"/>
      <c r="DI157" s="72"/>
      <c r="DJ157" s="72"/>
      <c r="DK157" s="72"/>
      <c r="DL157" s="72"/>
      <c r="DM157" s="72"/>
      <c r="DN157" s="72"/>
      <c r="DO157" s="72"/>
      <c r="DP157" s="72"/>
      <c r="DQ157" s="72"/>
      <c r="DR157" s="72"/>
      <c r="DS157" s="72"/>
      <c r="DT157" s="72"/>
      <c r="DU157" s="72"/>
      <c r="DV157" s="72"/>
      <c r="DW157" s="72"/>
      <c r="DX157" s="72"/>
      <c r="DY157" s="72"/>
      <c r="DZ157" s="72"/>
      <c r="EA157" s="72"/>
      <c r="EB157" s="72"/>
      <c r="EC157" s="72"/>
      <c r="ED157" s="72"/>
      <c r="EE157" s="72"/>
      <c r="EF157" s="72"/>
      <c r="EG157" s="72"/>
      <c r="EH157" s="72"/>
      <c r="EI157" s="72"/>
      <c r="EJ157" s="72"/>
      <c r="EK157" s="72"/>
      <c r="EL157" s="72"/>
      <c r="EM157" s="72"/>
      <c r="EN157" s="72"/>
      <c r="EO157" s="72"/>
      <c r="EP157" s="72"/>
      <c r="EQ157" s="72"/>
      <c r="ER157" s="72"/>
      <c r="ES157" s="72"/>
      <c r="ET157" s="72"/>
      <c r="EU157" s="72"/>
      <c r="EV157" s="72"/>
      <c r="EW157" s="72"/>
      <c r="EX157" s="72"/>
      <c r="EY157" s="72"/>
      <c r="EZ157" s="72"/>
      <c r="FA157" s="72"/>
      <c r="FB157" s="72"/>
      <c r="FC157" s="72"/>
      <c r="FD157" s="72"/>
      <c r="FE157" s="72"/>
      <c r="FF157" s="72"/>
      <c r="FG157" s="72"/>
      <c r="FH157" s="72"/>
      <c r="FI157" s="72"/>
      <c r="FJ157" s="72"/>
      <c r="FK157" s="72"/>
      <c r="FL157" s="72"/>
      <c r="FM157" s="72"/>
      <c r="FN157" s="72"/>
      <c r="FO157" s="72"/>
      <c r="FP157" s="72"/>
      <c r="FQ157" s="72"/>
      <c r="FR157" s="72"/>
      <c r="FS157" s="72"/>
      <c r="FT157" s="72"/>
      <c r="FU157" s="72"/>
      <c r="FV157" s="72"/>
      <c r="FW157" s="72"/>
      <c r="FX157" s="72"/>
      <c r="FY157" s="72"/>
      <c r="FZ157" s="72"/>
      <c r="GA157" s="72"/>
      <c r="GB157" s="72"/>
      <c r="GC157" s="72"/>
      <c r="GD157" s="72"/>
      <c r="GE157" s="72"/>
      <c r="GF157" s="72"/>
      <c r="GG157" s="72"/>
    </row>
    <row r="158" spans="1:189" s="73" customFormat="1" x14ac:dyDescent="0.25">
      <c r="A158" s="70"/>
      <c r="B158" s="71" t="str">
        <f t="array" ref="B158">IF(A157="","",(LARGE('A1'!$B$30:$C$103,(1+SUM(COUNTIF('A1'!$B$30:$C$103,B$6:B157))-(A157*COUNTIF('A1'!$B$30:$C$103,B$7))))))</f>
        <v/>
      </c>
      <c r="C158" s="72" t="str">
        <f t="array" ref="C158:AZ158">IF($C$5:$AZ$5="","",IF($C$5:$AZ$5="HOT",IF(TRANSPOSE('A1'!$B$30:$B$80)=$B158,"●",IF(TRANSPOSE('A1'!$C$30:$C$80)=$B158,"▼",IF($C157:$AZ157="|","|",""))),IF(TRANSPOSE('A1'!$B$30:$B$80)=$B158,"●",IF(TRANSPOSE('A1'!$C$30:$C$80)=$B158,"▲",IF($C157:$AZ157="|","|","")))))</f>
        <v/>
      </c>
      <c r="D158" s="72" t="str">
        <v/>
      </c>
      <c r="E158" s="72" t="str">
        <v/>
      </c>
      <c r="F158" s="72" t="str">
        <v/>
      </c>
      <c r="G158" s="72" t="str">
        <v/>
      </c>
      <c r="H158" s="72" t="str">
        <v/>
      </c>
      <c r="I158" s="72" t="str">
        <v/>
      </c>
      <c r="J158" s="72" t="str">
        <v/>
      </c>
      <c r="K158" s="72" t="str">
        <v/>
      </c>
      <c r="L158" s="72" t="str">
        <v/>
      </c>
      <c r="M158" s="72" t="str">
        <v/>
      </c>
      <c r="N158" s="72" t="str">
        <v/>
      </c>
      <c r="O158" s="72" t="str">
        <v/>
      </c>
      <c r="P158" s="72" t="str">
        <v/>
      </c>
      <c r="Q158" s="72" t="str">
        <v/>
      </c>
      <c r="R158" s="72" t="str">
        <v/>
      </c>
      <c r="S158" s="72" t="str">
        <v/>
      </c>
      <c r="T158" s="72" t="str">
        <v/>
      </c>
      <c r="U158" s="72" t="str">
        <v/>
      </c>
      <c r="V158" s="72" t="str">
        <v/>
      </c>
      <c r="W158" s="72" t="str">
        <v/>
      </c>
      <c r="X158" s="72" t="str">
        <v/>
      </c>
      <c r="Y158" s="72" t="str">
        <v/>
      </c>
      <c r="Z158" s="72" t="str">
        <v/>
      </c>
      <c r="AA158" s="72" t="str">
        <v/>
      </c>
      <c r="AB158" s="72" t="str">
        <v/>
      </c>
      <c r="AC158" s="72" t="str">
        <v/>
      </c>
      <c r="AD158" s="72" t="str">
        <v/>
      </c>
      <c r="AE158" s="72" t="str">
        <v/>
      </c>
      <c r="AF158" s="72" t="str">
        <v/>
      </c>
      <c r="AG158" s="72" t="str">
        <v/>
      </c>
      <c r="AH158" s="72" t="str">
        <v/>
      </c>
      <c r="AI158" s="72" t="str">
        <v/>
      </c>
      <c r="AJ158" s="72" t="str">
        <v/>
      </c>
      <c r="AK158" s="72" t="str">
        <v/>
      </c>
      <c r="AL158" s="72" t="str">
        <v/>
      </c>
      <c r="AM158" s="72" t="str">
        <v/>
      </c>
      <c r="AN158" s="72" t="str">
        <v/>
      </c>
      <c r="AO158" s="72" t="str">
        <v/>
      </c>
      <c r="AP158" s="72" t="str">
        <v/>
      </c>
      <c r="AQ158" s="72" t="str">
        <v/>
      </c>
      <c r="AR158" s="72" t="str">
        <v/>
      </c>
      <c r="AS158" s="72" t="str">
        <v/>
      </c>
      <c r="AT158" s="72" t="str">
        <v/>
      </c>
      <c r="AU158" s="72" t="str">
        <v/>
      </c>
      <c r="AV158" s="72" t="str">
        <v/>
      </c>
      <c r="AW158" s="72" t="str">
        <v/>
      </c>
      <c r="AX158" s="72" t="str">
        <v/>
      </c>
      <c r="AY158" s="72" t="str">
        <v/>
      </c>
      <c r="AZ158" s="72" t="str">
        <v/>
      </c>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c r="DA158" s="72"/>
      <c r="DB158" s="72"/>
      <c r="DC158" s="72"/>
      <c r="DD158" s="72"/>
      <c r="DE158" s="72"/>
      <c r="DF158" s="72"/>
      <c r="DG158" s="72"/>
      <c r="DH158" s="72"/>
      <c r="DI158" s="72"/>
      <c r="DJ158" s="72"/>
      <c r="DK158" s="72"/>
      <c r="DL158" s="72"/>
      <c r="DM158" s="72"/>
      <c r="DN158" s="72"/>
      <c r="DO158" s="72"/>
      <c r="DP158" s="72"/>
      <c r="DQ158" s="72"/>
      <c r="DR158" s="72"/>
      <c r="DS158" s="72"/>
      <c r="DT158" s="72"/>
      <c r="DU158" s="72"/>
      <c r="DV158" s="72"/>
      <c r="DW158" s="72"/>
      <c r="DX158" s="72"/>
      <c r="DY158" s="72"/>
      <c r="DZ158" s="72"/>
      <c r="EA158" s="72"/>
      <c r="EB158" s="72"/>
      <c r="EC158" s="72"/>
      <c r="ED158" s="72"/>
      <c r="EE158" s="72"/>
      <c r="EF158" s="72"/>
      <c r="EG158" s="72"/>
      <c r="EH158" s="72"/>
      <c r="EI158" s="72"/>
      <c r="EJ158" s="72"/>
      <c r="EK158" s="72"/>
      <c r="EL158" s="72"/>
      <c r="EM158" s="72"/>
      <c r="EN158" s="72"/>
      <c r="EO158" s="72"/>
      <c r="EP158" s="72"/>
      <c r="EQ158" s="72"/>
      <c r="ER158" s="72"/>
      <c r="ES158" s="72"/>
      <c r="ET158" s="72"/>
      <c r="EU158" s="72"/>
      <c r="EV158" s="72"/>
      <c r="EW158" s="72"/>
      <c r="EX158" s="72"/>
      <c r="EY158" s="72"/>
      <c r="EZ158" s="72"/>
      <c r="FA158" s="72"/>
      <c r="FB158" s="72"/>
      <c r="FC158" s="72"/>
      <c r="FD158" s="72"/>
      <c r="FE158" s="72"/>
      <c r="FF158" s="72"/>
      <c r="FG158" s="72"/>
      <c r="FH158" s="72"/>
      <c r="FI158" s="72"/>
      <c r="FJ158" s="72"/>
      <c r="FK158" s="72"/>
      <c r="FL158" s="72"/>
      <c r="FM158" s="72"/>
      <c r="FN158" s="72"/>
      <c r="FO158" s="72"/>
      <c r="FP158" s="72"/>
      <c r="FQ158" s="72"/>
      <c r="FR158" s="72"/>
      <c r="FS158" s="72"/>
      <c r="FT158" s="72"/>
      <c r="FU158" s="72"/>
      <c r="FV158" s="72"/>
      <c r="FW158" s="72"/>
      <c r="FX158" s="72"/>
      <c r="FY158" s="72"/>
      <c r="FZ158" s="72"/>
      <c r="GA158" s="72"/>
      <c r="GB158" s="72"/>
      <c r="GC158" s="72"/>
      <c r="GD158" s="72"/>
      <c r="GE158" s="72"/>
      <c r="GF158" s="72"/>
      <c r="GG158" s="72"/>
    </row>
    <row r="159" spans="1:189" s="73" customFormat="1" x14ac:dyDescent="0.25">
      <c r="A159" s="70" t="str">
        <f>IF(A157="","",IF((SUM(IF(FREQUENCY('A1'!$B$30:$C$80,'A1'!$B$30:$C$80)&gt;0,1)))&gt;(A157+1),(A157+1),""))</f>
        <v/>
      </c>
      <c r="B159" s="71" t="str">
        <f t="array" ref="B159">IF(A158="","",(LARGE('A1'!$B$30:$C$103,(1+SUM(COUNTIF('A1'!$B$30:$C$103,B$6:B158))-(A158*COUNTIF('A1'!$B$30:$C$103,B$7))))))</f>
        <v/>
      </c>
      <c r="C159" s="72" t="str">
        <f t="array" ref="C159:AZ159">IF($C$5:$AZ$5="","",IF($C$5:$AZ$5="HOT",IF($C158:$AZ158="●","|",IF($C158:$AZ158="|","|","")),IF($C158:$AZ158="▲","|",IF($C158:$AZ158="|","|",""))))</f>
        <v/>
      </c>
      <c r="D159" s="72" t="str">
        <v/>
      </c>
      <c r="E159" s="72" t="str">
        <v/>
      </c>
      <c r="F159" s="72" t="str">
        <v/>
      </c>
      <c r="G159" s="72" t="str">
        <v/>
      </c>
      <c r="H159" s="72" t="str">
        <v/>
      </c>
      <c r="I159" s="72" t="str">
        <v/>
      </c>
      <c r="J159" s="72" t="str">
        <v/>
      </c>
      <c r="K159" s="72" t="str">
        <v/>
      </c>
      <c r="L159" s="72" t="str">
        <v/>
      </c>
      <c r="M159" s="72" t="str">
        <v/>
      </c>
      <c r="N159" s="72" t="str">
        <v/>
      </c>
      <c r="O159" s="72" t="str">
        <v/>
      </c>
      <c r="P159" s="72" t="str">
        <v/>
      </c>
      <c r="Q159" s="72" t="str">
        <v/>
      </c>
      <c r="R159" s="72" t="str">
        <v/>
      </c>
      <c r="S159" s="72" t="str">
        <v/>
      </c>
      <c r="T159" s="72" t="str">
        <v/>
      </c>
      <c r="U159" s="72" t="str">
        <v/>
      </c>
      <c r="V159" s="72" t="str">
        <v/>
      </c>
      <c r="W159" s="72" t="str">
        <v/>
      </c>
      <c r="X159" s="72" t="str">
        <v/>
      </c>
      <c r="Y159" s="72" t="str">
        <v/>
      </c>
      <c r="Z159" s="72" t="str">
        <v/>
      </c>
      <c r="AA159" s="72" t="str">
        <v/>
      </c>
      <c r="AB159" s="72" t="str">
        <v/>
      </c>
      <c r="AC159" s="72" t="str">
        <v/>
      </c>
      <c r="AD159" s="72" t="str">
        <v/>
      </c>
      <c r="AE159" s="72" t="str">
        <v/>
      </c>
      <c r="AF159" s="72" t="str">
        <v/>
      </c>
      <c r="AG159" s="72" t="str">
        <v/>
      </c>
      <c r="AH159" s="72" t="str">
        <v/>
      </c>
      <c r="AI159" s="72" t="str">
        <v/>
      </c>
      <c r="AJ159" s="72" t="str">
        <v/>
      </c>
      <c r="AK159" s="72" t="str">
        <v/>
      </c>
      <c r="AL159" s="72" t="str">
        <v/>
      </c>
      <c r="AM159" s="72" t="str">
        <v/>
      </c>
      <c r="AN159" s="72" t="str">
        <v/>
      </c>
      <c r="AO159" s="72" t="str">
        <v/>
      </c>
      <c r="AP159" s="72" t="str">
        <v/>
      </c>
      <c r="AQ159" s="72" t="str">
        <v/>
      </c>
      <c r="AR159" s="72" t="str">
        <v/>
      </c>
      <c r="AS159" s="72" t="str">
        <v/>
      </c>
      <c r="AT159" s="72" t="str">
        <v/>
      </c>
      <c r="AU159" s="72" t="str">
        <v/>
      </c>
      <c r="AV159" s="72" t="str">
        <v/>
      </c>
      <c r="AW159" s="72" t="str">
        <v/>
      </c>
      <c r="AX159" s="72" t="str">
        <v/>
      </c>
      <c r="AY159" s="72" t="str">
        <v/>
      </c>
      <c r="AZ159" s="72" t="str">
        <v/>
      </c>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c r="DA159" s="72"/>
      <c r="DB159" s="72"/>
      <c r="DC159" s="72"/>
      <c r="DD159" s="72"/>
      <c r="DE159" s="72"/>
      <c r="DF159" s="72"/>
      <c r="DG159" s="72"/>
      <c r="DH159" s="72"/>
      <c r="DI159" s="72"/>
      <c r="DJ159" s="72"/>
      <c r="DK159" s="72"/>
      <c r="DL159" s="72"/>
      <c r="DM159" s="72"/>
      <c r="DN159" s="72"/>
      <c r="DO159" s="72"/>
      <c r="DP159" s="72"/>
      <c r="DQ159" s="72"/>
      <c r="DR159" s="72"/>
      <c r="DS159" s="72"/>
      <c r="DT159" s="72"/>
      <c r="DU159" s="72"/>
      <c r="DV159" s="72"/>
      <c r="DW159" s="72"/>
      <c r="DX159" s="72"/>
      <c r="DY159" s="72"/>
      <c r="DZ159" s="72"/>
      <c r="EA159" s="72"/>
      <c r="EB159" s="72"/>
      <c r="EC159" s="72"/>
      <c r="ED159" s="72"/>
      <c r="EE159" s="72"/>
      <c r="EF159" s="72"/>
      <c r="EG159" s="72"/>
      <c r="EH159" s="72"/>
      <c r="EI159" s="72"/>
      <c r="EJ159" s="72"/>
      <c r="EK159" s="72"/>
      <c r="EL159" s="72"/>
      <c r="EM159" s="72"/>
      <c r="EN159" s="72"/>
      <c r="EO159" s="72"/>
      <c r="EP159" s="72"/>
      <c r="EQ159" s="72"/>
      <c r="ER159" s="72"/>
      <c r="ES159" s="72"/>
      <c r="ET159" s="72"/>
      <c r="EU159" s="72"/>
      <c r="EV159" s="72"/>
      <c r="EW159" s="72"/>
      <c r="EX159" s="72"/>
      <c r="EY159" s="72"/>
      <c r="EZ159" s="72"/>
      <c r="FA159" s="72"/>
      <c r="FB159" s="72"/>
      <c r="FC159" s="72"/>
      <c r="FD159" s="72"/>
      <c r="FE159" s="72"/>
      <c r="FF159" s="72"/>
      <c r="FG159" s="72"/>
      <c r="FH159" s="72"/>
      <c r="FI159" s="72"/>
      <c r="FJ159" s="72"/>
      <c r="FK159" s="72"/>
      <c r="FL159" s="72"/>
      <c r="FM159" s="72"/>
      <c r="FN159" s="72"/>
      <c r="FO159" s="72"/>
      <c r="FP159" s="72"/>
      <c r="FQ159" s="72"/>
      <c r="FR159" s="72"/>
      <c r="FS159" s="72"/>
      <c r="FT159" s="72"/>
      <c r="FU159" s="72"/>
      <c r="FV159" s="72"/>
      <c r="FW159" s="72"/>
      <c r="FX159" s="72"/>
      <c r="FY159" s="72"/>
      <c r="FZ159" s="72"/>
      <c r="GA159" s="72"/>
      <c r="GB159" s="72"/>
      <c r="GC159" s="72"/>
      <c r="GD159" s="72"/>
      <c r="GE159" s="72"/>
      <c r="GF159" s="72"/>
      <c r="GG159" s="72"/>
    </row>
    <row r="160" spans="1:189" s="73" customFormat="1" x14ac:dyDescent="0.25">
      <c r="A160" s="70"/>
      <c r="B160" s="71" t="str">
        <f t="array" ref="B160">IF(A159="","",(LARGE('A1'!$B$30:$C$103,(1+SUM(COUNTIF('A1'!$B$30:$C$103,B$6:B159))-(A159*COUNTIF('A1'!$B$30:$C$103,B$7))))))</f>
        <v/>
      </c>
      <c r="C160" s="72" t="str">
        <f t="array" ref="C160:AZ160">IF($C$5:$AZ$5="","",IF($C$5:$AZ$5="HOT",IF(TRANSPOSE('A1'!$B$30:$B$80)=$B160,"●",IF(TRANSPOSE('A1'!$C$30:$C$80)=$B160,"▼",IF($C159:$AZ159="|","|",""))),IF(TRANSPOSE('A1'!$B$30:$B$80)=$B160,"●",IF(TRANSPOSE('A1'!$C$30:$C$80)=$B160,"▲",IF($C159:$AZ159="|","|","")))))</f>
        <v/>
      </c>
      <c r="D160" s="72" t="str">
        <v/>
      </c>
      <c r="E160" s="72" t="str">
        <v/>
      </c>
      <c r="F160" s="72" t="str">
        <v/>
      </c>
      <c r="G160" s="72" t="str">
        <v/>
      </c>
      <c r="H160" s="72" t="str">
        <v/>
      </c>
      <c r="I160" s="72" t="str">
        <v/>
      </c>
      <c r="J160" s="72" t="str">
        <v/>
      </c>
      <c r="K160" s="72" t="str">
        <v/>
      </c>
      <c r="L160" s="72" t="str">
        <v/>
      </c>
      <c r="M160" s="72" t="str">
        <v/>
      </c>
      <c r="N160" s="72" t="str">
        <v/>
      </c>
      <c r="O160" s="72" t="str">
        <v/>
      </c>
      <c r="P160" s="72" t="str">
        <v/>
      </c>
      <c r="Q160" s="72" t="str">
        <v/>
      </c>
      <c r="R160" s="72" t="str">
        <v/>
      </c>
      <c r="S160" s="72" t="str">
        <v/>
      </c>
      <c r="T160" s="72" t="str">
        <v/>
      </c>
      <c r="U160" s="72" t="str">
        <v/>
      </c>
      <c r="V160" s="72" t="str">
        <v/>
      </c>
      <c r="W160" s="72" t="str">
        <v/>
      </c>
      <c r="X160" s="72" t="str">
        <v/>
      </c>
      <c r="Y160" s="72" t="str">
        <v/>
      </c>
      <c r="Z160" s="72" t="str">
        <v/>
      </c>
      <c r="AA160" s="72" t="str">
        <v/>
      </c>
      <c r="AB160" s="72" t="str">
        <v/>
      </c>
      <c r="AC160" s="72" t="str">
        <v/>
      </c>
      <c r="AD160" s="72" t="str">
        <v/>
      </c>
      <c r="AE160" s="72" t="str">
        <v/>
      </c>
      <c r="AF160" s="72" t="str">
        <v/>
      </c>
      <c r="AG160" s="72" t="str">
        <v/>
      </c>
      <c r="AH160" s="72" t="str">
        <v/>
      </c>
      <c r="AI160" s="72" t="str">
        <v/>
      </c>
      <c r="AJ160" s="72" t="str">
        <v/>
      </c>
      <c r="AK160" s="72" t="str">
        <v/>
      </c>
      <c r="AL160" s="72" t="str">
        <v/>
      </c>
      <c r="AM160" s="72" t="str">
        <v/>
      </c>
      <c r="AN160" s="72" t="str">
        <v/>
      </c>
      <c r="AO160" s="72" t="str">
        <v/>
      </c>
      <c r="AP160" s="72" t="str">
        <v/>
      </c>
      <c r="AQ160" s="72" t="str">
        <v/>
      </c>
      <c r="AR160" s="72" t="str">
        <v/>
      </c>
      <c r="AS160" s="72" t="str">
        <v/>
      </c>
      <c r="AT160" s="72" t="str">
        <v/>
      </c>
      <c r="AU160" s="72" t="str">
        <v/>
      </c>
      <c r="AV160" s="72" t="str">
        <v/>
      </c>
      <c r="AW160" s="72" t="str">
        <v/>
      </c>
      <c r="AX160" s="72" t="str">
        <v/>
      </c>
      <c r="AY160" s="72" t="str">
        <v/>
      </c>
      <c r="AZ160" s="72" t="str">
        <v/>
      </c>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c r="DA160" s="72"/>
      <c r="DB160" s="72"/>
      <c r="DC160" s="72"/>
      <c r="DD160" s="72"/>
      <c r="DE160" s="72"/>
      <c r="DF160" s="72"/>
      <c r="DG160" s="72"/>
      <c r="DH160" s="72"/>
      <c r="DI160" s="72"/>
      <c r="DJ160" s="72"/>
      <c r="DK160" s="72"/>
      <c r="DL160" s="72"/>
      <c r="DM160" s="72"/>
      <c r="DN160" s="72"/>
      <c r="DO160" s="72"/>
      <c r="DP160" s="72"/>
      <c r="DQ160" s="72"/>
      <c r="DR160" s="72"/>
      <c r="DS160" s="72"/>
      <c r="DT160" s="72"/>
      <c r="DU160" s="72"/>
      <c r="DV160" s="72"/>
      <c r="DW160" s="72"/>
      <c r="DX160" s="72"/>
      <c r="DY160" s="72"/>
      <c r="DZ160" s="72"/>
      <c r="EA160" s="72"/>
      <c r="EB160" s="72"/>
      <c r="EC160" s="72"/>
      <c r="ED160" s="72"/>
      <c r="EE160" s="72"/>
      <c r="EF160" s="72"/>
      <c r="EG160" s="72"/>
      <c r="EH160" s="72"/>
      <c r="EI160" s="72"/>
      <c r="EJ160" s="72"/>
      <c r="EK160" s="72"/>
      <c r="EL160" s="72"/>
      <c r="EM160" s="72"/>
      <c r="EN160" s="72"/>
      <c r="EO160" s="72"/>
      <c r="EP160" s="72"/>
      <c r="EQ160" s="72"/>
      <c r="ER160" s="72"/>
      <c r="ES160" s="72"/>
      <c r="ET160" s="72"/>
      <c r="EU160" s="72"/>
      <c r="EV160" s="72"/>
      <c r="EW160" s="72"/>
      <c r="EX160" s="72"/>
      <c r="EY160" s="72"/>
      <c r="EZ160" s="72"/>
      <c r="FA160" s="72"/>
      <c r="FB160" s="72"/>
      <c r="FC160" s="72"/>
      <c r="FD160" s="72"/>
      <c r="FE160" s="72"/>
      <c r="FF160" s="72"/>
      <c r="FG160" s="72"/>
      <c r="FH160" s="72"/>
      <c r="FI160" s="72"/>
      <c r="FJ160" s="72"/>
      <c r="FK160" s="72"/>
      <c r="FL160" s="72"/>
      <c r="FM160" s="72"/>
      <c r="FN160" s="72"/>
      <c r="FO160" s="72"/>
      <c r="FP160" s="72"/>
      <c r="FQ160" s="72"/>
      <c r="FR160" s="72"/>
      <c r="FS160" s="72"/>
      <c r="FT160" s="72"/>
      <c r="FU160" s="72"/>
      <c r="FV160" s="72"/>
      <c r="FW160" s="72"/>
      <c r="FX160" s="72"/>
      <c r="FY160" s="72"/>
      <c r="FZ160" s="72"/>
      <c r="GA160" s="72"/>
      <c r="GB160" s="72"/>
      <c r="GC160" s="72"/>
      <c r="GD160" s="72"/>
      <c r="GE160" s="72"/>
      <c r="GF160" s="72"/>
      <c r="GG160" s="72"/>
    </row>
    <row r="161" spans="1:189" s="73" customFormat="1" x14ac:dyDescent="0.25">
      <c r="A161" s="70" t="str">
        <f>IF(A159="","",IF((SUM(IF(FREQUENCY('A1'!$B$30:$C$80,'A1'!$B$30:$C$80)&gt;0,1)))&gt;(A159+1),(A159+1),""))</f>
        <v/>
      </c>
      <c r="B161" s="71" t="str">
        <f t="array" ref="B161">IF(A160="","",(LARGE('A1'!$B$30:$C$103,(1+SUM(COUNTIF('A1'!$B$30:$C$103,B$6:B160))-(A160*COUNTIF('A1'!$B$30:$C$103,B$7))))))</f>
        <v/>
      </c>
      <c r="C161" s="72" t="str">
        <f t="array" ref="C161:AZ161">IF($C$5:$AZ$5="","",IF($C$5:$AZ$5="HOT",IF($C160:$AZ160="●","|",IF($C160:$AZ160="|","|","")),IF($C160:$AZ160="▲","|",IF($C160:$AZ160="|","|",""))))</f>
        <v/>
      </c>
      <c r="D161" s="72" t="str">
        <v/>
      </c>
      <c r="E161" s="72" t="str">
        <v/>
      </c>
      <c r="F161" s="72" t="str">
        <v/>
      </c>
      <c r="G161" s="72" t="str">
        <v/>
      </c>
      <c r="H161" s="72" t="str">
        <v/>
      </c>
      <c r="I161" s="72" t="str">
        <v/>
      </c>
      <c r="J161" s="72" t="str">
        <v/>
      </c>
      <c r="K161" s="72" t="str">
        <v/>
      </c>
      <c r="L161" s="72" t="str">
        <v/>
      </c>
      <c r="M161" s="72" t="str">
        <v/>
      </c>
      <c r="N161" s="72" t="str">
        <v/>
      </c>
      <c r="O161" s="72" t="str">
        <v/>
      </c>
      <c r="P161" s="72" t="str">
        <v/>
      </c>
      <c r="Q161" s="72" t="str">
        <v/>
      </c>
      <c r="R161" s="72" t="str">
        <v/>
      </c>
      <c r="S161" s="72" t="str">
        <v/>
      </c>
      <c r="T161" s="72" t="str">
        <v/>
      </c>
      <c r="U161" s="72" t="str">
        <v/>
      </c>
      <c r="V161" s="72" t="str">
        <v/>
      </c>
      <c r="W161" s="72" t="str">
        <v/>
      </c>
      <c r="X161" s="72" t="str">
        <v/>
      </c>
      <c r="Y161" s="72" t="str">
        <v/>
      </c>
      <c r="Z161" s="72" t="str">
        <v/>
      </c>
      <c r="AA161" s="72" t="str">
        <v/>
      </c>
      <c r="AB161" s="72" t="str">
        <v/>
      </c>
      <c r="AC161" s="72" t="str">
        <v/>
      </c>
      <c r="AD161" s="72" t="str">
        <v/>
      </c>
      <c r="AE161" s="72" t="str">
        <v/>
      </c>
      <c r="AF161" s="72" t="str">
        <v/>
      </c>
      <c r="AG161" s="72" t="str">
        <v/>
      </c>
      <c r="AH161" s="72" t="str">
        <v/>
      </c>
      <c r="AI161" s="72" t="str">
        <v/>
      </c>
      <c r="AJ161" s="72" t="str">
        <v/>
      </c>
      <c r="AK161" s="72" t="str">
        <v/>
      </c>
      <c r="AL161" s="72" t="str">
        <v/>
      </c>
      <c r="AM161" s="72" t="str">
        <v/>
      </c>
      <c r="AN161" s="72" t="str">
        <v/>
      </c>
      <c r="AO161" s="72" t="str">
        <v/>
      </c>
      <c r="AP161" s="72" t="str">
        <v/>
      </c>
      <c r="AQ161" s="72" t="str">
        <v/>
      </c>
      <c r="AR161" s="72" t="str">
        <v/>
      </c>
      <c r="AS161" s="72" t="str">
        <v/>
      </c>
      <c r="AT161" s="72" t="str">
        <v/>
      </c>
      <c r="AU161" s="72" t="str">
        <v/>
      </c>
      <c r="AV161" s="72" t="str">
        <v/>
      </c>
      <c r="AW161" s="72" t="str">
        <v/>
      </c>
      <c r="AX161" s="72" t="str">
        <v/>
      </c>
      <c r="AY161" s="72" t="str">
        <v/>
      </c>
      <c r="AZ161" s="72" t="str">
        <v/>
      </c>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c r="DA161" s="72"/>
      <c r="DB161" s="72"/>
      <c r="DC161" s="72"/>
      <c r="DD161" s="72"/>
      <c r="DE161" s="72"/>
      <c r="DF161" s="72"/>
      <c r="DG161" s="72"/>
      <c r="DH161" s="72"/>
      <c r="DI161" s="72"/>
      <c r="DJ161" s="72"/>
      <c r="DK161" s="72"/>
      <c r="DL161" s="72"/>
      <c r="DM161" s="72"/>
      <c r="DN161" s="72"/>
      <c r="DO161" s="72"/>
      <c r="DP161" s="72"/>
      <c r="DQ161" s="72"/>
      <c r="DR161" s="72"/>
      <c r="DS161" s="72"/>
      <c r="DT161" s="72"/>
      <c r="DU161" s="72"/>
      <c r="DV161" s="72"/>
      <c r="DW161" s="72"/>
      <c r="DX161" s="72"/>
      <c r="DY161" s="72"/>
      <c r="DZ161" s="72"/>
      <c r="EA161" s="72"/>
      <c r="EB161" s="72"/>
      <c r="EC161" s="72"/>
      <c r="ED161" s="72"/>
      <c r="EE161" s="72"/>
      <c r="EF161" s="72"/>
      <c r="EG161" s="72"/>
      <c r="EH161" s="72"/>
      <c r="EI161" s="72"/>
      <c r="EJ161" s="72"/>
      <c r="EK161" s="72"/>
      <c r="EL161" s="72"/>
      <c r="EM161" s="72"/>
      <c r="EN161" s="72"/>
      <c r="EO161" s="72"/>
      <c r="EP161" s="72"/>
      <c r="EQ161" s="72"/>
      <c r="ER161" s="72"/>
      <c r="ES161" s="72"/>
      <c r="ET161" s="72"/>
      <c r="EU161" s="72"/>
      <c r="EV161" s="72"/>
      <c r="EW161" s="72"/>
      <c r="EX161" s="72"/>
      <c r="EY161" s="72"/>
      <c r="EZ161" s="72"/>
      <c r="FA161" s="72"/>
      <c r="FB161" s="72"/>
      <c r="FC161" s="72"/>
      <c r="FD161" s="72"/>
      <c r="FE161" s="72"/>
      <c r="FF161" s="72"/>
      <c r="FG161" s="72"/>
      <c r="FH161" s="72"/>
      <c r="FI161" s="72"/>
      <c r="FJ161" s="72"/>
      <c r="FK161" s="72"/>
      <c r="FL161" s="72"/>
      <c r="FM161" s="72"/>
      <c r="FN161" s="72"/>
      <c r="FO161" s="72"/>
      <c r="FP161" s="72"/>
      <c r="FQ161" s="72"/>
      <c r="FR161" s="72"/>
      <c r="FS161" s="72"/>
      <c r="FT161" s="72"/>
      <c r="FU161" s="72"/>
      <c r="FV161" s="72"/>
      <c r="FW161" s="72"/>
      <c r="FX161" s="72"/>
      <c r="FY161" s="72"/>
      <c r="FZ161" s="72"/>
      <c r="GA161" s="72"/>
      <c r="GB161" s="72"/>
      <c r="GC161" s="72"/>
      <c r="GD161" s="72"/>
      <c r="GE161" s="72"/>
      <c r="GF161" s="72"/>
      <c r="GG161" s="72"/>
    </row>
    <row r="162" spans="1:189" s="73" customFormat="1" x14ac:dyDescent="0.25">
      <c r="A162" s="70"/>
      <c r="B162" s="71" t="str">
        <f t="array" ref="B162">IF(A161="","",(LARGE('A1'!$B$30:$C$103,(1+SUM(COUNTIF('A1'!$B$30:$C$103,B$6:B161))-(A161*COUNTIF('A1'!$B$30:$C$103,B$7))))))</f>
        <v/>
      </c>
      <c r="C162" s="72" t="str">
        <f t="array" ref="C162:AZ162">IF($C$5:$AZ$5="","",IF($C$5:$AZ$5="HOT",IF(TRANSPOSE('A1'!$B$30:$B$80)=$B162,"●",IF(TRANSPOSE('A1'!$C$30:$C$80)=$B162,"▼",IF($C161:$AZ161="|","|",""))),IF(TRANSPOSE('A1'!$B$30:$B$80)=$B162,"●",IF(TRANSPOSE('A1'!$C$30:$C$80)=$B162,"▲",IF($C161:$AZ161="|","|","")))))</f>
        <v/>
      </c>
      <c r="D162" s="72" t="str">
        <v/>
      </c>
      <c r="E162" s="72" t="str">
        <v/>
      </c>
      <c r="F162" s="72" t="str">
        <v/>
      </c>
      <c r="G162" s="72" t="str">
        <v/>
      </c>
      <c r="H162" s="72" t="str">
        <v/>
      </c>
      <c r="I162" s="72" t="str">
        <v/>
      </c>
      <c r="J162" s="72" t="str">
        <v/>
      </c>
      <c r="K162" s="72" t="str">
        <v/>
      </c>
      <c r="L162" s="72" t="str">
        <v/>
      </c>
      <c r="M162" s="72" t="str">
        <v/>
      </c>
      <c r="N162" s="72" t="str">
        <v/>
      </c>
      <c r="O162" s="72" t="str">
        <v/>
      </c>
      <c r="P162" s="72" t="str">
        <v/>
      </c>
      <c r="Q162" s="72" t="str">
        <v/>
      </c>
      <c r="R162" s="72" t="str">
        <v/>
      </c>
      <c r="S162" s="72" t="str">
        <v/>
      </c>
      <c r="T162" s="72" t="str">
        <v/>
      </c>
      <c r="U162" s="72" t="str">
        <v/>
      </c>
      <c r="V162" s="72" t="str">
        <v/>
      </c>
      <c r="W162" s="72" t="str">
        <v/>
      </c>
      <c r="X162" s="72" t="str">
        <v/>
      </c>
      <c r="Y162" s="72" t="str">
        <v/>
      </c>
      <c r="Z162" s="72" t="str">
        <v/>
      </c>
      <c r="AA162" s="72" t="str">
        <v/>
      </c>
      <c r="AB162" s="72" t="str">
        <v/>
      </c>
      <c r="AC162" s="72" t="str">
        <v/>
      </c>
      <c r="AD162" s="72" t="str">
        <v/>
      </c>
      <c r="AE162" s="72" t="str">
        <v/>
      </c>
      <c r="AF162" s="72" t="str">
        <v/>
      </c>
      <c r="AG162" s="72" t="str">
        <v/>
      </c>
      <c r="AH162" s="72" t="str">
        <v/>
      </c>
      <c r="AI162" s="72" t="str">
        <v/>
      </c>
      <c r="AJ162" s="72" t="str">
        <v/>
      </c>
      <c r="AK162" s="72" t="str">
        <v/>
      </c>
      <c r="AL162" s="72" t="str">
        <v/>
      </c>
      <c r="AM162" s="72" t="str">
        <v/>
      </c>
      <c r="AN162" s="72" t="str">
        <v/>
      </c>
      <c r="AO162" s="72" t="str">
        <v/>
      </c>
      <c r="AP162" s="72" t="str">
        <v/>
      </c>
      <c r="AQ162" s="72" t="str">
        <v/>
      </c>
      <c r="AR162" s="72" t="str">
        <v/>
      </c>
      <c r="AS162" s="72" t="str">
        <v/>
      </c>
      <c r="AT162" s="72" t="str">
        <v/>
      </c>
      <c r="AU162" s="72" t="str">
        <v/>
      </c>
      <c r="AV162" s="72" t="str">
        <v/>
      </c>
      <c r="AW162" s="72" t="str">
        <v/>
      </c>
      <c r="AX162" s="72" t="str">
        <v/>
      </c>
      <c r="AY162" s="72" t="str">
        <v/>
      </c>
      <c r="AZ162" s="72" t="str">
        <v/>
      </c>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c r="DA162" s="72"/>
      <c r="DB162" s="72"/>
      <c r="DC162" s="72"/>
      <c r="DD162" s="72"/>
      <c r="DE162" s="72"/>
      <c r="DF162" s="72"/>
      <c r="DG162" s="72"/>
      <c r="DH162" s="72"/>
      <c r="DI162" s="72"/>
      <c r="DJ162" s="72"/>
      <c r="DK162" s="72"/>
      <c r="DL162" s="72"/>
      <c r="DM162" s="72"/>
      <c r="DN162" s="72"/>
      <c r="DO162" s="72"/>
      <c r="DP162" s="72"/>
      <c r="DQ162" s="72"/>
      <c r="DR162" s="72"/>
      <c r="DS162" s="72"/>
      <c r="DT162" s="72"/>
      <c r="DU162" s="72"/>
      <c r="DV162" s="72"/>
      <c r="DW162" s="72"/>
      <c r="DX162" s="72"/>
      <c r="DY162" s="72"/>
      <c r="DZ162" s="72"/>
      <c r="EA162" s="72"/>
      <c r="EB162" s="72"/>
      <c r="EC162" s="72"/>
      <c r="ED162" s="72"/>
      <c r="EE162" s="72"/>
      <c r="EF162" s="72"/>
      <c r="EG162" s="72"/>
      <c r="EH162" s="72"/>
      <c r="EI162" s="72"/>
      <c r="EJ162" s="72"/>
      <c r="EK162" s="72"/>
      <c r="EL162" s="72"/>
      <c r="EM162" s="72"/>
      <c r="EN162" s="72"/>
      <c r="EO162" s="72"/>
      <c r="EP162" s="72"/>
      <c r="EQ162" s="72"/>
      <c r="ER162" s="72"/>
      <c r="ES162" s="72"/>
      <c r="ET162" s="72"/>
      <c r="EU162" s="72"/>
      <c r="EV162" s="72"/>
      <c r="EW162" s="72"/>
      <c r="EX162" s="72"/>
      <c r="EY162" s="72"/>
      <c r="EZ162" s="72"/>
      <c r="FA162" s="72"/>
      <c r="FB162" s="72"/>
      <c r="FC162" s="72"/>
      <c r="FD162" s="72"/>
      <c r="FE162" s="72"/>
      <c r="FF162" s="72"/>
      <c r="FG162" s="72"/>
      <c r="FH162" s="72"/>
      <c r="FI162" s="72"/>
      <c r="FJ162" s="72"/>
      <c r="FK162" s="72"/>
      <c r="FL162" s="72"/>
      <c r="FM162" s="72"/>
      <c r="FN162" s="72"/>
      <c r="FO162" s="72"/>
      <c r="FP162" s="72"/>
      <c r="FQ162" s="72"/>
      <c r="FR162" s="72"/>
      <c r="FS162" s="72"/>
      <c r="FT162" s="72"/>
      <c r="FU162" s="72"/>
      <c r="FV162" s="72"/>
      <c r="FW162" s="72"/>
      <c r="FX162" s="72"/>
      <c r="FY162" s="72"/>
      <c r="FZ162" s="72"/>
      <c r="GA162" s="72"/>
      <c r="GB162" s="72"/>
      <c r="GC162" s="72"/>
      <c r="GD162" s="72"/>
      <c r="GE162" s="72"/>
      <c r="GF162" s="72"/>
      <c r="GG162" s="72"/>
    </row>
    <row r="163" spans="1:189" s="73" customFormat="1" x14ac:dyDescent="0.25">
      <c r="A163" s="70" t="str">
        <f>IF(A161="","",IF((SUM(IF(FREQUENCY('A1'!$B$30:$C$80,'A1'!$B$30:$C$80)&gt;0,1)))&gt;(A161+1),(A161+1),""))</f>
        <v/>
      </c>
      <c r="B163" s="71" t="str">
        <f t="array" ref="B163">IF(A162="","",(LARGE('A1'!$B$30:$C$103,(1+SUM(COUNTIF('A1'!$B$30:$C$103,B$6:B162))-(A162*COUNTIF('A1'!$B$30:$C$103,B$7))))))</f>
        <v/>
      </c>
      <c r="C163" s="72" t="str">
        <f t="array" ref="C163:AZ163">IF($C$5:$AZ$5="","",IF($C$5:$AZ$5="HOT",IF($C162:$AZ162="●","|",IF($C162:$AZ162="|","|","")),IF($C162:$AZ162="▲","|",IF($C162:$AZ162="|","|",""))))</f>
        <v/>
      </c>
      <c r="D163" s="72" t="str">
        <v/>
      </c>
      <c r="E163" s="72" t="str">
        <v/>
      </c>
      <c r="F163" s="72" t="str">
        <v/>
      </c>
      <c r="G163" s="72" t="str">
        <v/>
      </c>
      <c r="H163" s="72" t="str">
        <v/>
      </c>
      <c r="I163" s="72" t="str">
        <v/>
      </c>
      <c r="J163" s="72" t="str">
        <v/>
      </c>
      <c r="K163" s="72" t="str">
        <v/>
      </c>
      <c r="L163" s="72" t="str">
        <v/>
      </c>
      <c r="M163" s="72" t="str">
        <v/>
      </c>
      <c r="N163" s="72" t="str">
        <v/>
      </c>
      <c r="O163" s="72" t="str">
        <v/>
      </c>
      <c r="P163" s="72" t="str">
        <v/>
      </c>
      <c r="Q163" s="72" t="str">
        <v/>
      </c>
      <c r="R163" s="72" t="str">
        <v/>
      </c>
      <c r="S163" s="72" t="str">
        <v/>
      </c>
      <c r="T163" s="72" t="str">
        <v/>
      </c>
      <c r="U163" s="72" t="str">
        <v/>
      </c>
      <c r="V163" s="72" t="str">
        <v/>
      </c>
      <c r="W163" s="72" t="str">
        <v/>
      </c>
      <c r="X163" s="72" t="str">
        <v/>
      </c>
      <c r="Y163" s="72" t="str">
        <v/>
      </c>
      <c r="Z163" s="72" t="str">
        <v/>
      </c>
      <c r="AA163" s="72" t="str">
        <v/>
      </c>
      <c r="AB163" s="72" t="str">
        <v/>
      </c>
      <c r="AC163" s="72" t="str">
        <v/>
      </c>
      <c r="AD163" s="72" t="str">
        <v/>
      </c>
      <c r="AE163" s="72" t="str">
        <v/>
      </c>
      <c r="AF163" s="72" t="str">
        <v/>
      </c>
      <c r="AG163" s="72" t="str">
        <v/>
      </c>
      <c r="AH163" s="72" t="str">
        <v/>
      </c>
      <c r="AI163" s="72" t="str">
        <v/>
      </c>
      <c r="AJ163" s="72" t="str">
        <v/>
      </c>
      <c r="AK163" s="72" t="str">
        <v/>
      </c>
      <c r="AL163" s="72" t="str">
        <v/>
      </c>
      <c r="AM163" s="72" t="str">
        <v/>
      </c>
      <c r="AN163" s="72" t="str">
        <v/>
      </c>
      <c r="AO163" s="72" t="str">
        <v/>
      </c>
      <c r="AP163" s="72" t="str">
        <v/>
      </c>
      <c r="AQ163" s="72" t="str">
        <v/>
      </c>
      <c r="AR163" s="72" t="str">
        <v/>
      </c>
      <c r="AS163" s="72" t="str">
        <v/>
      </c>
      <c r="AT163" s="72" t="str">
        <v/>
      </c>
      <c r="AU163" s="72" t="str">
        <v/>
      </c>
      <c r="AV163" s="72" t="str">
        <v/>
      </c>
      <c r="AW163" s="72" t="str">
        <v/>
      </c>
      <c r="AX163" s="72" t="str">
        <v/>
      </c>
      <c r="AY163" s="72" t="str">
        <v/>
      </c>
      <c r="AZ163" s="72" t="str">
        <v/>
      </c>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c r="DA163" s="72"/>
      <c r="DB163" s="72"/>
      <c r="DC163" s="72"/>
      <c r="DD163" s="72"/>
      <c r="DE163" s="72"/>
      <c r="DF163" s="72"/>
      <c r="DG163" s="72"/>
      <c r="DH163" s="72"/>
      <c r="DI163" s="72"/>
      <c r="DJ163" s="72"/>
      <c r="DK163" s="72"/>
      <c r="DL163" s="72"/>
      <c r="DM163" s="72"/>
      <c r="DN163" s="72"/>
      <c r="DO163" s="72"/>
      <c r="DP163" s="72"/>
      <c r="DQ163" s="72"/>
      <c r="DR163" s="72"/>
      <c r="DS163" s="72"/>
      <c r="DT163" s="72"/>
      <c r="DU163" s="72"/>
      <c r="DV163" s="72"/>
      <c r="DW163" s="72"/>
      <c r="DX163" s="72"/>
      <c r="DY163" s="72"/>
      <c r="DZ163" s="72"/>
      <c r="EA163" s="72"/>
      <c r="EB163" s="72"/>
      <c r="EC163" s="72"/>
      <c r="ED163" s="72"/>
      <c r="EE163" s="72"/>
      <c r="EF163" s="72"/>
      <c r="EG163" s="72"/>
      <c r="EH163" s="72"/>
      <c r="EI163" s="72"/>
      <c r="EJ163" s="72"/>
      <c r="EK163" s="72"/>
      <c r="EL163" s="72"/>
      <c r="EM163" s="72"/>
      <c r="EN163" s="72"/>
      <c r="EO163" s="72"/>
      <c r="EP163" s="72"/>
      <c r="EQ163" s="72"/>
      <c r="ER163" s="72"/>
      <c r="ES163" s="72"/>
      <c r="ET163" s="72"/>
      <c r="EU163" s="72"/>
      <c r="EV163" s="72"/>
      <c r="EW163" s="72"/>
      <c r="EX163" s="72"/>
      <c r="EY163" s="72"/>
      <c r="EZ163" s="72"/>
      <c r="FA163" s="72"/>
      <c r="FB163" s="72"/>
      <c r="FC163" s="72"/>
      <c r="FD163" s="72"/>
      <c r="FE163" s="72"/>
      <c r="FF163" s="72"/>
      <c r="FG163" s="72"/>
      <c r="FH163" s="72"/>
      <c r="FI163" s="72"/>
      <c r="FJ163" s="72"/>
      <c r="FK163" s="72"/>
      <c r="FL163" s="72"/>
      <c r="FM163" s="72"/>
      <c r="FN163" s="72"/>
      <c r="FO163" s="72"/>
      <c r="FP163" s="72"/>
      <c r="FQ163" s="72"/>
      <c r="FR163" s="72"/>
      <c r="FS163" s="72"/>
      <c r="FT163" s="72"/>
      <c r="FU163" s="72"/>
      <c r="FV163" s="72"/>
      <c r="FW163" s="72"/>
      <c r="FX163" s="72"/>
      <c r="FY163" s="72"/>
      <c r="FZ163" s="72"/>
      <c r="GA163" s="72"/>
      <c r="GB163" s="72"/>
      <c r="GC163" s="72"/>
      <c r="GD163" s="72"/>
      <c r="GE163" s="72"/>
      <c r="GF163" s="72"/>
      <c r="GG163" s="72"/>
    </row>
    <row r="164" spans="1:189" s="73" customFormat="1" x14ac:dyDescent="0.25">
      <c r="A164" s="70"/>
      <c r="B164" s="71" t="str">
        <f t="array" ref="B164">IF(A163="","",(LARGE('A1'!$B$30:$C$103,(1+SUM(COUNTIF('A1'!$B$30:$C$103,B$6:B163))-(A163*COUNTIF('A1'!$B$30:$C$103,B$7))))))</f>
        <v/>
      </c>
      <c r="C164" s="72" t="str">
        <f t="array" ref="C164:AZ164">IF($C$5:$AZ$5="","",IF($C$5:$AZ$5="HOT",IF(TRANSPOSE('A1'!$B$30:$B$80)=$B164,"●",IF(TRANSPOSE('A1'!$C$30:$C$80)=$B164,"▼",IF($C163:$AZ163="|","|",""))),IF(TRANSPOSE('A1'!$B$30:$B$80)=$B164,"●",IF(TRANSPOSE('A1'!$C$30:$C$80)=$B164,"▲",IF($C163:$AZ163="|","|","")))))</f>
        <v/>
      </c>
      <c r="D164" s="72" t="str">
        <v/>
      </c>
      <c r="E164" s="72" t="str">
        <v/>
      </c>
      <c r="F164" s="72" t="str">
        <v/>
      </c>
      <c r="G164" s="72" t="str">
        <v/>
      </c>
      <c r="H164" s="72" t="str">
        <v/>
      </c>
      <c r="I164" s="72" t="str">
        <v/>
      </c>
      <c r="J164" s="72" t="str">
        <v/>
      </c>
      <c r="K164" s="72" t="str">
        <v/>
      </c>
      <c r="L164" s="72" t="str">
        <v/>
      </c>
      <c r="M164" s="72" t="str">
        <v/>
      </c>
      <c r="N164" s="72" t="str">
        <v/>
      </c>
      <c r="O164" s="72" t="str">
        <v/>
      </c>
      <c r="P164" s="72" t="str">
        <v/>
      </c>
      <c r="Q164" s="72" t="str">
        <v/>
      </c>
      <c r="R164" s="72" t="str">
        <v/>
      </c>
      <c r="S164" s="72" t="str">
        <v/>
      </c>
      <c r="T164" s="72" t="str">
        <v/>
      </c>
      <c r="U164" s="72" t="str">
        <v/>
      </c>
      <c r="V164" s="72" t="str">
        <v/>
      </c>
      <c r="W164" s="72" t="str">
        <v/>
      </c>
      <c r="X164" s="72" t="str">
        <v/>
      </c>
      <c r="Y164" s="72" t="str">
        <v/>
      </c>
      <c r="Z164" s="72" t="str">
        <v/>
      </c>
      <c r="AA164" s="72" t="str">
        <v/>
      </c>
      <c r="AB164" s="72" t="str">
        <v/>
      </c>
      <c r="AC164" s="72" t="str">
        <v/>
      </c>
      <c r="AD164" s="72" t="str">
        <v/>
      </c>
      <c r="AE164" s="72" t="str">
        <v/>
      </c>
      <c r="AF164" s="72" t="str">
        <v/>
      </c>
      <c r="AG164" s="72" t="str">
        <v/>
      </c>
      <c r="AH164" s="72" t="str">
        <v/>
      </c>
      <c r="AI164" s="72" t="str">
        <v/>
      </c>
      <c r="AJ164" s="72" t="str">
        <v/>
      </c>
      <c r="AK164" s="72" t="str">
        <v/>
      </c>
      <c r="AL164" s="72" t="str">
        <v/>
      </c>
      <c r="AM164" s="72" t="str">
        <v/>
      </c>
      <c r="AN164" s="72" t="str">
        <v/>
      </c>
      <c r="AO164" s="72" t="str">
        <v/>
      </c>
      <c r="AP164" s="72" t="str">
        <v/>
      </c>
      <c r="AQ164" s="72" t="str">
        <v/>
      </c>
      <c r="AR164" s="72" t="str">
        <v/>
      </c>
      <c r="AS164" s="72" t="str">
        <v/>
      </c>
      <c r="AT164" s="72" t="str">
        <v/>
      </c>
      <c r="AU164" s="72" t="str">
        <v/>
      </c>
      <c r="AV164" s="72" t="str">
        <v/>
      </c>
      <c r="AW164" s="72" t="str">
        <v/>
      </c>
      <c r="AX164" s="72" t="str">
        <v/>
      </c>
      <c r="AY164" s="72" t="str">
        <v/>
      </c>
      <c r="AZ164" s="72" t="str">
        <v/>
      </c>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c r="DA164" s="72"/>
      <c r="DB164" s="72"/>
      <c r="DC164" s="72"/>
      <c r="DD164" s="72"/>
      <c r="DE164" s="72"/>
      <c r="DF164" s="72"/>
      <c r="DG164" s="72"/>
      <c r="DH164" s="72"/>
      <c r="DI164" s="72"/>
      <c r="DJ164" s="72"/>
      <c r="DK164" s="72"/>
      <c r="DL164" s="72"/>
      <c r="DM164" s="72"/>
      <c r="DN164" s="72"/>
      <c r="DO164" s="72"/>
      <c r="DP164" s="72"/>
      <c r="DQ164" s="72"/>
      <c r="DR164" s="72"/>
      <c r="DS164" s="72"/>
      <c r="DT164" s="72"/>
      <c r="DU164" s="72"/>
      <c r="DV164" s="72"/>
      <c r="DW164" s="72"/>
      <c r="DX164" s="72"/>
      <c r="DY164" s="72"/>
      <c r="DZ164" s="72"/>
      <c r="EA164" s="72"/>
      <c r="EB164" s="72"/>
      <c r="EC164" s="72"/>
      <c r="ED164" s="72"/>
      <c r="EE164" s="72"/>
      <c r="EF164" s="72"/>
      <c r="EG164" s="72"/>
      <c r="EH164" s="72"/>
      <c r="EI164" s="72"/>
      <c r="EJ164" s="72"/>
      <c r="EK164" s="72"/>
      <c r="EL164" s="72"/>
      <c r="EM164" s="72"/>
      <c r="EN164" s="72"/>
      <c r="EO164" s="72"/>
      <c r="EP164" s="72"/>
      <c r="EQ164" s="72"/>
      <c r="ER164" s="72"/>
      <c r="ES164" s="72"/>
      <c r="ET164" s="72"/>
      <c r="EU164" s="72"/>
      <c r="EV164" s="72"/>
      <c r="EW164" s="72"/>
      <c r="EX164" s="72"/>
      <c r="EY164" s="72"/>
      <c r="EZ164" s="72"/>
      <c r="FA164" s="72"/>
      <c r="FB164" s="72"/>
      <c r="FC164" s="72"/>
      <c r="FD164" s="72"/>
      <c r="FE164" s="72"/>
      <c r="FF164" s="72"/>
      <c r="FG164" s="72"/>
      <c r="FH164" s="72"/>
      <c r="FI164" s="72"/>
      <c r="FJ164" s="72"/>
      <c r="FK164" s="72"/>
      <c r="FL164" s="72"/>
      <c r="FM164" s="72"/>
      <c r="FN164" s="72"/>
      <c r="FO164" s="72"/>
      <c r="FP164" s="72"/>
      <c r="FQ164" s="72"/>
      <c r="FR164" s="72"/>
      <c r="FS164" s="72"/>
      <c r="FT164" s="72"/>
      <c r="FU164" s="72"/>
      <c r="FV164" s="72"/>
      <c r="FW164" s="72"/>
      <c r="FX164" s="72"/>
      <c r="FY164" s="72"/>
      <c r="FZ164" s="72"/>
      <c r="GA164" s="72"/>
      <c r="GB164" s="72"/>
      <c r="GC164" s="72"/>
      <c r="GD164" s="72"/>
      <c r="GE164" s="72"/>
      <c r="GF164" s="72"/>
      <c r="GG164" s="72"/>
    </row>
    <row r="165" spans="1:189" s="73" customFormat="1" x14ac:dyDescent="0.25">
      <c r="A165" s="70" t="str">
        <f>IF(A163="","",IF((SUM(IF(FREQUENCY('A1'!$B$30:$C$80,'A1'!$B$30:$C$80)&gt;0,1)))&gt;(A163+1),(A163+1),""))</f>
        <v/>
      </c>
      <c r="B165" s="71" t="str">
        <f t="array" ref="B165">IF(A164="","",(LARGE('A1'!$B$30:$C$103,(1+SUM(COUNTIF('A1'!$B$30:$C$103,B$6:B164))-(A164*COUNTIF('A1'!$B$30:$C$103,B$7))))))</f>
        <v/>
      </c>
      <c r="C165" s="72" t="str">
        <f t="array" ref="C165:AZ165">IF($C$5:$AZ$5="","",IF($C$5:$AZ$5="HOT",IF($C164:$AZ164="●","|",IF($C164:$AZ164="|","|","")),IF($C164:$AZ164="▲","|",IF($C164:$AZ164="|","|",""))))</f>
        <v/>
      </c>
      <c r="D165" s="72" t="str">
        <v/>
      </c>
      <c r="E165" s="72" t="str">
        <v/>
      </c>
      <c r="F165" s="72" t="str">
        <v/>
      </c>
      <c r="G165" s="72" t="str">
        <v/>
      </c>
      <c r="H165" s="72" t="str">
        <v/>
      </c>
      <c r="I165" s="72" t="str">
        <v/>
      </c>
      <c r="J165" s="72" t="str">
        <v/>
      </c>
      <c r="K165" s="72" t="str">
        <v/>
      </c>
      <c r="L165" s="72" t="str">
        <v/>
      </c>
      <c r="M165" s="72" t="str">
        <v/>
      </c>
      <c r="N165" s="72" t="str">
        <v/>
      </c>
      <c r="O165" s="72" t="str">
        <v/>
      </c>
      <c r="P165" s="72" t="str">
        <v/>
      </c>
      <c r="Q165" s="72" t="str">
        <v/>
      </c>
      <c r="R165" s="72" t="str">
        <v/>
      </c>
      <c r="S165" s="72" t="str">
        <v/>
      </c>
      <c r="T165" s="72" t="str">
        <v/>
      </c>
      <c r="U165" s="72" t="str">
        <v/>
      </c>
      <c r="V165" s="72" t="str">
        <v/>
      </c>
      <c r="W165" s="72" t="str">
        <v/>
      </c>
      <c r="X165" s="72" t="str">
        <v/>
      </c>
      <c r="Y165" s="72" t="str">
        <v/>
      </c>
      <c r="Z165" s="72" t="str">
        <v/>
      </c>
      <c r="AA165" s="72" t="str">
        <v/>
      </c>
      <c r="AB165" s="72" t="str">
        <v/>
      </c>
      <c r="AC165" s="72" t="str">
        <v/>
      </c>
      <c r="AD165" s="72" t="str">
        <v/>
      </c>
      <c r="AE165" s="72" t="str">
        <v/>
      </c>
      <c r="AF165" s="72" t="str">
        <v/>
      </c>
      <c r="AG165" s="72" t="str">
        <v/>
      </c>
      <c r="AH165" s="72" t="str">
        <v/>
      </c>
      <c r="AI165" s="72" t="str">
        <v/>
      </c>
      <c r="AJ165" s="72" t="str">
        <v/>
      </c>
      <c r="AK165" s="72" t="str">
        <v/>
      </c>
      <c r="AL165" s="72" t="str">
        <v/>
      </c>
      <c r="AM165" s="72" t="str">
        <v/>
      </c>
      <c r="AN165" s="72" t="str">
        <v/>
      </c>
      <c r="AO165" s="72" t="str">
        <v/>
      </c>
      <c r="AP165" s="72" t="str">
        <v/>
      </c>
      <c r="AQ165" s="72" t="str">
        <v/>
      </c>
      <c r="AR165" s="72" t="str">
        <v/>
      </c>
      <c r="AS165" s="72" t="str">
        <v/>
      </c>
      <c r="AT165" s="72" t="str">
        <v/>
      </c>
      <c r="AU165" s="72" t="str">
        <v/>
      </c>
      <c r="AV165" s="72" t="str">
        <v/>
      </c>
      <c r="AW165" s="72" t="str">
        <v/>
      </c>
      <c r="AX165" s="72" t="str">
        <v/>
      </c>
      <c r="AY165" s="72" t="str">
        <v/>
      </c>
      <c r="AZ165" s="72" t="str">
        <v/>
      </c>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c r="DA165" s="72"/>
      <c r="DB165" s="72"/>
      <c r="DC165" s="72"/>
      <c r="DD165" s="72"/>
      <c r="DE165" s="72"/>
      <c r="DF165" s="72"/>
      <c r="DG165" s="72"/>
      <c r="DH165" s="72"/>
      <c r="DI165" s="72"/>
      <c r="DJ165" s="72"/>
      <c r="DK165" s="72"/>
      <c r="DL165" s="72"/>
      <c r="DM165" s="72"/>
      <c r="DN165" s="72"/>
      <c r="DO165" s="72"/>
      <c r="DP165" s="72"/>
      <c r="DQ165" s="72"/>
      <c r="DR165" s="72"/>
      <c r="DS165" s="72"/>
      <c r="DT165" s="72"/>
      <c r="DU165" s="72"/>
      <c r="DV165" s="72"/>
      <c r="DW165" s="72"/>
      <c r="DX165" s="72"/>
      <c r="DY165" s="72"/>
      <c r="DZ165" s="72"/>
      <c r="EA165" s="72"/>
      <c r="EB165" s="72"/>
      <c r="EC165" s="72"/>
      <c r="ED165" s="72"/>
      <c r="EE165" s="72"/>
      <c r="EF165" s="72"/>
      <c r="EG165" s="72"/>
      <c r="EH165" s="72"/>
      <c r="EI165" s="72"/>
      <c r="EJ165" s="72"/>
      <c r="EK165" s="72"/>
      <c r="EL165" s="72"/>
      <c r="EM165" s="72"/>
      <c r="EN165" s="72"/>
      <c r="EO165" s="72"/>
      <c r="EP165" s="72"/>
      <c r="EQ165" s="72"/>
      <c r="ER165" s="72"/>
      <c r="ES165" s="72"/>
      <c r="ET165" s="72"/>
      <c r="EU165" s="72"/>
      <c r="EV165" s="72"/>
      <c r="EW165" s="72"/>
      <c r="EX165" s="72"/>
      <c r="EY165" s="72"/>
      <c r="EZ165" s="72"/>
      <c r="FA165" s="72"/>
      <c r="FB165" s="72"/>
      <c r="FC165" s="72"/>
      <c r="FD165" s="72"/>
      <c r="FE165" s="72"/>
      <c r="FF165" s="72"/>
      <c r="FG165" s="72"/>
      <c r="FH165" s="72"/>
      <c r="FI165" s="72"/>
      <c r="FJ165" s="72"/>
      <c r="FK165" s="72"/>
      <c r="FL165" s="72"/>
      <c r="FM165" s="72"/>
      <c r="FN165" s="72"/>
      <c r="FO165" s="72"/>
      <c r="FP165" s="72"/>
      <c r="FQ165" s="72"/>
      <c r="FR165" s="72"/>
      <c r="FS165" s="72"/>
      <c r="FT165" s="72"/>
      <c r="FU165" s="72"/>
      <c r="FV165" s="72"/>
      <c r="FW165" s="72"/>
      <c r="FX165" s="72"/>
      <c r="FY165" s="72"/>
      <c r="FZ165" s="72"/>
      <c r="GA165" s="72"/>
      <c r="GB165" s="72"/>
      <c r="GC165" s="72"/>
      <c r="GD165" s="72"/>
      <c r="GE165" s="72"/>
      <c r="GF165" s="72"/>
      <c r="GG165" s="72"/>
    </row>
    <row r="166" spans="1:189" s="73" customFormat="1" x14ac:dyDescent="0.25">
      <c r="A166" s="70"/>
      <c r="B166" s="71" t="str">
        <f t="array" ref="B166">IF(A165="","",(LARGE('A1'!$B$30:$C$103,(1+SUM(COUNTIF('A1'!$B$30:$C$103,B$6:B165))-(A165*COUNTIF('A1'!$B$30:$C$103,B$7))))))</f>
        <v/>
      </c>
      <c r="C166" s="72" t="str">
        <f t="array" ref="C166:AZ166">IF($C$5:$AZ$5="","",IF($C$5:$AZ$5="HOT",IF(TRANSPOSE('A1'!$B$30:$B$80)=$B166,"●",IF(TRANSPOSE('A1'!$C$30:$C$80)=$B166,"▼",IF($C165:$AZ165="|","|",""))),IF(TRANSPOSE('A1'!$B$30:$B$80)=$B166,"●",IF(TRANSPOSE('A1'!$C$30:$C$80)=$B166,"▲",IF($C165:$AZ165="|","|","")))))</f>
        <v/>
      </c>
      <c r="D166" s="72" t="str">
        <v/>
      </c>
      <c r="E166" s="72" t="str">
        <v/>
      </c>
      <c r="F166" s="72" t="str">
        <v/>
      </c>
      <c r="G166" s="72" t="str">
        <v/>
      </c>
      <c r="H166" s="72" t="str">
        <v/>
      </c>
      <c r="I166" s="72" t="str">
        <v/>
      </c>
      <c r="J166" s="72" t="str">
        <v/>
      </c>
      <c r="K166" s="72" t="str">
        <v/>
      </c>
      <c r="L166" s="72" t="str">
        <v/>
      </c>
      <c r="M166" s="72" t="str">
        <v/>
      </c>
      <c r="N166" s="72" t="str">
        <v/>
      </c>
      <c r="O166" s="72" t="str">
        <v/>
      </c>
      <c r="P166" s="72" t="str">
        <v/>
      </c>
      <c r="Q166" s="72" t="str">
        <v/>
      </c>
      <c r="R166" s="72" t="str">
        <v/>
      </c>
      <c r="S166" s="72" t="str">
        <v/>
      </c>
      <c r="T166" s="72" t="str">
        <v/>
      </c>
      <c r="U166" s="72" t="str">
        <v/>
      </c>
      <c r="V166" s="72" t="str">
        <v/>
      </c>
      <c r="W166" s="72" t="str">
        <v/>
      </c>
      <c r="X166" s="72" t="str">
        <v/>
      </c>
      <c r="Y166" s="72" t="str">
        <v/>
      </c>
      <c r="Z166" s="72" t="str">
        <v/>
      </c>
      <c r="AA166" s="72" t="str">
        <v/>
      </c>
      <c r="AB166" s="72" t="str">
        <v/>
      </c>
      <c r="AC166" s="72" t="str">
        <v/>
      </c>
      <c r="AD166" s="72" t="str">
        <v/>
      </c>
      <c r="AE166" s="72" t="str">
        <v/>
      </c>
      <c r="AF166" s="72" t="str">
        <v/>
      </c>
      <c r="AG166" s="72" t="str">
        <v/>
      </c>
      <c r="AH166" s="72" t="str">
        <v/>
      </c>
      <c r="AI166" s="72" t="str">
        <v/>
      </c>
      <c r="AJ166" s="72" t="str">
        <v/>
      </c>
      <c r="AK166" s="72" t="str">
        <v/>
      </c>
      <c r="AL166" s="72" t="str">
        <v/>
      </c>
      <c r="AM166" s="72" t="str">
        <v/>
      </c>
      <c r="AN166" s="72" t="str">
        <v/>
      </c>
      <c r="AO166" s="72" t="str">
        <v/>
      </c>
      <c r="AP166" s="72" t="str">
        <v/>
      </c>
      <c r="AQ166" s="72" t="str">
        <v/>
      </c>
      <c r="AR166" s="72" t="str">
        <v/>
      </c>
      <c r="AS166" s="72" t="str">
        <v/>
      </c>
      <c r="AT166" s="72" t="str">
        <v/>
      </c>
      <c r="AU166" s="72" t="str">
        <v/>
      </c>
      <c r="AV166" s="72" t="str">
        <v/>
      </c>
      <c r="AW166" s="72" t="str">
        <v/>
      </c>
      <c r="AX166" s="72" t="str">
        <v/>
      </c>
      <c r="AY166" s="72" t="str">
        <v/>
      </c>
      <c r="AZ166" s="72" t="str">
        <v/>
      </c>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c r="DA166" s="72"/>
      <c r="DB166" s="72"/>
      <c r="DC166" s="72"/>
      <c r="DD166" s="72"/>
      <c r="DE166" s="72"/>
      <c r="DF166" s="72"/>
      <c r="DG166" s="72"/>
      <c r="DH166" s="72"/>
      <c r="DI166" s="72"/>
      <c r="DJ166" s="72"/>
      <c r="DK166" s="72"/>
      <c r="DL166" s="72"/>
      <c r="DM166" s="72"/>
      <c r="DN166" s="72"/>
      <c r="DO166" s="72"/>
      <c r="DP166" s="72"/>
      <c r="DQ166" s="72"/>
      <c r="DR166" s="72"/>
      <c r="DS166" s="72"/>
      <c r="DT166" s="72"/>
      <c r="DU166" s="72"/>
      <c r="DV166" s="72"/>
      <c r="DW166" s="72"/>
      <c r="DX166" s="72"/>
      <c r="DY166" s="72"/>
      <c r="DZ166" s="72"/>
      <c r="EA166" s="72"/>
      <c r="EB166" s="72"/>
      <c r="EC166" s="72"/>
      <c r="ED166" s="72"/>
      <c r="EE166" s="72"/>
      <c r="EF166" s="72"/>
      <c r="EG166" s="72"/>
      <c r="EH166" s="72"/>
      <c r="EI166" s="72"/>
      <c r="EJ166" s="72"/>
      <c r="EK166" s="72"/>
      <c r="EL166" s="72"/>
      <c r="EM166" s="72"/>
      <c r="EN166" s="72"/>
      <c r="EO166" s="72"/>
      <c r="EP166" s="72"/>
      <c r="EQ166" s="72"/>
      <c r="ER166" s="72"/>
      <c r="ES166" s="72"/>
      <c r="ET166" s="72"/>
      <c r="EU166" s="72"/>
      <c r="EV166" s="72"/>
      <c r="EW166" s="72"/>
      <c r="EX166" s="72"/>
      <c r="EY166" s="72"/>
      <c r="EZ166" s="72"/>
      <c r="FA166" s="72"/>
      <c r="FB166" s="72"/>
      <c r="FC166" s="72"/>
      <c r="FD166" s="72"/>
      <c r="FE166" s="72"/>
      <c r="FF166" s="72"/>
      <c r="FG166" s="72"/>
      <c r="FH166" s="72"/>
      <c r="FI166" s="72"/>
      <c r="FJ166" s="72"/>
      <c r="FK166" s="72"/>
      <c r="FL166" s="72"/>
      <c r="FM166" s="72"/>
      <c r="FN166" s="72"/>
      <c r="FO166" s="72"/>
      <c r="FP166" s="72"/>
      <c r="FQ166" s="72"/>
      <c r="FR166" s="72"/>
      <c r="FS166" s="72"/>
      <c r="FT166" s="72"/>
      <c r="FU166" s="72"/>
      <c r="FV166" s="72"/>
      <c r="FW166" s="72"/>
      <c r="FX166" s="72"/>
      <c r="FY166" s="72"/>
      <c r="FZ166" s="72"/>
      <c r="GA166" s="72"/>
      <c r="GB166" s="72"/>
      <c r="GC166" s="72"/>
      <c r="GD166" s="72"/>
      <c r="GE166" s="72"/>
      <c r="GF166" s="72"/>
      <c r="GG166" s="72"/>
    </row>
    <row r="167" spans="1:189" s="73" customFormat="1" x14ac:dyDescent="0.25">
      <c r="A167" s="70" t="str">
        <f>IF(A165="","",IF((SUM(IF(FREQUENCY('A1'!$B$30:$C$80,'A1'!$B$30:$C$80)&gt;0,1)))&gt;(A165+1),(A165+1),""))</f>
        <v/>
      </c>
      <c r="B167" s="71" t="str">
        <f t="array" ref="B167">IF(A166="","",(LARGE('A1'!$B$30:$C$103,(1+SUM(COUNTIF('A1'!$B$30:$C$103,B$6:B166))-(A166*COUNTIF('A1'!$B$30:$C$103,B$7))))))</f>
        <v/>
      </c>
      <c r="C167" s="72" t="str">
        <f t="array" ref="C167:AZ167">IF($C$5:$AZ$5="","",IF($C$5:$AZ$5="HOT",IF($C166:$AZ166="●","|",IF($C166:$AZ166="|","|","")),IF($C166:$AZ166="▲","|",IF($C166:$AZ166="|","|",""))))</f>
        <v/>
      </c>
      <c r="D167" s="72" t="str">
        <v/>
      </c>
      <c r="E167" s="72" t="str">
        <v/>
      </c>
      <c r="F167" s="72" t="str">
        <v/>
      </c>
      <c r="G167" s="72" t="str">
        <v/>
      </c>
      <c r="H167" s="72" t="str">
        <v/>
      </c>
      <c r="I167" s="72" t="str">
        <v/>
      </c>
      <c r="J167" s="72" t="str">
        <v/>
      </c>
      <c r="K167" s="72" t="str">
        <v/>
      </c>
      <c r="L167" s="72" t="str">
        <v/>
      </c>
      <c r="M167" s="72" t="str">
        <v/>
      </c>
      <c r="N167" s="72" t="str">
        <v/>
      </c>
      <c r="O167" s="72" t="str">
        <v/>
      </c>
      <c r="P167" s="72" t="str">
        <v/>
      </c>
      <c r="Q167" s="72" t="str">
        <v/>
      </c>
      <c r="R167" s="72" t="str">
        <v/>
      </c>
      <c r="S167" s="72" t="str">
        <v/>
      </c>
      <c r="T167" s="72" t="str">
        <v/>
      </c>
      <c r="U167" s="72" t="str">
        <v/>
      </c>
      <c r="V167" s="72" t="str">
        <v/>
      </c>
      <c r="W167" s="72" t="str">
        <v/>
      </c>
      <c r="X167" s="72" t="str">
        <v/>
      </c>
      <c r="Y167" s="72" t="str">
        <v/>
      </c>
      <c r="Z167" s="72" t="str">
        <v/>
      </c>
      <c r="AA167" s="72" t="str">
        <v/>
      </c>
      <c r="AB167" s="72" t="str">
        <v/>
      </c>
      <c r="AC167" s="72" t="str">
        <v/>
      </c>
      <c r="AD167" s="72" t="str">
        <v/>
      </c>
      <c r="AE167" s="72" t="str">
        <v/>
      </c>
      <c r="AF167" s="72" t="str">
        <v/>
      </c>
      <c r="AG167" s="72" t="str">
        <v/>
      </c>
      <c r="AH167" s="72" t="str">
        <v/>
      </c>
      <c r="AI167" s="72" t="str">
        <v/>
      </c>
      <c r="AJ167" s="72" t="str">
        <v/>
      </c>
      <c r="AK167" s="72" t="str">
        <v/>
      </c>
      <c r="AL167" s="72" t="str">
        <v/>
      </c>
      <c r="AM167" s="72" t="str">
        <v/>
      </c>
      <c r="AN167" s="72" t="str">
        <v/>
      </c>
      <c r="AO167" s="72" t="str">
        <v/>
      </c>
      <c r="AP167" s="72" t="str">
        <v/>
      </c>
      <c r="AQ167" s="72" t="str">
        <v/>
      </c>
      <c r="AR167" s="72" t="str">
        <v/>
      </c>
      <c r="AS167" s="72" t="str">
        <v/>
      </c>
      <c r="AT167" s="72" t="str">
        <v/>
      </c>
      <c r="AU167" s="72" t="str">
        <v/>
      </c>
      <c r="AV167" s="72" t="str">
        <v/>
      </c>
      <c r="AW167" s="72" t="str">
        <v/>
      </c>
      <c r="AX167" s="72" t="str">
        <v/>
      </c>
      <c r="AY167" s="72" t="str">
        <v/>
      </c>
      <c r="AZ167" s="72" t="str">
        <v/>
      </c>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c r="DA167" s="72"/>
      <c r="DB167" s="72"/>
      <c r="DC167" s="72"/>
      <c r="DD167" s="72"/>
      <c r="DE167" s="72"/>
      <c r="DF167" s="72"/>
      <c r="DG167" s="72"/>
      <c r="DH167" s="72"/>
      <c r="DI167" s="72"/>
      <c r="DJ167" s="72"/>
      <c r="DK167" s="72"/>
      <c r="DL167" s="72"/>
      <c r="DM167" s="72"/>
      <c r="DN167" s="72"/>
      <c r="DO167" s="72"/>
      <c r="DP167" s="72"/>
      <c r="DQ167" s="72"/>
      <c r="DR167" s="72"/>
      <c r="DS167" s="72"/>
      <c r="DT167" s="72"/>
      <c r="DU167" s="72"/>
      <c r="DV167" s="72"/>
      <c r="DW167" s="72"/>
      <c r="DX167" s="72"/>
      <c r="DY167" s="72"/>
      <c r="DZ167" s="72"/>
      <c r="EA167" s="72"/>
      <c r="EB167" s="72"/>
      <c r="EC167" s="72"/>
      <c r="ED167" s="72"/>
      <c r="EE167" s="72"/>
      <c r="EF167" s="72"/>
      <c r="EG167" s="72"/>
      <c r="EH167" s="72"/>
      <c r="EI167" s="72"/>
      <c r="EJ167" s="72"/>
      <c r="EK167" s="72"/>
      <c r="EL167" s="72"/>
      <c r="EM167" s="72"/>
      <c r="EN167" s="72"/>
      <c r="EO167" s="72"/>
      <c r="EP167" s="72"/>
      <c r="EQ167" s="72"/>
      <c r="ER167" s="72"/>
      <c r="ES167" s="72"/>
      <c r="ET167" s="72"/>
      <c r="EU167" s="72"/>
      <c r="EV167" s="72"/>
      <c r="EW167" s="72"/>
      <c r="EX167" s="72"/>
      <c r="EY167" s="72"/>
      <c r="EZ167" s="72"/>
      <c r="FA167" s="72"/>
      <c r="FB167" s="72"/>
      <c r="FC167" s="72"/>
      <c r="FD167" s="72"/>
      <c r="FE167" s="72"/>
      <c r="FF167" s="72"/>
      <c r="FG167" s="72"/>
      <c r="FH167" s="72"/>
      <c r="FI167" s="72"/>
      <c r="FJ167" s="72"/>
      <c r="FK167" s="72"/>
      <c r="FL167" s="72"/>
      <c r="FM167" s="72"/>
      <c r="FN167" s="72"/>
      <c r="FO167" s="72"/>
      <c r="FP167" s="72"/>
      <c r="FQ167" s="72"/>
      <c r="FR167" s="72"/>
      <c r="FS167" s="72"/>
      <c r="FT167" s="72"/>
      <c r="FU167" s="72"/>
      <c r="FV167" s="72"/>
      <c r="FW167" s="72"/>
      <c r="FX167" s="72"/>
      <c r="FY167" s="72"/>
      <c r="FZ167" s="72"/>
      <c r="GA167" s="72"/>
      <c r="GB167" s="72"/>
      <c r="GC167" s="72"/>
      <c r="GD167" s="72"/>
      <c r="GE167" s="72"/>
      <c r="GF167" s="72"/>
      <c r="GG167" s="72"/>
    </row>
    <row r="168" spans="1:189" s="73" customFormat="1" x14ac:dyDescent="0.25">
      <c r="A168" s="70"/>
      <c r="B168" s="71" t="str">
        <f t="array" ref="B168">IF(A167="","",(LARGE('A1'!$B$30:$C$103,(1+SUM(COUNTIF('A1'!$B$30:$C$103,B$6:B167))-(A167*COUNTIF('A1'!$B$30:$C$103,B$7))))))</f>
        <v/>
      </c>
      <c r="C168" s="72" t="str">
        <f t="array" ref="C168:AZ168">IF($C$5:$AZ$5="","",IF($C$5:$AZ$5="HOT",IF(TRANSPOSE('A1'!$B$30:$B$80)=$B168,"●",IF(TRANSPOSE('A1'!$C$30:$C$80)=$B168,"▼",IF($C167:$AZ167="|","|",""))),IF(TRANSPOSE('A1'!$B$30:$B$80)=$B168,"●",IF(TRANSPOSE('A1'!$C$30:$C$80)=$B168,"▲",IF($C167:$AZ167="|","|","")))))</f>
        <v/>
      </c>
      <c r="D168" s="72" t="str">
        <v/>
      </c>
      <c r="E168" s="72" t="str">
        <v/>
      </c>
      <c r="F168" s="72" t="str">
        <v/>
      </c>
      <c r="G168" s="72" t="str">
        <v/>
      </c>
      <c r="H168" s="72" t="str">
        <v/>
      </c>
      <c r="I168" s="72" t="str">
        <v/>
      </c>
      <c r="J168" s="72" t="str">
        <v/>
      </c>
      <c r="K168" s="72" t="str">
        <v/>
      </c>
      <c r="L168" s="72" t="str">
        <v/>
      </c>
      <c r="M168" s="72" t="str">
        <v/>
      </c>
      <c r="N168" s="72" t="str">
        <v/>
      </c>
      <c r="O168" s="72" t="str">
        <v/>
      </c>
      <c r="P168" s="72" t="str">
        <v/>
      </c>
      <c r="Q168" s="72" t="str">
        <v/>
      </c>
      <c r="R168" s="72" t="str">
        <v/>
      </c>
      <c r="S168" s="72" t="str">
        <v/>
      </c>
      <c r="T168" s="72" t="str">
        <v/>
      </c>
      <c r="U168" s="72" t="str">
        <v/>
      </c>
      <c r="V168" s="72" t="str">
        <v/>
      </c>
      <c r="W168" s="72" t="str">
        <v/>
      </c>
      <c r="X168" s="72" t="str">
        <v/>
      </c>
      <c r="Y168" s="72" t="str">
        <v/>
      </c>
      <c r="Z168" s="72" t="str">
        <v/>
      </c>
      <c r="AA168" s="72" t="str">
        <v/>
      </c>
      <c r="AB168" s="72" t="str">
        <v/>
      </c>
      <c r="AC168" s="72" t="str">
        <v/>
      </c>
      <c r="AD168" s="72" t="str">
        <v/>
      </c>
      <c r="AE168" s="72" t="str">
        <v/>
      </c>
      <c r="AF168" s="72" t="str">
        <v/>
      </c>
      <c r="AG168" s="72" t="str">
        <v/>
      </c>
      <c r="AH168" s="72" t="str">
        <v/>
      </c>
      <c r="AI168" s="72" t="str">
        <v/>
      </c>
      <c r="AJ168" s="72" t="str">
        <v/>
      </c>
      <c r="AK168" s="72" t="str">
        <v/>
      </c>
      <c r="AL168" s="72" t="str">
        <v/>
      </c>
      <c r="AM168" s="72" t="str">
        <v/>
      </c>
      <c r="AN168" s="72" t="str">
        <v/>
      </c>
      <c r="AO168" s="72" t="str">
        <v/>
      </c>
      <c r="AP168" s="72" t="str">
        <v/>
      </c>
      <c r="AQ168" s="72" t="str">
        <v/>
      </c>
      <c r="AR168" s="72" t="str">
        <v/>
      </c>
      <c r="AS168" s="72" t="str">
        <v/>
      </c>
      <c r="AT168" s="72" t="str">
        <v/>
      </c>
      <c r="AU168" s="72" t="str">
        <v/>
      </c>
      <c r="AV168" s="72" t="str">
        <v/>
      </c>
      <c r="AW168" s="72" t="str">
        <v/>
      </c>
      <c r="AX168" s="72" t="str">
        <v/>
      </c>
      <c r="AY168" s="72" t="str">
        <v/>
      </c>
      <c r="AZ168" s="72" t="str">
        <v/>
      </c>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c r="DA168" s="72"/>
      <c r="DB168" s="72"/>
      <c r="DC168" s="72"/>
      <c r="DD168" s="72"/>
      <c r="DE168" s="72"/>
      <c r="DF168" s="72"/>
      <c r="DG168" s="72"/>
      <c r="DH168" s="72"/>
      <c r="DI168" s="72"/>
      <c r="DJ168" s="72"/>
      <c r="DK168" s="72"/>
      <c r="DL168" s="72"/>
      <c r="DM168" s="72"/>
      <c r="DN168" s="72"/>
      <c r="DO168" s="72"/>
      <c r="DP168" s="72"/>
      <c r="DQ168" s="72"/>
      <c r="DR168" s="72"/>
      <c r="DS168" s="72"/>
      <c r="DT168" s="72"/>
      <c r="DU168" s="72"/>
      <c r="DV168" s="72"/>
      <c r="DW168" s="72"/>
      <c r="DX168" s="72"/>
      <c r="DY168" s="72"/>
      <c r="DZ168" s="72"/>
      <c r="EA168" s="72"/>
      <c r="EB168" s="72"/>
      <c r="EC168" s="72"/>
      <c r="ED168" s="72"/>
      <c r="EE168" s="72"/>
      <c r="EF168" s="72"/>
      <c r="EG168" s="72"/>
      <c r="EH168" s="72"/>
      <c r="EI168" s="72"/>
      <c r="EJ168" s="72"/>
      <c r="EK168" s="72"/>
      <c r="EL168" s="72"/>
      <c r="EM168" s="72"/>
      <c r="EN168" s="72"/>
      <c r="EO168" s="72"/>
      <c r="EP168" s="72"/>
      <c r="EQ168" s="72"/>
      <c r="ER168" s="72"/>
      <c r="ES168" s="72"/>
      <c r="ET168" s="72"/>
      <c r="EU168" s="72"/>
      <c r="EV168" s="72"/>
      <c r="EW168" s="72"/>
      <c r="EX168" s="72"/>
      <c r="EY168" s="72"/>
      <c r="EZ168" s="72"/>
      <c r="FA168" s="72"/>
      <c r="FB168" s="72"/>
      <c r="FC168" s="72"/>
      <c r="FD168" s="72"/>
      <c r="FE168" s="72"/>
      <c r="FF168" s="72"/>
      <c r="FG168" s="72"/>
      <c r="FH168" s="72"/>
      <c r="FI168" s="72"/>
      <c r="FJ168" s="72"/>
      <c r="FK168" s="72"/>
      <c r="FL168" s="72"/>
      <c r="FM168" s="72"/>
      <c r="FN168" s="72"/>
      <c r="FO168" s="72"/>
      <c r="FP168" s="72"/>
      <c r="FQ168" s="72"/>
      <c r="FR168" s="72"/>
      <c r="FS168" s="72"/>
      <c r="FT168" s="72"/>
      <c r="FU168" s="72"/>
      <c r="FV168" s="72"/>
      <c r="FW168" s="72"/>
      <c r="FX168" s="72"/>
      <c r="FY168" s="72"/>
      <c r="FZ168" s="72"/>
      <c r="GA168" s="72"/>
      <c r="GB168" s="72"/>
      <c r="GC168" s="72"/>
      <c r="GD168" s="72"/>
      <c r="GE168" s="72"/>
      <c r="GF168" s="72"/>
      <c r="GG168" s="72"/>
    </row>
    <row r="169" spans="1:189" s="73" customFormat="1" x14ac:dyDescent="0.25">
      <c r="A169" s="70" t="str">
        <f>IF(A167="","",IF((SUM(IF(FREQUENCY('A1'!$B$30:$C$80,'A1'!$B$30:$C$80)&gt;0,1)))&gt;(A167+1),(A167+1),""))</f>
        <v/>
      </c>
      <c r="B169" s="71" t="str">
        <f t="array" ref="B169">IF(A168="","",(LARGE('A1'!$B$30:$C$103,(1+SUM(COUNTIF('A1'!$B$30:$C$103,B$6:B168))-(A168*COUNTIF('A1'!$B$30:$C$103,B$7))))))</f>
        <v/>
      </c>
      <c r="C169" s="72" t="str">
        <f t="array" ref="C169:AZ169">IF($C$5:$AZ$5="","",IF($C$5:$AZ$5="HOT",IF($C168:$AZ168="●","|",IF($C168:$AZ168="|","|","")),IF($C168:$AZ168="▲","|",IF($C168:$AZ168="|","|",""))))</f>
        <v/>
      </c>
      <c r="D169" s="72" t="str">
        <v/>
      </c>
      <c r="E169" s="72" t="str">
        <v/>
      </c>
      <c r="F169" s="72" t="str">
        <v/>
      </c>
      <c r="G169" s="72" t="str">
        <v/>
      </c>
      <c r="H169" s="72" t="str">
        <v/>
      </c>
      <c r="I169" s="72" t="str">
        <v/>
      </c>
      <c r="J169" s="72" t="str">
        <v/>
      </c>
      <c r="K169" s="72" t="str">
        <v/>
      </c>
      <c r="L169" s="72" t="str">
        <v/>
      </c>
      <c r="M169" s="72" t="str">
        <v/>
      </c>
      <c r="N169" s="72" t="str">
        <v/>
      </c>
      <c r="O169" s="72" t="str">
        <v/>
      </c>
      <c r="P169" s="72" t="str">
        <v/>
      </c>
      <c r="Q169" s="72" t="str">
        <v/>
      </c>
      <c r="R169" s="72" t="str">
        <v/>
      </c>
      <c r="S169" s="72" t="str">
        <v/>
      </c>
      <c r="T169" s="72" t="str">
        <v/>
      </c>
      <c r="U169" s="72" t="str">
        <v/>
      </c>
      <c r="V169" s="72" t="str">
        <v/>
      </c>
      <c r="W169" s="72" t="str">
        <v/>
      </c>
      <c r="X169" s="72" t="str">
        <v/>
      </c>
      <c r="Y169" s="72" t="str">
        <v/>
      </c>
      <c r="Z169" s="72" t="str">
        <v/>
      </c>
      <c r="AA169" s="72" t="str">
        <v/>
      </c>
      <c r="AB169" s="72" t="str">
        <v/>
      </c>
      <c r="AC169" s="72" t="str">
        <v/>
      </c>
      <c r="AD169" s="72" t="str">
        <v/>
      </c>
      <c r="AE169" s="72" t="str">
        <v/>
      </c>
      <c r="AF169" s="72" t="str">
        <v/>
      </c>
      <c r="AG169" s="72" t="str">
        <v/>
      </c>
      <c r="AH169" s="72" t="str">
        <v/>
      </c>
      <c r="AI169" s="72" t="str">
        <v/>
      </c>
      <c r="AJ169" s="72" t="str">
        <v/>
      </c>
      <c r="AK169" s="72" t="str">
        <v/>
      </c>
      <c r="AL169" s="72" t="str">
        <v/>
      </c>
      <c r="AM169" s="72" t="str">
        <v/>
      </c>
      <c r="AN169" s="72" t="str">
        <v/>
      </c>
      <c r="AO169" s="72" t="str">
        <v/>
      </c>
      <c r="AP169" s="72" t="str">
        <v/>
      </c>
      <c r="AQ169" s="72" t="str">
        <v/>
      </c>
      <c r="AR169" s="72" t="str">
        <v/>
      </c>
      <c r="AS169" s="72" t="str">
        <v/>
      </c>
      <c r="AT169" s="72" t="str">
        <v/>
      </c>
      <c r="AU169" s="72" t="str">
        <v/>
      </c>
      <c r="AV169" s="72" t="str">
        <v/>
      </c>
      <c r="AW169" s="72" t="str">
        <v/>
      </c>
      <c r="AX169" s="72" t="str">
        <v/>
      </c>
      <c r="AY169" s="72" t="str">
        <v/>
      </c>
      <c r="AZ169" s="72" t="str">
        <v/>
      </c>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c r="DA169" s="72"/>
      <c r="DB169" s="72"/>
      <c r="DC169" s="72"/>
      <c r="DD169" s="72"/>
      <c r="DE169" s="72"/>
      <c r="DF169" s="72"/>
      <c r="DG169" s="72"/>
      <c r="DH169" s="72"/>
      <c r="DI169" s="72"/>
      <c r="DJ169" s="72"/>
      <c r="DK169" s="72"/>
      <c r="DL169" s="72"/>
      <c r="DM169" s="72"/>
      <c r="DN169" s="72"/>
      <c r="DO169" s="72"/>
      <c r="DP169" s="72"/>
      <c r="DQ169" s="72"/>
      <c r="DR169" s="72"/>
      <c r="DS169" s="72"/>
      <c r="DT169" s="72"/>
      <c r="DU169" s="72"/>
      <c r="DV169" s="72"/>
      <c r="DW169" s="72"/>
      <c r="DX169" s="72"/>
      <c r="DY169" s="72"/>
      <c r="DZ169" s="72"/>
      <c r="EA169" s="72"/>
      <c r="EB169" s="72"/>
      <c r="EC169" s="72"/>
      <c r="ED169" s="72"/>
      <c r="EE169" s="72"/>
      <c r="EF169" s="72"/>
      <c r="EG169" s="72"/>
      <c r="EH169" s="72"/>
      <c r="EI169" s="72"/>
      <c r="EJ169" s="72"/>
      <c r="EK169" s="72"/>
      <c r="EL169" s="72"/>
      <c r="EM169" s="72"/>
      <c r="EN169" s="72"/>
      <c r="EO169" s="72"/>
      <c r="EP169" s="72"/>
      <c r="EQ169" s="72"/>
      <c r="ER169" s="72"/>
      <c r="ES169" s="72"/>
      <c r="ET169" s="72"/>
      <c r="EU169" s="72"/>
      <c r="EV169" s="72"/>
      <c r="EW169" s="72"/>
      <c r="EX169" s="72"/>
      <c r="EY169" s="72"/>
      <c r="EZ169" s="72"/>
      <c r="FA169" s="72"/>
      <c r="FB169" s="72"/>
      <c r="FC169" s="72"/>
      <c r="FD169" s="72"/>
      <c r="FE169" s="72"/>
      <c r="FF169" s="72"/>
      <c r="FG169" s="72"/>
      <c r="FH169" s="72"/>
      <c r="FI169" s="72"/>
      <c r="FJ169" s="72"/>
      <c r="FK169" s="72"/>
      <c r="FL169" s="72"/>
      <c r="FM169" s="72"/>
      <c r="FN169" s="72"/>
      <c r="FO169" s="72"/>
      <c r="FP169" s="72"/>
      <c r="FQ169" s="72"/>
      <c r="FR169" s="72"/>
      <c r="FS169" s="72"/>
      <c r="FT169" s="72"/>
      <c r="FU169" s="72"/>
      <c r="FV169" s="72"/>
      <c r="FW169" s="72"/>
      <c r="FX169" s="72"/>
      <c r="FY169" s="72"/>
      <c r="FZ169" s="72"/>
      <c r="GA169" s="72"/>
      <c r="GB169" s="72"/>
      <c r="GC169" s="72"/>
      <c r="GD169" s="72"/>
      <c r="GE169" s="72"/>
      <c r="GF169" s="72"/>
      <c r="GG169" s="72"/>
    </row>
    <row r="170" spans="1:189" s="73" customFormat="1" x14ac:dyDescent="0.25">
      <c r="A170" s="70"/>
      <c r="B170" s="71" t="str">
        <f t="array" ref="B170">IF(A169="","",(LARGE('A1'!$B$30:$C$103,(1+SUM(COUNTIF('A1'!$B$30:$C$103,B$6:B169))-(A169*COUNTIF('A1'!$B$30:$C$103,B$7))))))</f>
        <v/>
      </c>
      <c r="C170" s="72" t="str">
        <f t="array" ref="C170:AZ170">IF($C$5:$AZ$5="","",IF($C$5:$AZ$5="HOT",IF(TRANSPOSE('A1'!$B$30:$B$80)=$B170,"●",IF(TRANSPOSE('A1'!$C$30:$C$80)=$B170,"▼",IF($C169:$AZ169="|","|",""))),IF(TRANSPOSE('A1'!$B$30:$B$80)=$B170,"●",IF(TRANSPOSE('A1'!$C$30:$C$80)=$B170,"▲",IF($C169:$AZ169="|","|","")))))</f>
        <v/>
      </c>
      <c r="D170" s="72" t="str">
        <v/>
      </c>
      <c r="E170" s="72" t="str">
        <v/>
      </c>
      <c r="F170" s="72" t="str">
        <v/>
      </c>
      <c r="G170" s="72" t="str">
        <v/>
      </c>
      <c r="H170" s="72" t="str">
        <v/>
      </c>
      <c r="I170" s="72" t="str">
        <v/>
      </c>
      <c r="J170" s="72" t="str">
        <v/>
      </c>
      <c r="K170" s="72" t="str">
        <v/>
      </c>
      <c r="L170" s="72" t="str">
        <v/>
      </c>
      <c r="M170" s="72" t="str">
        <v/>
      </c>
      <c r="N170" s="72" t="str">
        <v/>
      </c>
      <c r="O170" s="72" t="str">
        <v/>
      </c>
      <c r="P170" s="72" t="str">
        <v/>
      </c>
      <c r="Q170" s="72" t="str">
        <v/>
      </c>
      <c r="R170" s="72" t="str">
        <v/>
      </c>
      <c r="S170" s="72" t="str">
        <v/>
      </c>
      <c r="T170" s="72" t="str">
        <v/>
      </c>
      <c r="U170" s="72" t="str">
        <v/>
      </c>
      <c r="V170" s="72" t="str">
        <v/>
      </c>
      <c r="W170" s="72" t="str">
        <v/>
      </c>
      <c r="X170" s="72" t="str">
        <v/>
      </c>
      <c r="Y170" s="72" t="str">
        <v/>
      </c>
      <c r="Z170" s="72" t="str">
        <v/>
      </c>
      <c r="AA170" s="72" t="str">
        <v/>
      </c>
      <c r="AB170" s="72" t="str">
        <v/>
      </c>
      <c r="AC170" s="72" t="str">
        <v/>
      </c>
      <c r="AD170" s="72" t="str">
        <v/>
      </c>
      <c r="AE170" s="72" t="str">
        <v/>
      </c>
      <c r="AF170" s="72" t="str">
        <v/>
      </c>
      <c r="AG170" s="72" t="str">
        <v/>
      </c>
      <c r="AH170" s="72" t="str">
        <v/>
      </c>
      <c r="AI170" s="72" t="str">
        <v/>
      </c>
      <c r="AJ170" s="72" t="str">
        <v/>
      </c>
      <c r="AK170" s="72" t="str">
        <v/>
      </c>
      <c r="AL170" s="72" t="str">
        <v/>
      </c>
      <c r="AM170" s="72" t="str">
        <v/>
      </c>
      <c r="AN170" s="72" t="str">
        <v/>
      </c>
      <c r="AO170" s="72" t="str">
        <v/>
      </c>
      <c r="AP170" s="72" t="str">
        <v/>
      </c>
      <c r="AQ170" s="72" t="str">
        <v/>
      </c>
      <c r="AR170" s="72" t="str">
        <v/>
      </c>
      <c r="AS170" s="72" t="str">
        <v/>
      </c>
      <c r="AT170" s="72" t="str">
        <v/>
      </c>
      <c r="AU170" s="72" t="str">
        <v/>
      </c>
      <c r="AV170" s="72" t="str">
        <v/>
      </c>
      <c r="AW170" s="72" t="str">
        <v/>
      </c>
      <c r="AX170" s="72" t="str">
        <v/>
      </c>
      <c r="AY170" s="72" t="str">
        <v/>
      </c>
      <c r="AZ170" s="72" t="str">
        <v/>
      </c>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c r="DA170" s="72"/>
      <c r="DB170" s="72"/>
      <c r="DC170" s="72"/>
      <c r="DD170" s="72"/>
      <c r="DE170" s="72"/>
      <c r="DF170" s="72"/>
      <c r="DG170" s="72"/>
      <c r="DH170" s="72"/>
      <c r="DI170" s="72"/>
      <c r="DJ170" s="72"/>
      <c r="DK170" s="72"/>
      <c r="DL170" s="72"/>
      <c r="DM170" s="72"/>
      <c r="DN170" s="72"/>
      <c r="DO170" s="72"/>
      <c r="DP170" s="72"/>
      <c r="DQ170" s="72"/>
      <c r="DR170" s="72"/>
      <c r="DS170" s="72"/>
      <c r="DT170" s="72"/>
      <c r="DU170" s="72"/>
      <c r="DV170" s="72"/>
      <c r="DW170" s="72"/>
      <c r="DX170" s="72"/>
      <c r="DY170" s="72"/>
      <c r="DZ170" s="72"/>
      <c r="EA170" s="72"/>
      <c r="EB170" s="72"/>
      <c r="EC170" s="72"/>
      <c r="ED170" s="72"/>
      <c r="EE170" s="72"/>
      <c r="EF170" s="72"/>
      <c r="EG170" s="72"/>
      <c r="EH170" s="72"/>
      <c r="EI170" s="72"/>
      <c r="EJ170" s="72"/>
      <c r="EK170" s="72"/>
      <c r="EL170" s="72"/>
      <c r="EM170" s="72"/>
      <c r="EN170" s="72"/>
      <c r="EO170" s="72"/>
      <c r="EP170" s="72"/>
      <c r="EQ170" s="72"/>
      <c r="ER170" s="72"/>
      <c r="ES170" s="72"/>
      <c r="ET170" s="72"/>
      <c r="EU170" s="72"/>
      <c r="EV170" s="72"/>
      <c r="EW170" s="72"/>
      <c r="EX170" s="72"/>
      <c r="EY170" s="72"/>
      <c r="EZ170" s="72"/>
      <c r="FA170" s="72"/>
      <c r="FB170" s="72"/>
      <c r="FC170" s="72"/>
      <c r="FD170" s="72"/>
      <c r="FE170" s="72"/>
      <c r="FF170" s="72"/>
      <c r="FG170" s="72"/>
      <c r="FH170" s="72"/>
      <c r="FI170" s="72"/>
      <c r="FJ170" s="72"/>
      <c r="FK170" s="72"/>
      <c r="FL170" s="72"/>
      <c r="FM170" s="72"/>
      <c r="FN170" s="72"/>
      <c r="FO170" s="72"/>
      <c r="FP170" s="72"/>
      <c r="FQ170" s="72"/>
      <c r="FR170" s="72"/>
      <c r="FS170" s="72"/>
      <c r="FT170" s="72"/>
      <c r="FU170" s="72"/>
      <c r="FV170" s="72"/>
      <c r="FW170" s="72"/>
      <c r="FX170" s="72"/>
      <c r="FY170" s="72"/>
      <c r="FZ170" s="72"/>
      <c r="GA170" s="72"/>
      <c r="GB170" s="72"/>
      <c r="GC170" s="72"/>
      <c r="GD170" s="72"/>
      <c r="GE170" s="72"/>
      <c r="GF170" s="72"/>
      <c r="GG170" s="72"/>
    </row>
    <row r="171" spans="1:189" s="73" customFormat="1" x14ac:dyDescent="0.25">
      <c r="A171" s="70" t="str">
        <f>IF(A169="","",IF((SUM(IF(FREQUENCY('A1'!$B$30:$C$80,'A1'!$B$30:$C$80)&gt;0,1)))&gt;(A169+1),(A169+1),""))</f>
        <v/>
      </c>
      <c r="B171" s="71" t="str">
        <f t="array" ref="B171">IF(A170="","",(LARGE('A1'!$B$30:$C$103,(1+SUM(COUNTIF('A1'!$B$30:$C$103,B$6:B170))-(A170*COUNTIF('A1'!$B$30:$C$103,B$7))))))</f>
        <v/>
      </c>
      <c r="C171" s="72" t="str">
        <f t="array" ref="C171:AZ171">IF($C$5:$AZ$5="","",IF($C$5:$AZ$5="HOT",IF($C170:$AZ170="●","|",IF($C170:$AZ170="|","|","")),IF($C170:$AZ170="▲","|",IF($C170:$AZ170="|","|",""))))</f>
        <v/>
      </c>
      <c r="D171" s="72" t="str">
        <v/>
      </c>
      <c r="E171" s="72" t="str">
        <v/>
      </c>
      <c r="F171" s="72" t="str">
        <v/>
      </c>
      <c r="G171" s="72" t="str">
        <v/>
      </c>
      <c r="H171" s="72" t="str">
        <v/>
      </c>
      <c r="I171" s="72" t="str">
        <v/>
      </c>
      <c r="J171" s="72" t="str">
        <v/>
      </c>
      <c r="K171" s="72" t="str">
        <v/>
      </c>
      <c r="L171" s="72" t="str">
        <v/>
      </c>
      <c r="M171" s="72" t="str">
        <v/>
      </c>
      <c r="N171" s="72" t="str">
        <v/>
      </c>
      <c r="O171" s="72" t="str">
        <v/>
      </c>
      <c r="P171" s="72" t="str">
        <v/>
      </c>
      <c r="Q171" s="72" t="str">
        <v/>
      </c>
      <c r="R171" s="72" t="str">
        <v/>
      </c>
      <c r="S171" s="72" t="str">
        <v/>
      </c>
      <c r="T171" s="72" t="str">
        <v/>
      </c>
      <c r="U171" s="72" t="str">
        <v/>
      </c>
      <c r="V171" s="72" t="str">
        <v/>
      </c>
      <c r="W171" s="72" t="str">
        <v/>
      </c>
      <c r="X171" s="72" t="str">
        <v/>
      </c>
      <c r="Y171" s="72" t="str">
        <v/>
      </c>
      <c r="Z171" s="72" t="str">
        <v/>
      </c>
      <c r="AA171" s="72" t="str">
        <v/>
      </c>
      <c r="AB171" s="72" t="str">
        <v/>
      </c>
      <c r="AC171" s="72" t="str">
        <v/>
      </c>
      <c r="AD171" s="72" t="str">
        <v/>
      </c>
      <c r="AE171" s="72" t="str">
        <v/>
      </c>
      <c r="AF171" s="72" t="str">
        <v/>
      </c>
      <c r="AG171" s="72" t="str">
        <v/>
      </c>
      <c r="AH171" s="72" t="str">
        <v/>
      </c>
      <c r="AI171" s="72" t="str">
        <v/>
      </c>
      <c r="AJ171" s="72" t="str">
        <v/>
      </c>
      <c r="AK171" s="72" t="str">
        <v/>
      </c>
      <c r="AL171" s="72" t="str">
        <v/>
      </c>
      <c r="AM171" s="72" t="str">
        <v/>
      </c>
      <c r="AN171" s="72" t="str">
        <v/>
      </c>
      <c r="AO171" s="72" t="str">
        <v/>
      </c>
      <c r="AP171" s="72" t="str">
        <v/>
      </c>
      <c r="AQ171" s="72" t="str">
        <v/>
      </c>
      <c r="AR171" s="72" t="str">
        <v/>
      </c>
      <c r="AS171" s="72" t="str">
        <v/>
      </c>
      <c r="AT171" s="72" t="str">
        <v/>
      </c>
      <c r="AU171" s="72" t="str">
        <v/>
      </c>
      <c r="AV171" s="72" t="str">
        <v/>
      </c>
      <c r="AW171" s="72" t="str">
        <v/>
      </c>
      <c r="AX171" s="72" t="str">
        <v/>
      </c>
      <c r="AY171" s="72" t="str">
        <v/>
      </c>
      <c r="AZ171" s="72" t="str">
        <v/>
      </c>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c r="DA171" s="72"/>
      <c r="DB171" s="72"/>
      <c r="DC171" s="72"/>
      <c r="DD171" s="72"/>
      <c r="DE171" s="72"/>
      <c r="DF171" s="72"/>
      <c r="DG171" s="72"/>
      <c r="DH171" s="72"/>
      <c r="DI171" s="72"/>
      <c r="DJ171" s="72"/>
      <c r="DK171" s="72"/>
      <c r="DL171" s="72"/>
      <c r="DM171" s="72"/>
      <c r="DN171" s="72"/>
      <c r="DO171" s="72"/>
      <c r="DP171" s="72"/>
      <c r="DQ171" s="72"/>
      <c r="DR171" s="72"/>
      <c r="DS171" s="72"/>
      <c r="DT171" s="72"/>
      <c r="DU171" s="72"/>
      <c r="DV171" s="72"/>
      <c r="DW171" s="72"/>
      <c r="DX171" s="72"/>
      <c r="DY171" s="72"/>
      <c r="DZ171" s="72"/>
      <c r="EA171" s="72"/>
      <c r="EB171" s="72"/>
      <c r="EC171" s="72"/>
      <c r="ED171" s="72"/>
      <c r="EE171" s="72"/>
      <c r="EF171" s="72"/>
      <c r="EG171" s="72"/>
      <c r="EH171" s="72"/>
      <c r="EI171" s="72"/>
      <c r="EJ171" s="72"/>
      <c r="EK171" s="72"/>
      <c r="EL171" s="72"/>
      <c r="EM171" s="72"/>
      <c r="EN171" s="72"/>
      <c r="EO171" s="72"/>
      <c r="EP171" s="72"/>
      <c r="EQ171" s="72"/>
      <c r="ER171" s="72"/>
      <c r="ES171" s="72"/>
      <c r="ET171" s="72"/>
      <c r="EU171" s="72"/>
      <c r="EV171" s="72"/>
      <c r="EW171" s="72"/>
      <c r="EX171" s="72"/>
      <c r="EY171" s="72"/>
      <c r="EZ171" s="72"/>
      <c r="FA171" s="72"/>
      <c r="FB171" s="72"/>
      <c r="FC171" s="72"/>
      <c r="FD171" s="72"/>
      <c r="FE171" s="72"/>
      <c r="FF171" s="72"/>
      <c r="FG171" s="72"/>
      <c r="FH171" s="72"/>
      <c r="FI171" s="72"/>
      <c r="FJ171" s="72"/>
      <c r="FK171" s="72"/>
      <c r="FL171" s="72"/>
      <c r="FM171" s="72"/>
      <c r="FN171" s="72"/>
      <c r="FO171" s="72"/>
      <c r="FP171" s="72"/>
      <c r="FQ171" s="72"/>
      <c r="FR171" s="72"/>
      <c r="FS171" s="72"/>
      <c r="FT171" s="72"/>
      <c r="FU171" s="72"/>
      <c r="FV171" s="72"/>
      <c r="FW171" s="72"/>
      <c r="FX171" s="72"/>
      <c r="FY171" s="72"/>
      <c r="FZ171" s="72"/>
      <c r="GA171" s="72"/>
      <c r="GB171" s="72"/>
      <c r="GC171" s="72"/>
      <c r="GD171" s="72"/>
      <c r="GE171" s="72"/>
      <c r="GF171" s="72"/>
      <c r="GG171" s="72"/>
    </row>
    <row r="172" spans="1:189" s="73" customFormat="1" x14ac:dyDescent="0.25">
      <c r="A172" s="70"/>
      <c r="B172" s="71" t="str">
        <f t="array" ref="B172">IF(A171="","",(LARGE('A1'!$B$30:$C$103,(1+SUM(COUNTIF('A1'!$B$30:$C$103,B$6:B171))-(A171*COUNTIF('A1'!$B$30:$C$103,B$7))))))</f>
        <v/>
      </c>
      <c r="C172" s="72" t="str">
        <f t="array" ref="C172:AZ172">IF($C$5:$AZ$5="","",IF($C$5:$AZ$5="HOT",IF(TRANSPOSE('A1'!$B$30:$B$80)=$B172,"●",IF(TRANSPOSE('A1'!$C$30:$C$80)=$B172,"▼",IF($C171:$AZ171="|","|",""))),IF(TRANSPOSE('A1'!$B$30:$B$80)=$B172,"●",IF(TRANSPOSE('A1'!$C$30:$C$80)=$B172,"▲",IF($C171:$AZ171="|","|","")))))</f>
        <v/>
      </c>
      <c r="D172" s="72" t="str">
        <v/>
      </c>
      <c r="E172" s="72" t="str">
        <v/>
      </c>
      <c r="F172" s="72" t="str">
        <v/>
      </c>
      <c r="G172" s="72" t="str">
        <v/>
      </c>
      <c r="H172" s="72" t="str">
        <v/>
      </c>
      <c r="I172" s="72" t="str">
        <v/>
      </c>
      <c r="J172" s="72" t="str">
        <v/>
      </c>
      <c r="K172" s="72" t="str">
        <v/>
      </c>
      <c r="L172" s="72" t="str">
        <v/>
      </c>
      <c r="M172" s="72" t="str">
        <v/>
      </c>
      <c r="N172" s="72" t="str">
        <v/>
      </c>
      <c r="O172" s="72" t="str">
        <v/>
      </c>
      <c r="P172" s="72" t="str">
        <v/>
      </c>
      <c r="Q172" s="72" t="str">
        <v/>
      </c>
      <c r="R172" s="72" t="str">
        <v/>
      </c>
      <c r="S172" s="72" t="str">
        <v/>
      </c>
      <c r="T172" s="72" t="str">
        <v/>
      </c>
      <c r="U172" s="72" t="str">
        <v/>
      </c>
      <c r="V172" s="72" t="str">
        <v/>
      </c>
      <c r="W172" s="72" t="str">
        <v/>
      </c>
      <c r="X172" s="72" t="str">
        <v/>
      </c>
      <c r="Y172" s="72" t="str">
        <v/>
      </c>
      <c r="Z172" s="72" t="str">
        <v/>
      </c>
      <c r="AA172" s="72" t="str">
        <v/>
      </c>
      <c r="AB172" s="72" t="str">
        <v/>
      </c>
      <c r="AC172" s="72" t="str">
        <v/>
      </c>
      <c r="AD172" s="72" t="str">
        <v/>
      </c>
      <c r="AE172" s="72" t="str">
        <v/>
      </c>
      <c r="AF172" s="72" t="str">
        <v/>
      </c>
      <c r="AG172" s="72" t="str">
        <v/>
      </c>
      <c r="AH172" s="72" t="str">
        <v/>
      </c>
      <c r="AI172" s="72" t="str">
        <v/>
      </c>
      <c r="AJ172" s="72" t="str">
        <v/>
      </c>
      <c r="AK172" s="72" t="str">
        <v/>
      </c>
      <c r="AL172" s="72" t="str">
        <v/>
      </c>
      <c r="AM172" s="72" t="str">
        <v/>
      </c>
      <c r="AN172" s="72" t="str">
        <v/>
      </c>
      <c r="AO172" s="72" t="str">
        <v/>
      </c>
      <c r="AP172" s="72" t="str">
        <v/>
      </c>
      <c r="AQ172" s="72" t="str">
        <v/>
      </c>
      <c r="AR172" s="72" t="str">
        <v/>
      </c>
      <c r="AS172" s="72" t="str">
        <v/>
      </c>
      <c r="AT172" s="72" t="str">
        <v/>
      </c>
      <c r="AU172" s="72" t="str">
        <v/>
      </c>
      <c r="AV172" s="72" t="str">
        <v/>
      </c>
      <c r="AW172" s="72" t="str">
        <v/>
      </c>
      <c r="AX172" s="72" t="str">
        <v/>
      </c>
      <c r="AY172" s="72" t="str">
        <v/>
      </c>
      <c r="AZ172" s="72" t="str">
        <v/>
      </c>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c r="FG172" s="72"/>
      <c r="FH172" s="72"/>
      <c r="FI172" s="72"/>
      <c r="FJ172" s="72"/>
      <c r="FK172" s="72"/>
      <c r="FL172" s="72"/>
      <c r="FM172" s="72"/>
      <c r="FN172" s="72"/>
      <c r="FO172" s="72"/>
      <c r="FP172" s="72"/>
      <c r="FQ172" s="72"/>
      <c r="FR172" s="72"/>
      <c r="FS172" s="72"/>
      <c r="FT172" s="72"/>
      <c r="FU172" s="72"/>
      <c r="FV172" s="72"/>
      <c r="FW172" s="72"/>
      <c r="FX172" s="72"/>
      <c r="FY172" s="72"/>
      <c r="FZ172" s="72"/>
      <c r="GA172" s="72"/>
      <c r="GB172" s="72"/>
      <c r="GC172" s="72"/>
      <c r="GD172" s="72"/>
      <c r="GE172" s="72"/>
      <c r="GF172" s="72"/>
      <c r="GG172" s="72"/>
    </row>
    <row r="173" spans="1:189" s="73" customFormat="1" x14ac:dyDescent="0.25">
      <c r="A173" s="70" t="str">
        <f>IF(A171="","",IF((SUM(IF(FREQUENCY('A1'!$B$30:$C$80,'A1'!$B$30:$C$80)&gt;0,1)))&gt;(A171+1),(A171+1),""))</f>
        <v/>
      </c>
      <c r="B173" s="71" t="str">
        <f t="array" ref="B173">IF(A172="","",(LARGE('A1'!$B$30:$C$103,(1+SUM(COUNTIF('A1'!$B$30:$C$103,B$6:B172))-(A172*COUNTIF('A1'!$B$30:$C$103,B$7))))))</f>
        <v/>
      </c>
      <c r="C173" s="72" t="str">
        <f t="array" ref="C173:AZ173">IF($C$5:$AZ$5="","",IF($C$5:$AZ$5="HOT",IF($C172:$AZ172="●","|",IF($C172:$AZ172="|","|","")),IF($C172:$AZ172="▲","|",IF($C172:$AZ172="|","|",""))))</f>
        <v/>
      </c>
      <c r="D173" s="72" t="str">
        <v/>
      </c>
      <c r="E173" s="72" t="str">
        <v/>
      </c>
      <c r="F173" s="72" t="str">
        <v/>
      </c>
      <c r="G173" s="72" t="str">
        <v/>
      </c>
      <c r="H173" s="72" t="str">
        <v/>
      </c>
      <c r="I173" s="72" t="str">
        <v/>
      </c>
      <c r="J173" s="72" t="str">
        <v/>
      </c>
      <c r="K173" s="72" t="str">
        <v/>
      </c>
      <c r="L173" s="72" t="str">
        <v/>
      </c>
      <c r="M173" s="72" t="str">
        <v/>
      </c>
      <c r="N173" s="72" t="str">
        <v/>
      </c>
      <c r="O173" s="72" t="str">
        <v/>
      </c>
      <c r="P173" s="72" t="str">
        <v/>
      </c>
      <c r="Q173" s="72" t="str">
        <v/>
      </c>
      <c r="R173" s="72" t="str">
        <v/>
      </c>
      <c r="S173" s="72" t="str">
        <v/>
      </c>
      <c r="T173" s="72" t="str">
        <v/>
      </c>
      <c r="U173" s="72" t="str">
        <v/>
      </c>
      <c r="V173" s="72" t="str">
        <v/>
      </c>
      <c r="W173" s="72" t="str">
        <v/>
      </c>
      <c r="X173" s="72" t="str">
        <v/>
      </c>
      <c r="Y173" s="72" t="str">
        <v/>
      </c>
      <c r="Z173" s="72" t="str">
        <v/>
      </c>
      <c r="AA173" s="72" t="str">
        <v/>
      </c>
      <c r="AB173" s="72" t="str">
        <v/>
      </c>
      <c r="AC173" s="72" t="str">
        <v/>
      </c>
      <c r="AD173" s="72" t="str">
        <v/>
      </c>
      <c r="AE173" s="72" t="str">
        <v/>
      </c>
      <c r="AF173" s="72" t="str">
        <v/>
      </c>
      <c r="AG173" s="72" t="str">
        <v/>
      </c>
      <c r="AH173" s="72" t="str">
        <v/>
      </c>
      <c r="AI173" s="72" t="str">
        <v/>
      </c>
      <c r="AJ173" s="72" t="str">
        <v/>
      </c>
      <c r="AK173" s="72" t="str">
        <v/>
      </c>
      <c r="AL173" s="72" t="str">
        <v/>
      </c>
      <c r="AM173" s="72" t="str">
        <v/>
      </c>
      <c r="AN173" s="72" t="str">
        <v/>
      </c>
      <c r="AO173" s="72" t="str">
        <v/>
      </c>
      <c r="AP173" s="72" t="str">
        <v/>
      </c>
      <c r="AQ173" s="72" t="str">
        <v/>
      </c>
      <c r="AR173" s="72" t="str">
        <v/>
      </c>
      <c r="AS173" s="72" t="str">
        <v/>
      </c>
      <c r="AT173" s="72" t="str">
        <v/>
      </c>
      <c r="AU173" s="72" t="str">
        <v/>
      </c>
      <c r="AV173" s="72" t="str">
        <v/>
      </c>
      <c r="AW173" s="72" t="str">
        <v/>
      </c>
      <c r="AX173" s="72" t="str">
        <v/>
      </c>
      <c r="AY173" s="72" t="str">
        <v/>
      </c>
      <c r="AZ173" s="72" t="str">
        <v/>
      </c>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c r="DA173" s="72"/>
      <c r="DB173" s="72"/>
      <c r="DC173" s="72"/>
      <c r="DD173" s="72"/>
      <c r="DE173" s="72"/>
      <c r="DF173" s="72"/>
      <c r="DG173" s="72"/>
      <c r="DH173" s="72"/>
      <c r="DI173" s="72"/>
      <c r="DJ173" s="72"/>
      <c r="DK173" s="72"/>
      <c r="DL173" s="72"/>
      <c r="DM173" s="72"/>
      <c r="DN173" s="72"/>
      <c r="DO173" s="72"/>
      <c r="DP173" s="72"/>
      <c r="DQ173" s="72"/>
      <c r="DR173" s="72"/>
      <c r="DS173" s="72"/>
      <c r="DT173" s="72"/>
      <c r="DU173" s="72"/>
      <c r="DV173" s="72"/>
      <c r="DW173" s="72"/>
      <c r="DX173" s="72"/>
      <c r="DY173" s="72"/>
      <c r="DZ173" s="72"/>
      <c r="EA173" s="72"/>
      <c r="EB173" s="72"/>
      <c r="EC173" s="72"/>
      <c r="ED173" s="72"/>
      <c r="EE173" s="72"/>
      <c r="EF173" s="72"/>
      <c r="EG173" s="72"/>
      <c r="EH173" s="72"/>
      <c r="EI173" s="72"/>
      <c r="EJ173" s="72"/>
      <c r="EK173" s="72"/>
      <c r="EL173" s="72"/>
      <c r="EM173" s="72"/>
      <c r="EN173" s="72"/>
      <c r="EO173" s="72"/>
      <c r="EP173" s="72"/>
      <c r="EQ173" s="72"/>
      <c r="ER173" s="72"/>
      <c r="ES173" s="72"/>
      <c r="ET173" s="72"/>
      <c r="EU173" s="72"/>
      <c r="EV173" s="72"/>
      <c r="EW173" s="72"/>
      <c r="EX173" s="72"/>
      <c r="EY173" s="72"/>
      <c r="EZ173" s="72"/>
      <c r="FA173" s="72"/>
      <c r="FB173" s="72"/>
      <c r="FC173" s="72"/>
      <c r="FD173" s="72"/>
      <c r="FE173" s="72"/>
      <c r="FF173" s="72"/>
      <c r="FG173" s="72"/>
      <c r="FH173" s="72"/>
      <c r="FI173" s="72"/>
      <c r="FJ173" s="72"/>
      <c r="FK173" s="72"/>
      <c r="FL173" s="72"/>
      <c r="FM173" s="72"/>
      <c r="FN173" s="72"/>
      <c r="FO173" s="72"/>
      <c r="FP173" s="72"/>
      <c r="FQ173" s="72"/>
      <c r="FR173" s="72"/>
      <c r="FS173" s="72"/>
      <c r="FT173" s="72"/>
      <c r="FU173" s="72"/>
      <c r="FV173" s="72"/>
      <c r="FW173" s="72"/>
      <c r="FX173" s="72"/>
      <c r="FY173" s="72"/>
      <c r="FZ173" s="72"/>
      <c r="GA173" s="72"/>
      <c r="GB173" s="72"/>
      <c r="GC173" s="72"/>
      <c r="GD173" s="72"/>
      <c r="GE173" s="72"/>
      <c r="GF173" s="72"/>
      <c r="GG173" s="72"/>
    </row>
    <row r="174" spans="1:189" s="73" customFormat="1" x14ac:dyDescent="0.25">
      <c r="A174" s="70"/>
      <c r="B174" s="71" t="str">
        <f t="array" ref="B174">IF(A173="","",(LARGE('A1'!$B$30:$C$103,(1+SUM(COUNTIF('A1'!$B$30:$C$103,B$6:B173))-(A173*COUNTIF('A1'!$B$30:$C$103,B$7))))))</f>
        <v/>
      </c>
      <c r="C174" s="72" t="str">
        <f t="array" ref="C174:AZ174">IF($C$5:$AZ$5="","",IF($C$5:$AZ$5="HOT",IF(TRANSPOSE('A1'!$B$30:$B$80)=$B174,"●",IF(TRANSPOSE('A1'!$C$30:$C$80)=$B174,"▼",IF($C173:$AZ173="|","|",""))),IF(TRANSPOSE('A1'!$B$30:$B$80)=$B174,"●",IF(TRANSPOSE('A1'!$C$30:$C$80)=$B174,"▲",IF($C173:$AZ173="|","|","")))))</f>
        <v/>
      </c>
      <c r="D174" s="72" t="str">
        <v/>
      </c>
      <c r="E174" s="72" t="str">
        <v/>
      </c>
      <c r="F174" s="72" t="str">
        <v/>
      </c>
      <c r="G174" s="72" t="str">
        <v/>
      </c>
      <c r="H174" s="72" t="str">
        <v/>
      </c>
      <c r="I174" s="72" t="str">
        <v/>
      </c>
      <c r="J174" s="72" t="str">
        <v/>
      </c>
      <c r="K174" s="72" t="str">
        <v/>
      </c>
      <c r="L174" s="72" t="str">
        <v/>
      </c>
      <c r="M174" s="72" t="str">
        <v/>
      </c>
      <c r="N174" s="72" t="str">
        <v/>
      </c>
      <c r="O174" s="72" t="str">
        <v/>
      </c>
      <c r="P174" s="72" t="str">
        <v/>
      </c>
      <c r="Q174" s="72" t="str">
        <v/>
      </c>
      <c r="R174" s="72" t="str">
        <v/>
      </c>
      <c r="S174" s="72" t="str">
        <v/>
      </c>
      <c r="T174" s="72" t="str">
        <v/>
      </c>
      <c r="U174" s="72" t="str">
        <v/>
      </c>
      <c r="V174" s="72" t="str">
        <v/>
      </c>
      <c r="W174" s="72" t="str">
        <v/>
      </c>
      <c r="X174" s="72" t="str">
        <v/>
      </c>
      <c r="Y174" s="72" t="str">
        <v/>
      </c>
      <c r="Z174" s="72" t="str">
        <v/>
      </c>
      <c r="AA174" s="72" t="str">
        <v/>
      </c>
      <c r="AB174" s="72" t="str">
        <v/>
      </c>
      <c r="AC174" s="72" t="str">
        <v/>
      </c>
      <c r="AD174" s="72" t="str">
        <v/>
      </c>
      <c r="AE174" s="72" t="str">
        <v/>
      </c>
      <c r="AF174" s="72" t="str">
        <v/>
      </c>
      <c r="AG174" s="72" t="str">
        <v/>
      </c>
      <c r="AH174" s="72" t="str">
        <v/>
      </c>
      <c r="AI174" s="72" t="str">
        <v/>
      </c>
      <c r="AJ174" s="72" t="str">
        <v/>
      </c>
      <c r="AK174" s="72" t="str">
        <v/>
      </c>
      <c r="AL174" s="72" t="str">
        <v/>
      </c>
      <c r="AM174" s="72" t="str">
        <v/>
      </c>
      <c r="AN174" s="72" t="str">
        <v/>
      </c>
      <c r="AO174" s="72" t="str">
        <v/>
      </c>
      <c r="AP174" s="72" t="str">
        <v/>
      </c>
      <c r="AQ174" s="72" t="str">
        <v/>
      </c>
      <c r="AR174" s="72" t="str">
        <v/>
      </c>
      <c r="AS174" s="72" t="str">
        <v/>
      </c>
      <c r="AT174" s="72" t="str">
        <v/>
      </c>
      <c r="AU174" s="72" t="str">
        <v/>
      </c>
      <c r="AV174" s="72" t="str">
        <v/>
      </c>
      <c r="AW174" s="72" t="str">
        <v/>
      </c>
      <c r="AX174" s="72" t="str">
        <v/>
      </c>
      <c r="AY174" s="72" t="str">
        <v/>
      </c>
      <c r="AZ174" s="72" t="str">
        <v/>
      </c>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c r="DA174" s="72"/>
      <c r="DB174" s="72"/>
      <c r="DC174" s="72"/>
      <c r="DD174" s="72"/>
      <c r="DE174" s="72"/>
      <c r="DF174" s="72"/>
      <c r="DG174" s="72"/>
      <c r="DH174" s="72"/>
      <c r="DI174" s="72"/>
      <c r="DJ174" s="72"/>
      <c r="DK174" s="72"/>
      <c r="DL174" s="72"/>
      <c r="DM174" s="72"/>
      <c r="DN174" s="72"/>
      <c r="DO174" s="72"/>
      <c r="DP174" s="72"/>
      <c r="DQ174" s="72"/>
      <c r="DR174" s="72"/>
      <c r="DS174" s="72"/>
      <c r="DT174" s="72"/>
      <c r="DU174" s="72"/>
      <c r="DV174" s="72"/>
      <c r="DW174" s="72"/>
      <c r="DX174" s="72"/>
      <c r="DY174" s="72"/>
      <c r="DZ174" s="72"/>
      <c r="EA174" s="72"/>
      <c r="EB174" s="72"/>
      <c r="EC174" s="72"/>
      <c r="ED174" s="72"/>
      <c r="EE174" s="72"/>
      <c r="EF174" s="72"/>
      <c r="EG174" s="72"/>
      <c r="EH174" s="72"/>
      <c r="EI174" s="72"/>
      <c r="EJ174" s="72"/>
      <c r="EK174" s="72"/>
      <c r="EL174" s="72"/>
      <c r="EM174" s="72"/>
      <c r="EN174" s="72"/>
      <c r="EO174" s="72"/>
      <c r="EP174" s="72"/>
      <c r="EQ174" s="72"/>
      <c r="ER174" s="72"/>
      <c r="ES174" s="72"/>
      <c r="ET174" s="72"/>
      <c r="EU174" s="72"/>
      <c r="EV174" s="72"/>
      <c r="EW174" s="72"/>
      <c r="EX174" s="72"/>
      <c r="EY174" s="72"/>
      <c r="EZ174" s="72"/>
      <c r="FA174" s="72"/>
      <c r="FB174" s="72"/>
      <c r="FC174" s="72"/>
      <c r="FD174" s="72"/>
      <c r="FE174" s="72"/>
      <c r="FF174" s="72"/>
      <c r="FG174" s="72"/>
      <c r="FH174" s="72"/>
      <c r="FI174" s="72"/>
      <c r="FJ174" s="72"/>
      <c r="FK174" s="72"/>
      <c r="FL174" s="72"/>
      <c r="FM174" s="72"/>
      <c r="FN174" s="72"/>
      <c r="FO174" s="72"/>
      <c r="FP174" s="72"/>
      <c r="FQ174" s="72"/>
      <c r="FR174" s="72"/>
      <c r="FS174" s="72"/>
      <c r="FT174" s="72"/>
      <c r="FU174" s="72"/>
      <c r="FV174" s="72"/>
      <c r="FW174" s="72"/>
      <c r="FX174" s="72"/>
      <c r="FY174" s="72"/>
      <c r="FZ174" s="72"/>
      <c r="GA174" s="72"/>
      <c r="GB174" s="72"/>
      <c r="GC174" s="72"/>
      <c r="GD174" s="72"/>
      <c r="GE174" s="72"/>
      <c r="GF174" s="72"/>
      <c r="GG174" s="72"/>
    </row>
    <row r="175" spans="1:189" s="73" customFormat="1" x14ac:dyDescent="0.25">
      <c r="A175" s="70" t="str">
        <f>IF(A173="","",IF((SUM(IF(FREQUENCY('A1'!$B$30:$C$80,'A1'!$B$30:$C$80)&gt;0,1)))&gt;(A173+1),(A173+1),""))</f>
        <v/>
      </c>
      <c r="B175" s="71" t="str">
        <f t="array" ref="B175">IF(A174="","",(LARGE('A1'!$B$30:$C$103,(1+SUM(COUNTIF('A1'!$B$30:$C$103,B$6:B174))-(A174*COUNTIF('A1'!$B$30:$C$103,B$7))))))</f>
        <v/>
      </c>
      <c r="C175" s="72" t="str">
        <f t="array" ref="C175:AZ175">IF($C$5:$AZ$5="","",IF($C$5:$AZ$5="HOT",IF($C174:$AZ174="●","|",IF($C174:$AZ174="|","|","")),IF($C174:$AZ174="▲","|",IF($C174:$AZ174="|","|",""))))</f>
        <v/>
      </c>
      <c r="D175" s="72" t="str">
        <v/>
      </c>
      <c r="E175" s="72" t="str">
        <v/>
      </c>
      <c r="F175" s="72" t="str">
        <v/>
      </c>
      <c r="G175" s="72" t="str">
        <v/>
      </c>
      <c r="H175" s="72" t="str">
        <v/>
      </c>
      <c r="I175" s="72" t="str">
        <v/>
      </c>
      <c r="J175" s="72" t="str">
        <v/>
      </c>
      <c r="K175" s="72" t="str">
        <v/>
      </c>
      <c r="L175" s="72" t="str">
        <v/>
      </c>
      <c r="M175" s="72" t="str">
        <v/>
      </c>
      <c r="N175" s="72" t="str">
        <v/>
      </c>
      <c r="O175" s="72" t="str">
        <v/>
      </c>
      <c r="P175" s="72" t="str">
        <v/>
      </c>
      <c r="Q175" s="72" t="str">
        <v/>
      </c>
      <c r="R175" s="72" t="str">
        <v/>
      </c>
      <c r="S175" s="72" t="str">
        <v/>
      </c>
      <c r="T175" s="72" t="str">
        <v/>
      </c>
      <c r="U175" s="72" t="str">
        <v/>
      </c>
      <c r="V175" s="72" t="str">
        <v/>
      </c>
      <c r="W175" s="72" t="str">
        <v/>
      </c>
      <c r="X175" s="72" t="str">
        <v/>
      </c>
      <c r="Y175" s="72" t="str">
        <v/>
      </c>
      <c r="Z175" s="72" t="str">
        <v/>
      </c>
      <c r="AA175" s="72" t="str">
        <v/>
      </c>
      <c r="AB175" s="72" t="str">
        <v/>
      </c>
      <c r="AC175" s="72" t="str">
        <v/>
      </c>
      <c r="AD175" s="72" t="str">
        <v/>
      </c>
      <c r="AE175" s="72" t="str">
        <v/>
      </c>
      <c r="AF175" s="72" t="str">
        <v/>
      </c>
      <c r="AG175" s="72" t="str">
        <v/>
      </c>
      <c r="AH175" s="72" t="str">
        <v/>
      </c>
      <c r="AI175" s="72" t="str">
        <v/>
      </c>
      <c r="AJ175" s="72" t="str">
        <v/>
      </c>
      <c r="AK175" s="72" t="str">
        <v/>
      </c>
      <c r="AL175" s="72" t="str">
        <v/>
      </c>
      <c r="AM175" s="72" t="str">
        <v/>
      </c>
      <c r="AN175" s="72" t="str">
        <v/>
      </c>
      <c r="AO175" s="72" t="str">
        <v/>
      </c>
      <c r="AP175" s="72" t="str">
        <v/>
      </c>
      <c r="AQ175" s="72" t="str">
        <v/>
      </c>
      <c r="AR175" s="72" t="str">
        <v/>
      </c>
      <c r="AS175" s="72" t="str">
        <v/>
      </c>
      <c r="AT175" s="72" t="str">
        <v/>
      </c>
      <c r="AU175" s="72" t="str">
        <v/>
      </c>
      <c r="AV175" s="72" t="str">
        <v/>
      </c>
      <c r="AW175" s="72" t="str">
        <v/>
      </c>
      <c r="AX175" s="72" t="str">
        <v/>
      </c>
      <c r="AY175" s="72" t="str">
        <v/>
      </c>
      <c r="AZ175" s="72" t="str">
        <v/>
      </c>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c r="DA175" s="72"/>
      <c r="DB175" s="72"/>
      <c r="DC175" s="72"/>
      <c r="DD175" s="72"/>
      <c r="DE175" s="72"/>
      <c r="DF175" s="72"/>
      <c r="DG175" s="72"/>
      <c r="DH175" s="72"/>
      <c r="DI175" s="72"/>
      <c r="DJ175" s="72"/>
      <c r="DK175" s="72"/>
      <c r="DL175" s="72"/>
      <c r="DM175" s="72"/>
      <c r="DN175" s="72"/>
      <c r="DO175" s="72"/>
      <c r="DP175" s="72"/>
      <c r="DQ175" s="72"/>
      <c r="DR175" s="72"/>
      <c r="DS175" s="72"/>
      <c r="DT175" s="72"/>
      <c r="DU175" s="72"/>
      <c r="DV175" s="72"/>
      <c r="DW175" s="72"/>
      <c r="DX175" s="72"/>
      <c r="DY175" s="72"/>
      <c r="DZ175" s="72"/>
      <c r="EA175" s="72"/>
      <c r="EB175" s="72"/>
      <c r="EC175" s="72"/>
      <c r="ED175" s="72"/>
      <c r="EE175" s="72"/>
      <c r="EF175" s="72"/>
      <c r="EG175" s="72"/>
      <c r="EH175" s="72"/>
      <c r="EI175" s="72"/>
      <c r="EJ175" s="72"/>
      <c r="EK175" s="72"/>
      <c r="EL175" s="72"/>
      <c r="EM175" s="72"/>
      <c r="EN175" s="72"/>
      <c r="EO175" s="72"/>
      <c r="EP175" s="72"/>
      <c r="EQ175" s="72"/>
      <c r="ER175" s="72"/>
      <c r="ES175" s="72"/>
      <c r="ET175" s="72"/>
      <c r="EU175" s="72"/>
      <c r="EV175" s="72"/>
      <c r="EW175" s="72"/>
      <c r="EX175" s="72"/>
      <c r="EY175" s="72"/>
      <c r="EZ175" s="72"/>
      <c r="FA175" s="72"/>
      <c r="FB175" s="72"/>
      <c r="FC175" s="72"/>
      <c r="FD175" s="72"/>
      <c r="FE175" s="72"/>
      <c r="FF175" s="72"/>
      <c r="FG175" s="72"/>
      <c r="FH175" s="72"/>
      <c r="FI175" s="72"/>
      <c r="FJ175" s="72"/>
      <c r="FK175" s="72"/>
      <c r="FL175" s="72"/>
      <c r="FM175" s="72"/>
      <c r="FN175" s="72"/>
      <c r="FO175" s="72"/>
      <c r="FP175" s="72"/>
      <c r="FQ175" s="72"/>
      <c r="FR175" s="72"/>
      <c r="FS175" s="72"/>
      <c r="FT175" s="72"/>
      <c r="FU175" s="72"/>
      <c r="FV175" s="72"/>
      <c r="FW175" s="72"/>
      <c r="FX175" s="72"/>
      <c r="FY175" s="72"/>
      <c r="FZ175" s="72"/>
      <c r="GA175" s="72"/>
      <c r="GB175" s="72"/>
      <c r="GC175" s="72"/>
      <c r="GD175" s="72"/>
      <c r="GE175" s="72"/>
      <c r="GF175" s="72"/>
      <c r="GG175" s="72"/>
    </row>
    <row r="176" spans="1:189" s="73" customFormat="1" x14ac:dyDescent="0.25">
      <c r="A176" s="70"/>
      <c r="B176" s="71" t="str">
        <f t="array" ref="B176">IF(A175="","",(LARGE('A1'!$B$30:$C$103,(1+SUM(COUNTIF('A1'!$B$30:$C$103,B$6:B175))-(A175*COUNTIF('A1'!$B$30:$C$103,B$7))))))</f>
        <v/>
      </c>
      <c r="C176" s="72" t="str">
        <f t="array" ref="C176:AZ176">IF($C$5:$AZ$5="","",IF($C$5:$AZ$5="HOT",IF(TRANSPOSE('A1'!$B$30:$B$80)=$B176,"●",IF(TRANSPOSE('A1'!$C$30:$C$80)=$B176,"▼",IF($C175:$AZ175="|","|",""))),IF(TRANSPOSE('A1'!$B$30:$B$80)=$B176,"●",IF(TRANSPOSE('A1'!$C$30:$C$80)=$B176,"▲",IF($C175:$AZ175="|","|","")))))</f>
        <v/>
      </c>
      <c r="D176" s="72" t="str">
        <v/>
      </c>
      <c r="E176" s="72" t="str">
        <v/>
      </c>
      <c r="F176" s="72" t="str">
        <v/>
      </c>
      <c r="G176" s="72" t="str">
        <v/>
      </c>
      <c r="H176" s="72" t="str">
        <v/>
      </c>
      <c r="I176" s="72" t="str">
        <v/>
      </c>
      <c r="J176" s="72" t="str">
        <v/>
      </c>
      <c r="K176" s="72" t="str">
        <v/>
      </c>
      <c r="L176" s="72" t="str">
        <v/>
      </c>
      <c r="M176" s="72" t="str">
        <v/>
      </c>
      <c r="N176" s="72" t="str">
        <v/>
      </c>
      <c r="O176" s="72" t="str">
        <v/>
      </c>
      <c r="P176" s="72" t="str">
        <v/>
      </c>
      <c r="Q176" s="72" t="str">
        <v/>
      </c>
      <c r="R176" s="72" t="str">
        <v/>
      </c>
      <c r="S176" s="72" t="str">
        <v/>
      </c>
      <c r="T176" s="72" t="str">
        <v/>
      </c>
      <c r="U176" s="72" t="str">
        <v/>
      </c>
      <c r="V176" s="72" t="str">
        <v/>
      </c>
      <c r="W176" s="72" t="str">
        <v/>
      </c>
      <c r="X176" s="72" t="str">
        <v/>
      </c>
      <c r="Y176" s="72" t="str">
        <v/>
      </c>
      <c r="Z176" s="72" t="str">
        <v/>
      </c>
      <c r="AA176" s="72" t="str">
        <v/>
      </c>
      <c r="AB176" s="72" t="str">
        <v/>
      </c>
      <c r="AC176" s="72" t="str">
        <v/>
      </c>
      <c r="AD176" s="72" t="str">
        <v/>
      </c>
      <c r="AE176" s="72" t="str">
        <v/>
      </c>
      <c r="AF176" s="72" t="str">
        <v/>
      </c>
      <c r="AG176" s="72" t="str">
        <v/>
      </c>
      <c r="AH176" s="72" t="str">
        <v/>
      </c>
      <c r="AI176" s="72" t="str">
        <v/>
      </c>
      <c r="AJ176" s="72" t="str">
        <v/>
      </c>
      <c r="AK176" s="72" t="str">
        <v/>
      </c>
      <c r="AL176" s="72" t="str">
        <v/>
      </c>
      <c r="AM176" s="72" t="str">
        <v/>
      </c>
      <c r="AN176" s="72" t="str">
        <v/>
      </c>
      <c r="AO176" s="72" t="str">
        <v/>
      </c>
      <c r="AP176" s="72" t="str">
        <v/>
      </c>
      <c r="AQ176" s="72" t="str">
        <v/>
      </c>
      <c r="AR176" s="72" t="str">
        <v/>
      </c>
      <c r="AS176" s="72" t="str">
        <v/>
      </c>
      <c r="AT176" s="72" t="str">
        <v/>
      </c>
      <c r="AU176" s="72" t="str">
        <v/>
      </c>
      <c r="AV176" s="72" t="str">
        <v/>
      </c>
      <c r="AW176" s="72" t="str">
        <v/>
      </c>
      <c r="AX176" s="72" t="str">
        <v/>
      </c>
      <c r="AY176" s="72" t="str">
        <v/>
      </c>
      <c r="AZ176" s="72" t="str">
        <v/>
      </c>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c r="DA176" s="72"/>
      <c r="DB176" s="72"/>
      <c r="DC176" s="72"/>
      <c r="DD176" s="72"/>
      <c r="DE176" s="72"/>
      <c r="DF176" s="72"/>
      <c r="DG176" s="72"/>
      <c r="DH176" s="72"/>
      <c r="DI176" s="72"/>
      <c r="DJ176" s="72"/>
      <c r="DK176" s="72"/>
      <c r="DL176" s="72"/>
      <c r="DM176" s="72"/>
      <c r="DN176" s="72"/>
      <c r="DO176" s="72"/>
      <c r="DP176" s="72"/>
      <c r="DQ176" s="72"/>
      <c r="DR176" s="72"/>
      <c r="DS176" s="72"/>
      <c r="DT176" s="72"/>
      <c r="DU176" s="72"/>
      <c r="DV176" s="72"/>
      <c r="DW176" s="72"/>
      <c r="DX176" s="72"/>
      <c r="DY176" s="72"/>
      <c r="DZ176" s="72"/>
      <c r="EA176" s="72"/>
      <c r="EB176" s="72"/>
      <c r="EC176" s="72"/>
      <c r="ED176" s="72"/>
      <c r="EE176" s="72"/>
      <c r="EF176" s="72"/>
      <c r="EG176" s="72"/>
      <c r="EH176" s="72"/>
      <c r="EI176" s="72"/>
      <c r="EJ176" s="72"/>
      <c r="EK176" s="72"/>
      <c r="EL176" s="72"/>
      <c r="EM176" s="72"/>
      <c r="EN176" s="72"/>
      <c r="EO176" s="72"/>
      <c r="EP176" s="72"/>
      <c r="EQ176" s="72"/>
      <c r="ER176" s="72"/>
      <c r="ES176" s="72"/>
      <c r="ET176" s="72"/>
      <c r="EU176" s="72"/>
      <c r="EV176" s="72"/>
      <c r="EW176" s="72"/>
      <c r="EX176" s="72"/>
      <c r="EY176" s="72"/>
      <c r="EZ176" s="72"/>
      <c r="FA176" s="72"/>
      <c r="FB176" s="72"/>
      <c r="FC176" s="72"/>
      <c r="FD176" s="72"/>
      <c r="FE176" s="72"/>
      <c r="FF176" s="72"/>
      <c r="FG176" s="72"/>
      <c r="FH176" s="72"/>
      <c r="FI176" s="72"/>
      <c r="FJ176" s="72"/>
      <c r="FK176" s="72"/>
      <c r="FL176" s="72"/>
      <c r="FM176" s="72"/>
      <c r="FN176" s="72"/>
      <c r="FO176" s="72"/>
      <c r="FP176" s="72"/>
      <c r="FQ176" s="72"/>
      <c r="FR176" s="72"/>
      <c r="FS176" s="72"/>
      <c r="FT176" s="72"/>
      <c r="FU176" s="72"/>
      <c r="FV176" s="72"/>
      <c r="FW176" s="72"/>
      <c r="FX176" s="72"/>
      <c r="FY176" s="72"/>
      <c r="FZ176" s="72"/>
      <c r="GA176" s="72"/>
      <c r="GB176" s="72"/>
      <c r="GC176" s="72"/>
      <c r="GD176" s="72"/>
      <c r="GE176" s="72"/>
      <c r="GF176" s="72"/>
      <c r="GG176" s="72"/>
    </row>
    <row r="177" spans="1:189" s="73" customFormat="1" x14ac:dyDescent="0.25">
      <c r="A177" s="70" t="str">
        <f>IF(A175="","",IF((SUM(IF(FREQUENCY('A1'!$B$30:$C$80,'A1'!$B$30:$C$80)&gt;0,1)))&gt;(A175+1),(A175+1),""))</f>
        <v/>
      </c>
      <c r="B177" s="71" t="str">
        <f t="array" ref="B177">IF(A176="","",(LARGE('A1'!$B$30:$C$103,(1+SUM(COUNTIF('A1'!$B$30:$C$103,B$6:B176))-(A176*COUNTIF('A1'!$B$30:$C$103,B$7))))))</f>
        <v/>
      </c>
      <c r="C177" s="72" t="str">
        <f t="array" ref="C177:AZ177">IF($C$5:$AZ$5="","",IF($C$5:$AZ$5="HOT",IF($C176:$AZ176="●","|",IF($C176:$AZ176="|","|","")),IF($C176:$AZ176="▲","|",IF($C176:$AZ176="|","|",""))))</f>
        <v/>
      </c>
      <c r="D177" s="72" t="str">
        <v/>
      </c>
      <c r="E177" s="72" t="str">
        <v/>
      </c>
      <c r="F177" s="72" t="str">
        <v/>
      </c>
      <c r="G177" s="72" t="str">
        <v/>
      </c>
      <c r="H177" s="72" t="str">
        <v/>
      </c>
      <c r="I177" s="72" t="str">
        <v/>
      </c>
      <c r="J177" s="72" t="str">
        <v/>
      </c>
      <c r="K177" s="72" t="str">
        <v/>
      </c>
      <c r="L177" s="72" t="str">
        <v/>
      </c>
      <c r="M177" s="72" t="str">
        <v/>
      </c>
      <c r="N177" s="72" t="str">
        <v/>
      </c>
      <c r="O177" s="72" t="str">
        <v/>
      </c>
      <c r="P177" s="72" t="str">
        <v/>
      </c>
      <c r="Q177" s="72" t="str">
        <v/>
      </c>
      <c r="R177" s="72" t="str">
        <v/>
      </c>
      <c r="S177" s="72" t="str">
        <v/>
      </c>
      <c r="T177" s="72" t="str">
        <v/>
      </c>
      <c r="U177" s="72" t="str">
        <v/>
      </c>
      <c r="V177" s="72" t="str">
        <v/>
      </c>
      <c r="W177" s="72" t="str">
        <v/>
      </c>
      <c r="X177" s="72" t="str">
        <v/>
      </c>
      <c r="Y177" s="72" t="str">
        <v/>
      </c>
      <c r="Z177" s="72" t="str">
        <v/>
      </c>
      <c r="AA177" s="72" t="str">
        <v/>
      </c>
      <c r="AB177" s="72" t="str">
        <v/>
      </c>
      <c r="AC177" s="72" t="str">
        <v/>
      </c>
      <c r="AD177" s="72" t="str">
        <v/>
      </c>
      <c r="AE177" s="72" t="str">
        <v/>
      </c>
      <c r="AF177" s="72" t="str">
        <v/>
      </c>
      <c r="AG177" s="72" t="str">
        <v/>
      </c>
      <c r="AH177" s="72" t="str">
        <v/>
      </c>
      <c r="AI177" s="72" t="str">
        <v/>
      </c>
      <c r="AJ177" s="72" t="str">
        <v/>
      </c>
      <c r="AK177" s="72" t="str">
        <v/>
      </c>
      <c r="AL177" s="72" t="str">
        <v/>
      </c>
      <c r="AM177" s="72" t="str">
        <v/>
      </c>
      <c r="AN177" s="72" t="str">
        <v/>
      </c>
      <c r="AO177" s="72" t="str">
        <v/>
      </c>
      <c r="AP177" s="72" t="str">
        <v/>
      </c>
      <c r="AQ177" s="72" t="str">
        <v/>
      </c>
      <c r="AR177" s="72" t="str">
        <v/>
      </c>
      <c r="AS177" s="72" t="str">
        <v/>
      </c>
      <c r="AT177" s="72" t="str">
        <v/>
      </c>
      <c r="AU177" s="72" t="str">
        <v/>
      </c>
      <c r="AV177" s="72" t="str">
        <v/>
      </c>
      <c r="AW177" s="72" t="str">
        <v/>
      </c>
      <c r="AX177" s="72" t="str">
        <v/>
      </c>
      <c r="AY177" s="72" t="str">
        <v/>
      </c>
      <c r="AZ177" s="72" t="str">
        <v/>
      </c>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c r="DA177" s="72"/>
      <c r="DB177" s="72"/>
      <c r="DC177" s="72"/>
      <c r="DD177" s="72"/>
      <c r="DE177" s="72"/>
      <c r="DF177" s="72"/>
      <c r="DG177" s="72"/>
      <c r="DH177" s="72"/>
      <c r="DI177" s="72"/>
      <c r="DJ177" s="72"/>
      <c r="DK177" s="72"/>
      <c r="DL177" s="72"/>
      <c r="DM177" s="72"/>
      <c r="DN177" s="72"/>
      <c r="DO177" s="72"/>
      <c r="DP177" s="72"/>
      <c r="DQ177" s="72"/>
      <c r="DR177" s="72"/>
      <c r="DS177" s="72"/>
      <c r="DT177" s="72"/>
      <c r="DU177" s="72"/>
      <c r="DV177" s="72"/>
      <c r="DW177" s="72"/>
      <c r="DX177" s="72"/>
      <c r="DY177" s="72"/>
      <c r="DZ177" s="72"/>
      <c r="EA177" s="72"/>
      <c r="EB177" s="72"/>
      <c r="EC177" s="72"/>
      <c r="ED177" s="72"/>
      <c r="EE177" s="72"/>
      <c r="EF177" s="72"/>
      <c r="EG177" s="72"/>
      <c r="EH177" s="72"/>
      <c r="EI177" s="72"/>
      <c r="EJ177" s="72"/>
      <c r="EK177" s="72"/>
      <c r="EL177" s="72"/>
      <c r="EM177" s="72"/>
      <c r="EN177" s="72"/>
      <c r="EO177" s="72"/>
      <c r="EP177" s="72"/>
      <c r="EQ177" s="72"/>
      <c r="ER177" s="72"/>
      <c r="ES177" s="72"/>
      <c r="ET177" s="72"/>
      <c r="EU177" s="72"/>
      <c r="EV177" s="72"/>
      <c r="EW177" s="72"/>
      <c r="EX177" s="72"/>
      <c r="EY177" s="72"/>
      <c r="EZ177" s="72"/>
      <c r="FA177" s="72"/>
      <c r="FB177" s="72"/>
      <c r="FC177" s="72"/>
      <c r="FD177" s="72"/>
      <c r="FE177" s="72"/>
      <c r="FF177" s="72"/>
      <c r="FG177" s="72"/>
      <c r="FH177" s="72"/>
      <c r="FI177" s="72"/>
      <c r="FJ177" s="72"/>
      <c r="FK177" s="72"/>
      <c r="FL177" s="72"/>
      <c r="FM177" s="72"/>
      <c r="FN177" s="72"/>
      <c r="FO177" s="72"/>
      <c r="FP177" s="72"/>
      <c r="FQ177" s="72"/>
      <c r="FR177" s="72"/>
      <c r="FS177" s="72"/>
      <c r="FT177" s="72"/>
      <c r="FU177" s="72"/>
      <c r="FV177" s="72"/>
      <c r="FW177" s="72"/>
      <c r="FX177" s="72"/>
      <c r="FY177" s="72"/>
      <c r="FZ177" s="72"/>
      <c r="GA177" s="72"/>
      <c r="GB177" s="72"/>
      <c r="GC177" s="72"/>
      <c r="GD177" s="72"/>
      <c r="GE177" s="72"/>
      <c r="GF177" s="72"/>
      <c r="GG177" s="72"/>
    </row>
    <row r="178" spans="1:189" s="73" customFormat="1" x14ac:dyDescent="0.25">
      <c r="A178" s="70"/>
      <c r="B178" s="71" t="str">
        <f t="array" ref="B178">IF(A177="","",(LARGE('A1'!$B$30:$C$103,(1+SUM(COUNTIF('A1'!$B$30:$C$103,B$6:B177))-(A177*COUNTIF('A1'!$B$30:$C$103,B$7))))))</f>
        <v/>
      </c>
      <c r="C178" s="72" t="str">
        <f t="array" ref="C178:AZ178">IF($C$5:$AZ$5="","",IF($C$5:$AZ$5="HOT",IF(TRANSPOSE('A1'!$B$30:$B$80)=$B178,"●",IF(TRANSPOSE('A1'!$C$30:$C$80)=$B178,"▼",IF($C177:$AZ177="|","|",""))),IF(TRANSPOSE('A1'!$B$30:$B$80)=$B178,"●",IF(TRANSPOSE('A1'!$C$30:$C$80)=$B178,"▲",IF($C177:$AZ177="|","|","")))))</f>
        <v/>
      </c>
      <c r="D178" s="72" t="str">
        <v/>
      </c>
      <c r="E178" s="72" t="str">
        <v/>
      </c>
      <c r="F178" s="72" t="str">
        <v/>
      </c>
      <c r="G178" s="72" t="str">
        <v/>
      </c>
      <c r="H178" s="72" t="str">
        <v/>
      </c>
      <c r="I178" s="72" t="str">
        <v/>
      </c>
      <c r="J178" s="72" t="str">
        <v/>
      </c>
      <c r="K178" s="72" t="str">
        <v/>
      </c>
      <c r="L178" s="72" t="str">
        <v/>
      </c>
      <c r="M178" s="72" t="str">
        <v/>
      </c>
      <c r="N178" s="72" t="str">
        <v/>
      </c>
      <c r="O178" s="72" t="str">
        <v/>
      </c>
      <c r="P178" s="72" t="str">
        <v/>
      </c>
      <c r="Q178" s="72" t="str">
        <v/>
      </c>
      <c r="R178" s="72" t="str">
        <v/>
      </c>
      <c r="S178" s="72" t="str">
        <v/>
      </c>
      <c r="T178" s="72" t="str">
        <v/>
      </c>
      <c r="U178" s="72" t="str">
        <v/>
      </c>
      <c r="V178" s="72" t="str">
        <v/>
      </c>
      <c r="W178" s="72" t="str">
        <v/>
      </c>
      <c r="X178" s="72" t="str">
        <v/>
      </c>
      <c r="Y178" s="72" t="str">
        <v/>
      </c>
      <c r="Z178" s="72" t="str">
        <v/>
      </c>
      <c r="AA178" s="72" t="str">
        <v/>
      </c>
      <c r="AB178" s="72" t="str">
        <v/>
      </c>
      <c r="AC178" s="72" t="str">
        <v/>
      </c>
      <c r="AD178" s="72" t="str">
        <v/>
      </c>
      <c r="AE178" s="72" t="str">
        <v/>
      </c>
      <c r="AF178" s="72" t="str">
        <v/>
      </c>
      <c r="AG178" s="72" t="str">
        <v/>
      </c>
      <c r="AH178" s="72" t="str">
        <v/>
      </c>
      <c r="AI178" s="72" t="str">
        <v/>
      </c>
      <c r="AJ178" s="72" t="str">
        <v/>
      </c>
      <c r="AK178" s="72" t="str">
        <v/>
      </c>
      <c r="AL178" s="72" t="str">
        <v/>
      </c>
      <c r="AM178" s="72" t="str">
        <v/>
      </c>
      <c r="AN178" s="72" t="str">
        <v/>
      </c>
      <c r="AO178" s="72" t="str">
        <v/>
      </c>
      <c r="AP178" s="72" t="str">
        <v/>
      </c>
      <c r="AQ178" s="72" t="str">
        <v/>
      </c>
      <c r="AR178" s="72" t="str">
        <v/>
      </c>
      <c r="AS178" s="72" t="str">
        <v/>
      </c>
      <c r="AT178" s="72" t="str">
        <v/>
      </c>
      <c r="AU178" s="72" t="str">
        <v/>
      </c>
      <c r="AV178" s="72" t="str">
        <v/>
      </c>
      <c r="AW178" s="72" t="str">
        <v/>
      </c>
      <c r="AX178" s="72" t="str">
        <v/>
      </c>
      <c r="AY178" s="72" t="str">
        <v/>
      </c>
      <c r="AZ178" s="72" t="str">
        <v/>
      </c>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c r="DA178" s="72"/>
      <c r="DB178" s="72"/>
      <c r="DC178" s="72"/>
      <c r="DD178" s="72"/>
      <c r="DE178" s="72"/>
      <c r="DF178" s="72"/>
      <c r="DG178" s="72"/>
      <c r="DH178" s="72"/>
      <c r="DI178" s="72"/>
      <c r="DJ178" s="72"/>
      <c r="DK178" s="72"/>
      <c r="DL178" s="72"/>
      <c r="DM178" s="72"/>
      <c r="DN178" s="72"/>
      <c r="DO178" s="72"/>
      <c r="DP178" s="72"/>
      <c r="DQ178" s="72"/>
      <c r="DR178" s="72"/>
      <c r="DS178" s="72"/>
      <c r="DT178" s="72"/>
      <c r="DU178" s="72"/>
      <c r="DV178" s="72"/>
      <c r="DW178" s="72"/>
      <c r="DX178" s="72"/>
      <c r="DY178" s="72"/>
      <c r="DZ178" s="72"/>
      <c r="EA178" s="72"/>
      <c r="EB178" s="72"/>
      <c r="EC178" s="72"/>
      <c r="ED178" s="72"/>
      <c r="EE178" s="72"/>
      <c r="EF178" s="72"/>
      <c r="EG178" s="72"/>
      <c r="EH178" s="72"/>
      <c r="EI178" s="72"/>
      <c r="EJ178" s="72"/>
      <c r="EK178" s="72"/>
      <c r="EL178" s="72"/>
      <c r="EM178" s="72"/>
      <c r="EN178" s="72"/>
      <c r="EO178" s="72"/>
      <c r="EP178" s="72"/>
      <c r="EQ178" s="72"/>
      <c r="ER178" s="72"/>
      <c r="ES178" s="72"/>
      <c r="ET178" s="72"/>
      <c r="EU178" s="72"/>
      <c r="EV178" s="72"/>
      <c r="EW178" s="72"/>
      <c r="EX178" s="72"/>
      <c r="EY178" s="72"/>
      <c r="EZ178" s="72"/>
      <c r="FA178" s="72"/>
      <c r="FB178" s="72"/>
      <c r="FC178" s="72"/>
      <c r="FD178" s="72"/>
      <c r="FE178" s="72"/>
      <c r="FF178" s="72"/>
      <c r="FG178" s="72"/>
      <c r="FH178" s="72"/>
      <c r="FI178" s="72"/>
      <c r="FJ178" s="72"/>
      <c r="FK178" s="72"/>
      <c r="FL178" s="72"/>
      <c r="FM178" s="72"/>
      <c r="FN178" s="72"/>
      <c r="FO178" s="72"/>
      <c r="FP178" s="72"/>
      <c r="FQ178" s="72"/>
      <c r="FR178" s="72"/>
      <c r="FS178" s="72"/>
      <c r="FT178" s="72"/>
      <c r="FU178" s="72"/>
      <c r="FV178" s="72"/>
      <c r="FW178" s="72"/>
      <c r="FX178" s="72"/>
      <c r="FY178" s="72"/>
      <c r="FZ178" s="72"/>
      <c r="GA178" s="72"/>
      <c r="GB178" s="72"/>
      <c r="GC178" s="72"/>
      <c r="GD178" s="72"/>
      <c r="GE178" s="72"/>
      <c r="GF178" s="72"/>
      <c r="GG178" s="72"/>
    </row>
    <row r="179" spans="1:189" s="73" customFormat="1" x14ac:dyDescent="0.25">
      <c r="A179" s="70" t="str">
        <f>IF(A177="","",IF((SUM(IF(FREQUENCY('A1'!$B$30:$C$80,'A1'!$B$30:$C$80)&gt;0,1)))&gt;(A177+1),(A177+1),""))</f>
        <v/>
      </c>
      <c r="B179" s="71" t="str">
        <f t="array" ref="B179">IF(A178="","",(LARGE('A1'!$B$30:$C$103,(1+SUM(COUNTIF('A1'!$B$30:$C$103,B$6:B178))-(A178*COUNTIF('A1'!$B$30:$C$103,B$7))))))</f>
        <v/>
      </c>
      <c r="C179" s="72" t="str">
        <f t="array" ref="C179:AZ179">IF($C$5:$AZ$5="","",IF($C$5:$AZ$5="HOT",IF($C178:$AZ178="●","|",IF($C178:$AZ178="|","|","")),IF($C178:$AZ178="▲","|",IF($C178:$AZ178="|","|",""))))</f>
        <v/>
      </c>
      <c r="D179" s="72" t="str">
        <v/>
      </c>
      <c r="E179" s="72" t="str">
        <v/>
      </c>
      <c r="F179" s="72" t="str">
        <v/>
      </c>
      <c r="G179" s="72" t="str">
        <v/>
      </c>
      <c r="H179" s="72" t="str">
        <v/>
      </c>
      <c r="I179" s="72" t="str">
        <v/>
      </c>
      <c r="J179" s="72" t="str">
        <v/>
      </c>
      <c r="K179" s="72" t="str">
        <v/>
      </c>
      <c r="L179" s="72" t="str">
        <v/>
      </c>
      <c r="M179" s="72" t="str">
        <v/>
      </c>
      <c r="N179" s="72" t="str">
        <v/>
      </c>
      <c r="O179" s="72" t="str">
        <v/>
      </c>
      <c r="P179" s="72" t="str">
        <v/>
      </c>
      <c r="Q179" s="72" t="str">
        <v/>
      </c>
      <c r="R179" s="72" t="str">
        <v/>
      </c>
      <c r="S179" s="72" t="str">
        <v/>
      </c>
      <c r="T179" s="72" t="str">
        <v/>
      </c>
      <c r="U179" s="72" t="str">
        <v/>
      </c>
      <c r="V179" s="72" t="str">
        <v/>
      </c>
      <c r="W179" s="72" t="str">
        <v/>
      </c>
      <c r="X179" s="72" t="str">
        <v/>
      </c>
      <c r="Y179" s="72" t="str">
        <v/>
      </c>
      <c r="Z179" s="72" t="str">
        <v/>
      </c>
      <c r="AA179" s="72" t="str">
        <v/>
      </c>
      <c r="AB179" s="72" t="str">
        <v/>
      </c>
      <c r="AC179" s="72" t="str">
        <v/>
      </c>
      <c r="AD179" s="72" t="str">
        <v/>
      </c>
      <c r="AE179" s="72" t="str">
        <v/>
      </c>
      <c r="AF179" s="72" t="str">
        <v/>
      </c>
      <c r="AG179" s="72" t="str">
        <v/>
      </c>
      <c r="AH179" s="72" t="str">
        <v/>
      </c>
      <c r="AI179" s="72" t="str">
        <v/>
      </c>
      <c r="AJ179" s="72" t="str">
        <v/>
      </c>
      <c r="AK179" s="72" t="str">
        <v/>
      </c>
      <c r="AL179" s="72" t="str">
        <v/>
      </c>
      <c r="AM179" s="72" t="str">
        <v/>
      </c>
      <c r="AN179" s="72" t="str">
        <v/>
      </c>
      <c r="AO179" s="72" t="str">
        <v/>
      </c>
      <c r="AP179" s="72" t="str">
        <v/>
      </c>
      <c r="AQ179" s="72" t="str">
        <v/>
      </c>
      <c r="AR179" s="72" t="str">
        <v/>
      </c>
      <c r="AS179" s="72" t="str">
        <v/>
      </c>
      <c r="AT179" s="72" t="str">
        <v/>
      </c>
      <c r="AU179" s="72" t="str">
        <v/>
      </c>
      <c r="AV179" s="72" t="str">
        <v/>
      </c>
      <c r="AW179" s="72" t="str">
        <v/>
      </c>
      <c r="AX179" s="72" t="str">
        <v/>
      </c>
      <c r="AY179" s="72" t="str">
        <v/>
      </c>
      <c r="AZ179" s="72" t="str">
        <v/>
      </c>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c r="DA179" s="72"/>
      <c r="DB179" s="72"/>
      <c r="DC179" s="72"/>
      <c r="DD179" s="72"/>
      <c r="DE179" s="72"/>
      <c r="DF179" s="72"/>
      <c r="DG179" s="72"/>
      <c r="DH179" s="72"/>
      <c r="DI179" s="72"/>
      <c r="DJ179" s="72"/>
      <c r="DK179" s="72"/>
      <c r="DL179" s="72"/>
      <c r="DM179" s="72"/>
      <c r="DN179" s="72"/>
      <c r="DO179" s="72"/>
      <c r="DP179" s="72"/>
      <c r="DQ179" s="72"/>
      <c r="DR179" s="72"/>
      <c r="DS179" s="72"/>
      <c r="DT179" s="72"/>
      <c r="DU179" s="72"/>
      <c r="DV179" s="72"/>
      <c r="DW179" s="72"/>
      <c r="DX179" s="72"/>
      <c r="DY179" s="72"/>
      <c r="DZ179" s="72"/>
      <c r="EA179" s="72"/>
      <c r="EB179" s="72"/>
      <c r="EC179" s="72"/>
      <c r="ED179" s="72"/>
      <c r="EE179" s="72"/>
      <c r="EF179" s="72"/>
      <c r="EG179" s="72"/>
      <c r="EH179" s="72"/>
      <c r="EI179" s="72"/>
      <c r="EJ179" s="72"/>
      <c r="EK179" s="72"/>
      <c r="EL179" s="72"/>
      <c r="EM179" s="72"/>
      <c r="EN179" s="72"/>
      <c r="EO179" s="72"/>
      <c r="EP179" s="72"/>
      <c r="EQ179" s="72"/>
      <c r="ER179" s="72"/>
      <c r="ES179" s="72"/>
      <c r="ET179" s="72"/>
      <c r="EU179" s="72"/>
      <c r="EV179" s="72"/>
      <c r="EW179" s="72"/>
      <c r="EX179" s="72"/>
      <c r="EY179" s="72"/>
      <c r="EZ179" s="72"/>
      <c r="FA179" s="72"/>
      <c r="FB179" s="72"/>
      <c r="FC179" s="72"/>
      <c r="FD179" s="72"/>
      <c r="FE179" s="72"/>
      <c r="FF179" s="72"/>
      <c r="FG179" s="72"/>
      <c r="FH179" s="72"/>
      <c r="FI179" s="72"/>
      <c r="FJ179" s="72"/>
      <c r="FK179" s="72"/>
      <c r="FL179" s="72"/>
      <c r="FM179" s="72"/>
      <c r="FN179" s="72"/>
      <c r="FO179" s="72"/>
      <c r="FP179" s="72"/>
      <c r="FQ179" s="72"/>
      <c r="FR179" s="72"/>
      <c r="FS179" s="72"/>
      <c r="FT179" s="72"/>
      <c r="FU179" s="72"/>
      <c r="FV179" s="72"/>
      <c r="FW179" s="72"/>
      <c r="FX179" s="72"/>
      <c r="FY179" s="72"/>
      <c r="FZ179" s="72"/>
      <c r="GA179" s="72"/>
      <c r="GB179" s="72"/>
      <c r="GC179" s="72"/>
      <c r="GD179" s="72"/>
      <c r="GE179" s="72"/>
      <c r="GF179" s="72"/>
      <c r="GG179" s="72"/>
    </row>
    <row r="180" spans="1:189" s="73" customFormat="1" x14ac:dyDescent="0.25">
      <c r="A180" s="70"/>
      <c r="B180" s="71" t="str">
        <f t="array" ref="B180">IF(A179="","",(LARGE('A1'!$B$30:$C$103,(1+SUM(COUNTIF('A1'!$B$30:$C$103,B$6:B179))-(A179*COUNTIF('A1'!$B$30:$C$103,B$7))))))</f>
        <v/>
      </c>
      <c r="C180" s="72" t="str">
        <f t="array" ref="C180:AZ180">IF($C$5:$AZ$5="","",IF($C$5:$AZ$5="HOT",IF(TRANSPOSE('A1'!$B$30:$B$80)=$B180,"●",IF(TRANSPOSE('A1'!$C$30:$C$80)=$B180,"▼",IF($C179:$AZ179="|","|",""))),IF(TRANSPOSE('A1'!$B$30:$B$80)=$B180,"●",IF(TRANSPOSE('A1'!$C$30:$C$80)=$B180,"▲",IF($C179:$AZ179="|","|","")))))</f>
        <v/>
      </c>
      <c r="D180" s="72" t="str">
        <v/>
      </c>
      <c r="E180" s="72" t="str">
        <v/>
      </c>
      <c r="F180" s="72" t="str">
        <v/>
      </c>
      <c r="G180" s="72" t="str">
        <v/>
      </c>
      <c r="H180" s="72" t="str">
        <v/>
      </c>
      <c r="I180" s="72" t="str">
        <v/>
      </c>
      <c r="J180" s="72" t="str">
        <v/>
      </c>
      <c r="K180" s="72" t="str">
        <v/>
      </c>
      <c r="L180" s="72" t="str">
        <v/>
      </c>
      <c r="M180" s="72" t="str">
        <v/>
      </c>
      <c r="N180" s="72" t="str">
        <v/>
      </c>
      <c r="O180" s="72" t="str">
        <v/>
      </c>
      <c r="P180" s="72" t="str">
        <v/>
      </c>
      <c r="Q180" s="72" t="str">
        <v/>
      </c>
      <c r="R180" s="72" t="str">
        <v/>
      </c>
      <c r="S180" s="72" t="str">
        <v/>
      </c>
      <c r="T180" s="72" t="str">
        <v/>
      </c>
      <c r="U180" s="72" t="str">
        <v/>
      </c>
      <c r="V180" s="72" t="str">
        <v/>
      </c>
      <c r="W180" s="72" t="str">
        <v/>
      </c>
      <c r="X180" s="72" t="str">
        <v/>
      </c>
      <c r="Y180" s="72" t="str">
        <v/>
      </c>
      <c r="Z180" s="72" t="str">
        <v/>
      </c>
      <c r="AA180" s="72" t="str">
        <v/>
      </c>
      <c r="AB180" s="72" t="str">
        <v/>
      </c>
      <c r="AC180" s="72" t="str">
        <v/>
      </c>
      <c r="AD180" s="72" t="str">
        <v/>
      </c>
      <c r="AE180" s="72" t="str">
        <v/>
      </c>
      <c r="AF180" s="72" t="str">
        <v/>
      </c>
      <c r="AG180" s="72" t="str">
        <v/>
      </c>
      <c r="AH180" s="72" t="str">
        <v/>
      </c>
      <c r="AI180" s="72" t="str">
        <v/>
      </c>
      <c r="AJ180" s="72" t="str">
        <v/>
      </c>
      <c r="AK180" s="72" t="str">
        <v/>
      </c>
      <c r="AL180" s="72" t="str">
        <v/>
      </c>
      <c r="AM180" s="72" t="str">
        <v/>
      </c>
      <c r="AN180" s="72" t="str">
        <v/>
      </c>
      <c r="AO180" s="72" t="str">
        <v/>
      </c>
      <c r="AP180" s="72" t="str">
        <v/>
      </c>
      <c r="AQ180" s="72" t="str">
        <v/>
      </c>
      <c r="AR180" s="72" t="str">
        <v/>
      </c>
      <c r="AS180" s="72" t="str">
        <v/>
      </c>
      <c r="AT180" s="72" t="str">
        <v/>
      </c>
      <c r="AU180" s="72" t="str">
        <v/>
      </c>
      <c r="AV180" s="72" t="str">
        <v/>
      </c>
      <c r="AW180" s="72" t="str">
        <v/>
      </c>
      <c r="AX180" s="72" t="str">
        <v/>
      </c>
      <c r="AY180" s="72" t="str">
        <v/>
      </c>
      <c r="AZ180" s="72" t="str">
        <v/>
      </c>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c r="DA180" s="72"/>
      <c r="DB180" s="72"/>
      <c r="DC180" s="72"/>
      <c r="DD180" s="72"/>
      <c r="DE180" s="72"/>
      <c r="DF180" s="72"/>
      <c r="DG180" s="72"/>
      <c r="DH180" s="72"/>
      <c r="DI180" s="72"/>
      <c r="DJ180" s="72"/>
      <c r="DK180" s="72"/>
      <c r="DL180" s="72"/>
      <c r="DM180" s="72"/>
      <c r="DN180" s="72"/>
      <c r="DO180" s="72"/>
      <c r="DP180" s="72"/>
      <c r="DQ180" s="72"/>
      <c r="DR180" s="72"/>
      <c r="DS180" s="72"/>
      <c r="DT180" s="72"/>
      <c r="DU180" s="72"/>
      <c r="DV180" s="72"/>
      <c r="DW180" s="72"/>
      <c r="DX180" s="72"/>
      <c r="DY180" s="72"/>
      <c r="DZ180" s="72"/>
      <c r="EA180" s="72"/>
      <c r="EB180" s="72"/>
      <c r="EC180" s="72"/>
      <c r="ED180" s="72"/>
      <c r="EE180" s="72"/>
      <c r="EF180" s="72"/>
      <c r="EG180" s="72"/>
      <c r="EH180" s="72"/>
      <c r="EI180" s="72"/>
      <c r="EJ180" s="72"/>
      <c r="EK180" s="72"/>
      <c r="EL180" s="72"/>
      <c r="EM180" s="72"/>
      <c r="EN180" s="72"/>
      <c r="EO180" s="72"/>
      <c r="EP180" s="72"/>
      <c r="EQ180" s="72"/>
      <c r="ER180" s="72"/>
      <c r="ES180" s="72"/>
      <c r="ET180" s="72"/>
      <c r="EU180" s="72"/>
      <c r="EV180" s="72"/>
      <c r="EW180" s="72"/>
      <c r="EX180" s="72"/>
      <c r="EY180" s="72"/>
      <c r="EZ180" s="72"/>
      <c r="FA180" s="72"/>
      <c r="FB180" s="72"/>
      <c r="FC180" s="72"/>
      <c r="FD180" s="72"/>
      <c r="FE180" s="72"/>
      <c r="FF180" s="72"/>
      <c r="FG180" s="72"/>
      <c r="FH180" s="72"/>
      <c r="FI180" s="72"/>
      <c r="FJ180" s="72"/>
      <c r="FK180" s="72"/>
      <c r="FL180" s="72"/>
      <c r="FM180" s="72"/>
      <c r="FN180" s="72"/>
      <c r="FO180" s="72"/>
      <c r="FP180" s="72"/>
      <c r="FQ180" s="72"/>
      <c r="FR180" s="72"/>
      <c r="FS180" s="72"/>
      <c r="FT180" s="72"/>
      <c r="FU180" s="72"/>
      <c r="FV180" s="72"/>
      <c r="FW180" s="72"/>
      <c r="FX180" s="72"/>
      <c r="FY180" s="72"/>
      <c r="FZ180" s="72"/>
      <c r="GA180" s="72"/>
      <c r="GB180" s="72"/>
      <c r="GC180" s="72"/>
      <c r="GD180" s="72"/>
      <c r="GE180" s="72"/>
      <c r="GF180" s="72"/>
      <c r="GG180" s="72"/>
    </row>
    <row r="181" spans="1:189" s="73" customFormat="1" x14ac:dyDescent="0.25">
      <c r="A181" s="70" t="str">
        <f>IF(A179="","",IF((SUM(IF(FREQUENCY('A1'!$B$30:$C$80,'A1'!$B$30:$C$80)&gt;0,1)))&gt;(A179+1),(A179+1),""))</f>
        <v/>
      </c>
      <c r="B181" s="71" t="str">
        <f t="array" ref="B181">IF(A180="","",(LARGE('A1'!$B$30:$C$103,(1+SUM(COUNTIF('A1'!$B$30:$C$103,B$6:B180))-(A180*COUNTIF('A1'!$B$30:$C$103,B$7))))))</f>
        <v/>
      </c>
      <c r="C181" s="72" t="str">
        <f t="array" ref="C181:AZ181">IF($C$5:$AZ$5="","",IF($C$5:$AZ$5="HOT",IF($C180:$AZ180="●","|",IF($C180:$AZ180="|","|","")),IF($C180:$AZ180="▲","|",IF($C180:$AZ180="|","|",""))))</f>
        <v/>
      </c>
      <c r="D181" s="72" t="str">
        <v/>
      </c>
      <c r="E181" s="72" t="str">
        <v/>
      </c>
      <c r="F181" s="72" t="str">
        <v/>
      </c>
      <c r="G181" s="72" t="str">
        <v/>
      </c>
      <c r="H181" s="72" t="str">
        <v/>
      </c>
      <c r="I181" s="72" t="str">
        <v/>
      </c>
      <c r="J181" s="72" t="str">
        <v/>
      </c>
      <c r="K181" s="72" t="str">
        <v/>
      </c>
      <c r="L181" s="72" t="str">
        <v/>
      </c>
      <c r="M181" s="72" t="str">
        <v/>
      </c>
      <c r="N181" s="72" t="str">
        <v/>
      </c>
      <c r="O181" s="72" t="str">
        <v/>
      </c>
      <c r="P181" s="72" t="str">
        <v/>
      </c>
      <c r="Q181" s="72" t="str">
        <v/>
      </c>
      <c r="R181" s="72" t="str">
        <v/>
      </c>
      <c r="S181" s="72" t="str">
        <v/>
      </c>
      <c r="T181" s="72" t="str">
        <v/>
      </c>
      <c r="U181" s="72" t="str">
        <v/>
      </c>
      <c r="V181" s="72" t="str">
        <v/>
      </c>
      <c r="W181" s="72" t="str">
        <v/>
      </c>
      <c r="X181" s="72" t="str">
        <v/>
      </c>
      <c r="Y181" s="72" t="str">
        <v/>
      </c>
      <c r="Z181" s="72" t="str">
        <v/>
      </c>
      <c r="AA181" s="72" t="str">
        <v/>
      </c>
      <c r="AB181" s="72" t="str">
        <v/>
      </c>
      <c r="AC181" s="72" t="str">
        <v/>
      </c>
      <c r="AD181" s="72" t="str">
        <v/>
      </c>
      <c r="AE181" s="72" t="str">
        <v/>
      </c>
      <c r="AF181" s="72" t="str">
        <v/>
      </c>
      <c r="AG181" s="72" t="str">
        <v/>
      </c>
      <c r="AH181" s="72" t="str">
        <v/>
      </c>
      <c r="AI181" s="72" t="str">
        <v/>
      </c>
      <c r="AJ181" s="72" t="str">
        <v/>
      </c>
      <c r="AK181" s="72" t="str">
        <v/>
      </c>
      <c r="AL181" s="72" t="str">
        <v/>
      </c>
      <c r="AM181" s="72" t="str">
        <v/>
      </c>
      <c r="AN181" s="72" t="str">
        <v/>
      </c>
      <c r="AO181" s="72" t="str">
        <v/>
      </c>
      <c r="AP181" s="72" t="str">
        <v/>
      </c>
      <c r="AQ181" s="72" t="str">
        <v/>
      </c>
      <c r="AR181" s="72" t="str">
        <v/>
      </c>
      <c r="AS181" s="72" t="str">
        <v/>
      </c>
      <c r="AT181" s="72" t="str">
        <v/>
      </c>
      <c r="AU181" s="72" t="str">
        <v/>
      </c>
      <c r="AV181" s="72" t="str">
        <v/>
      </c>
      <c r="AW181" s="72" t="str">
        <v/>
      </c>
      <c r="AX181" s="72" t="str">
        <v/>
      </c>
      <c r="AY181" s="72" t="str">
        <v/>
      </c>
      <c r="AZ181" s="72" t="str">
        <v/>
      </c>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c r="DA181" s="72"/>
      <c r="DB181" s="72"/>
      <c r="DC181" s="72"/>
      <c r="DD181" s="72"/>
      <c r="DE181" s="72"/>
      <c r="DF181" s="72"/>
      <c r="DG181" s="72"/>
      <c r="DH181" s="72"/>
      <c r="DI181" s="72"/>
      <c r="DJ181" s="72"/>
      <c r="DK181" s="72"/>
      <c r="DL181" s="72"/>
      <c r="DM181" s="72"/>
      <c r="DN181" s="72"/>
      <c r="DO181" s="72"/>
      <c r="DP181" s="72"/>
      <c r="DQ181" s="72"/>
      <c r="DR181" s="72"/>
      <c r="DS181" s="72"/>
      <c r="DT181" s="72"/>
      <c r="DU181" s="72"/>
      <c r="DV181" s="72"/>
      <c r="DW181" s="72"/>
      <c r="DX181" s="72"/>
      <c r="DY181" s="72"/>
      <c r="DZ181" s="72"/>
      <c r="EA181" s="72"/>
      <c r="EB181" s="72"/>
      <c r="EC181" s="72"/>
      <c r="ED181" s="72"/>
      <c r="EE181" s="72"/>
      <c r="EF181" s="72"/>
      <c r="EG181" s="72"/>
      <c r="EH181" s="72"/>
      <c r="EI181" s="72"/>
      <c r="EJ181" s="72"/>
      <c r="EK181" s="72"/>
      <c r="EL181" s="72"/>
      <c r="EM181" s="72"/>
      <c r="EN181" s="72"/>
      <c r="EO181" s="72"/>
      <c r="EP181" s="72"/>
      <c r="EQ181" s="72"/>
      <c r="ER181" s="72"/>
      <c r="ES181" s="72"/>
      <c r="ET181" s="72"/>
      <c r="EU181" s="72"/>
      <c r="EV181" s="72"/>
      <c r="EW181" s="72"/>
      <c r="EX181" s="72"/>
      <c r="EY181" s="72"/>
      <c r="EZ181" s="72"/>
      <c r="FA181" s="72"/>
      <c r="FB181" s="72"/>
      <c r="FC181" s="72"/>
      <c r="FD181" s="72"/>
      <c r="FE181" s="72"/>
      <c r="FF181" s="72"/>
      <c r="FG181" s="72"/>
      <c r="FH181" s="72"/>
      <c r="FI181" s="72"/>
      <c r="FJ181" s="72"/>
      <c r="FK181" s="72"/>
      <c r="FL181" s="72"/>
      <c r="FM181" s="72"/>
      <c r="FN181" s="72"/>
      <c r="FO181" s="72"/>
      <c r="FP181" s="72"/>
      <c r="FQ181" s="72"/>
      <c r="FR181" s="72"/>
      <c r="FS181" s="72"/>
      <c r="FT181" s="72"/>
      <c r="FU181" s="72"/>
      <c r="FV181" s="72"/>
      <c r="FW181" s="72"/>
      <c r="FX181" s="72"/>
      <c r="FY181" s="72"/>
      <c r="FZ181" s="72"/>
      <c r="GA181" s="72"/>
      <c r="GB181" s="72"/>
      <c r="GC181" s="72"/>
      <c r="GD181" s="72"/>
      <c r="GE181" s="72"/>
      <c r="GF181" s="72"/>
      <c r="GG181" s="72"/>
    </row>
    <row r="182" spans="1:189" s="73" customFormat="1" x14ac:dyDescent="0.25">
      <c r="A182" s="70"/>
      <c r="B182" s="71" t="str">
        <f t="array" ref="B182">IF(A181="","",(LARGE('A1'!$B$30:$C$103,(1+SUM(COUNTIF('A1'!$B$30:$C$103,B$6:B181))-(A181*COUNTIF('A1'!$B$30:$C$103,B$7))))))</f>
        <v/>
      </c>
      <c r="C182" s="72" t="str">
        <f t="array" ref="C182:AZ182">IF($C$5:$AZ$5="","",IF($C$5:$AZ$5="HOT",IF(TRANSPOSE('A1'!$B$30:$B$80)=$B182,"●",IF(TRANSPOSE('A1'!$C$30:$C$80)=$B182,"▼",IF($C181:$AZ181="|","|",""))),IF(TRANSPOSE('A1'!$B$30:$B$80)=$B182,"●",IF(TRANSPOSE('A1'!$C$30:$C$80)=$B182,"▲",IF($C181:$AZ181="|","|","")))))</f>
        <v/>
      </c>
      <c r="D182" s="72" t="str">
        <v/>
      </c>
      <c r="E182" s="72" t="str">
        <v/>
      </c>
      <c r="F182" s="72" t="str">
        <v/>
      </c>
      <c r="G182" s="72" t="str">
        <v/>
      </c>
      <c r="H182" s="72" t="str">
        <v/>
      </c>
      <c r="I182" s="72" t="str">
        <v/>
      </c>
      <c r="J182" s="72" t="str">
        <v/>
      </c>
      <c r="K182" s="72" t="str">
        <v/>
      </c>
      <c r="L182" s="72" t="str">
        <v/>
      </c>
      <c r="M182" s="72" t="str">
        <v/>
      </c>
      <c r="N182" s="72" t="str">
        <v/>
      </c>
      <c r="O182" s="72" t="str">
        <v/>
      </c>
      <c r="P182" s="72" t="str">
        <v/>
      </c>
      <c r="Q182" s="72" t="str">
        <v/>
      </c>
      <c r="R182" s="72" t="str">
        <v/>
      </c>
      <c r="S182" s="72" t="str">
        <v/>
      </c>
      <c r="T182" s="72" t="str">
        <v/>
      </c>
      <c r="U182" s="72" t="str">
        <v/>
      </c>
      <c r="V182" s="72" t="str">
        <v/>
      </c>
      <c r="W182" s="72" t="str">
        <v/>
      </c>
      <c r="X182" s="72" t="str">
        <v/>
      </c>
      <c r="Y182" s="72" t="str">
        <v/>
      </c>
      <c r="Z182" s="72" t="str">
        <v/>
      </c>
      <c r="AA182" s="72" t="str">
        <v/>
      </c>
      <c r="AB182" s="72" t="str">
        <v/>
      </c>
      <c r="AC182" s="72" t="str">
        <v/>
      </c>
      <c r="AD182" s="72" t="str">
        <v/>
      </c>
      <c r="AE182" s="72" t="str">
        <v/>
      </c>
      <c r="AF182" s="72" t="str">
        <v/>
      </c>
      <c r="AG182" s="72" t="str">
        <v/>
      </c>
      <c r="AH182" s="72" t="str">
        <v/>
      </c>
      <c r="AI182" s="72" t="str">
        <v/>
      </c>
      <c r="AJ182" s="72" t="str">
        <v/>
      </c>
      <c r="AK182" s="72" t="str">
        <v/>
      </c>
      <c r="AL182" s="72" t="str">
        <v/>
      </c>
      <c r="AM182" s="72" t="str">
        <v/>
      </c>
      <c r="AN182" s="72" t="str">
        <v/>
      </c>
      <c r="AO182" s="72" t="str">
        <v/>
      </c>
      <c r="AP182" s="72" t="str">
        <v/>
      </c>
      <c r="AQ182" s="72" t="str">
        <v/>
      </c>
      <c r="AR182" s="72" t="str">
        <v/>
      </c>
      <c r="AS182" s="72" t="str">
        <v/>
      </c>
      <c r="AT182" s="72" t="str">
        <v/>
      </c>
      <c r="AU182" s="72" t="str">
        <v/>
      </c>
      <c r="AV182" s="72" t="str">
        <v/>
      </c>
      <c r="AW182" s="72" t="str">
        <v/>
      </c>
      <c r="AX182" s="72" t="str">
        <v/>
      </c>
      <c r="AY182" s="72" t="str">
        <v/>
      </c>
      <c r="AZ182" s="72" t="str">
        <v/>
      </c>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c r="DA182" s="72"/>
      <c r="DB182" s="72"/>
      <c r="DC182" s="72"/>
      <c r="DD182" s="72"/>
      <c r="DE182" s="72"/>
      <c r="DF182" s="72"/>
      <c r="DG182" s="72"/>
      <c r="DH182" s="72"/>
      <c r="DI182" s="72"/>
      <c r="DJ182" s="72"/>
      <c r="DK182" s="72"/>
      <c r="DL182" s="72"/>
      <c r="DM182" s="72"/>
      <c r="DN182" s="72"/>
      <c r="DO182" s="72"/>
      <c r="DP182" s="72"/>
      <c r="DQ182" s="72"/>
      <c r="DR182" s="72"/>
      <c r="DS182" s="72"/>
      <c r="DT182" s="72"/>
      <c r="DU182" s="72"/>
      <c r="DV182" s="72"/>
      <c r="DW182" s="72"/>
      <c r="DX182" s="72"/>
      <c r="DY182" s="72"/>
      <c r="DZ182" s="72"/>
      <c r="EA182" s="72"/>
      <c r="EB182" s="72"/>
      <c r="EC182" s="72"/>
      <c r="ED182" s="72"/>
      <c r="EE182" s="72"/>
      <c r="EF182" s="72"/>
      <c r="EG182" s="72"/>
      <c r="EH182" s="72"/>
      <c r="EI182" s="72"/>
      <c r="EJ182" s="72"/>
      <c r="EK182" s="72"/>
      <c r="EL182" s="72"/>
      <c r="EM182" s="72"/>
      <c r="EN182" s="72"/>
      <c r="EO182" s="72"/>
      <c r="EP182" s="72"/>
      <c r="EQ182" s="72"/>
      <c r="ER182" s="72"/>
      <c r="ES182" s="72"/>
      <c r="ET182" s="72"/>
      <c r="EU182" s="72"/>
      <c r="EV182" s="72"/>
      <c r="EW182" s="72"/>
      <c r="EX182" s="72"/>
      <c r="EY182" s="72"/>
      <c r="EZ182" s="72"/>
      <c r="FA182" s="72"/>
      <c r="FB182" s="72"/>
      <c r="FC182" s="72"/>
      <c r="FD182" s="72"/>
      <c r="FE182" s="72"/>
      <c r="FF182" s="72"/>
      <c r="FG182" s="72"/>
      <c r="FH182" s="72"/>
      <c r="FI182" s="72"/>
      <c r="FJ182" s="72"/>
      <c r="FK182" s="72"/>
      <c r="FL182" s="72"/>
      <c r="FM182" s="72"/>
      <c r="FN182" s="72"/>
      <c r="FO182" s="72"/>
      <c r="FP182" s="72"/>
      <c r="FQ182" s="72"/>
      <c r="FR182" s="72"/>
      <c r="FS182" s="72"/>
      <c r="FT182" s="72"/>
      <c r="FU182" s="72"/>
      <c r="FV182" s="72"/>
      <c r="FW182" s="72"/>
      <c r="FX182" s="72"/>
      <c r="FY182" s="72"/>
      <c r="FZ182" s="72"/>
      <c r="GA182" s="72"/>
      <c r="GB182" s="72"/>
      <c r="GC182" s="72"/>
      <c r="GD182" s="72"/>
      <c r="GE182" s="72"/>
      <c r="GF182" s="72"/>
      <c r="GG182" s="72"/>
    </row>
    <row r="183" spans="1:189" s="73" customFormat="1" x14ac:dyDescent="0.25">
      <c r="A183" s="70" t="str">
        <f>IF(A181="","",IF((SUM(IF(FREQUENCY('A1'!$B$30:$C$80,'A1'!$B$30:$C$80)&gt;0,1)))&gt;(A181+1),(A181+1),""))</f>
        <v/>
      </c>
      <c r="B183" s="71" t="str">
        <f t="array" ref="B183">IF(A182="","",(LARGE('A1'!$B$30:$C$103,(1+SUM(COUNTIF('A1'!$B$30:$C$103,B$6:B182))-(A182*COUNTIF('A1'!$B$30:$C$103,B$7))))))</f>
        <v/>
      </c>
      <c r="C183" s="72" t="str">
        <f t="array" ref="C183:AZ183">IF($C$5:$AZ$5="","",IF($C$5:$AZ$5="HOT",IF($C182:$AZ182="●","|",IF($C182:$AZ182="|","|","")),IF($C182:$AZ182="▲","|",IF($C182:$AZ182="|","|",""))))</f>
        <v/>
      </c>
      <c r="D183" s="72" t="str">
        <v/>
      </c>
      <c r="E183" s="72" t="str">
        <v/>
      </c>
      <c r="F183" s="72" t="str">
        <v/>
      </c>
      <c r="G183" s="72" t="str">
        <v/>
      </c>
      <c r="H183" s="72" t="str">
        <v/>
      </c>
      <c r="I183" s="72" t="str">
        <v/>
      </c>
      <c r="J183" s="72" t="str">
        <v/>
      </c>
      <c r="K183" s="72" t="str">
        <v/>
      </c>
      <c r="L183" s="72" t="str">
        <v/>
      </c>
      <c r="M183" s="72" t="str">
        <v/>
      </c>
      <c r="N183" s="72" t="str">
        <v/>
      </c>
      <c r="O183" s="72" t="str">
        <v/>
      </c>
      <c r="P183" s="72" t="str">
        <v/>
      </c>
      <c r="Q183" s="72" t="str">
        <v/>
      </c>
      <c r="R183" s="72" t="str">
        <v/>
      </c>
      <c r="S183" s="72" t="str">
        <v/>
      </c>
      <c r="T183" s="72" t="str">
        <v/>
      </c>
      <c r="U183" s="72" t="str">
        <v/>
      </c>
      <c r="V183" s="72" t="str">
        <v/>
      </c>
      <c r="W183" s="72" t="str">
        <v/>
      </c>
      <c r="X183" s="72" t="str">
        <v/>
      </c>
      <c r="Y183" s="72" t="str">
        <v/>
      </c>
      <c r="Z183" s="72" t="str">
        <v/>
      </c>
      <c r="AA183" s="72" t="str">
        <v/>
      </c>
      <c r="AB183" s="72" t="str">
        <v/>
      </c>
      <c r="AC183" s="72" t="str">
        <v/>
      </c>
      <c r="AD183" s="72" t="str">
        <v/>
      </c>
      <c r="AE183" s="72" t="str">
        <v/>
      </c>
      <c r="AF183" s="72" t="str">
        <v/>
      </c>
      <c r="AG183" s="72" t="str">
        <v/>
      </c>
      <c r="AH183" s="72" t="str">
        <v/>
      </c>
      <c r="AI183" s="72" t="str">
        <v/>
      </c>
      <c r="AJ183" s="72" t="str">
        <v/>
      </c>
      <c r="AK183" s="72" t="str">
        <v/>
      </c>
      <c r="AL183" s="72" t="str">
        <v/>
      </c>
      <c r="AM183" s="72" t="str">
        <v/>
      </c>
      <c r="AN183" s="72" t="str">
        <v/>
      </c>
      <c r="AO183" s="72" t="str">
        <v/>
      </c>
      <c r="AP183" s="72" t="str">
        <v/>
      </c>
      <c r="AQ183" s="72" t="str">
        <v/>
      </c>
      <c r="AR183" s="72" t="str">
        <v/>
      </c>
      <c r="AS183" s="72" t="str">
        <v/>
      </c>
      <c r="AT183" s="72" t="str">
        <v/>
      </c>
      <c r="AU183" s="72" t="str">
        <v/>
      </c>
      <c r="AV183" s="72" t="str">
        <v/>
      </c>
      <c r="AW183" s="72" t="str">
        <v/>
      </c>
      <c r="AX183" s="72" t="str">
        <v/>
      </c>
      <c r="AY183" s="72" t="str">
        <v/>
      </c>
      <c r="AZ183" s="72" t="str">
        <v/>
      </c>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c r="DA183" s="72"/>
      <c r="DB183" s="72"/>
      <c r="DC183" s="72"/>
      <c r="DD183" s="72"/>
      <c r="DE183" s="72"/>
      <c r="DF183" s="72"/>
      <c r="DG183" s="72"/>
      <c r="DH183" s="72"/>
      <c r="DI183" s="72"/>
      <c r="DJ183" s="72"/>
      <c r="DK183" s="72"/>
      <c r="DL183" s="72"/>
      <c r="DM183" s="72"/>
      <c r="DN183" s="72"/>
      <c r="DO183" s="72"/>
      <c r="DP183" s="72"/>
      <c r="DQ183" s="72"/>
      <c r="DR183" s="72"/>
      <c r="DS183" s="72"/>
      <c r="DT183" s="72"/>
      <c r="DU183" s="72"/>
      <c r="DV183" s="72"/>
      <c r="DW183" s="72"/>
      <c r="DX183" s="72"/>
      <c r="DY183" s="72"/>
      <c r="DZ183" s="72"/>
      <c r="EA183" s="72"/>
      <c r="EB183" s="72"/>
      <c r="EC183" s="72"/>
      <c r="ED183" s="72"/>
      <c r="EE183" s="72"/>
      <c r="EF183" s="72"/>
      <c r="EG183" s="72"/>
      <c r="EH183" s="72"/>
      <c r="EI183" s="72"/>
      <c r="EJ183" s="72"/>
      <c r="EK183" s="72"/>
      <c r="EL183" s="72"/>
      <c r="EM183" s="72"/>
      <c r="EN183" s="72"/>
      <c r="EO183" s="72"/>
      <c r="EP183" s="72"/>
      <c r="EQ183" s="72"/>
      <c r="ER183" s="72"/>
      <c r="ES183" s="72"/>
      <c r="ET183" s="72"/>
      <c r="EU183" s="72"/>
      <c r="EV183" s="72"/>
      <c r="EW183" s="72"/>
      <c r="EX183" s="72"/>
      <c r="EY183" s="72"/>
      <c r="EZ183" s="72"/>
      <c r="FA183" s="72"/>
      <c r="FB183" s="72"/>
      <c r="FC183" s="72"/>
      <c r="FD183" s="72"/>
      <c r="FE183" s="72"/>
      <c r="FF183" s="72"/>
      <c r="FG183" s="72"/>
      <c r="FH183" s="72"/>
      <c r="FI183" s="72"/>
      <c r="FJ183" s="72"/>
      <c r="FK183" s="72"/>
      <c r="FL183" s="72"/>
      <c r="FM183" s="72"/>
      <c r="FN183" s="72"/>
      <c r="FO183" s="72"/>
      <c r="FP183" s="72"/>
      <c r="FQ183" s="72"/>
      <c r="FR183" s="72"/>
      <c r="FS183" s="72"/>
      <c r="FT183" s="72"/>
      <c r="FU183" s="72"/>
      <c r="FV183" s="72"/>
      <c r="FW183" s="72"/>
      <c r="FX183" s="72"/>
      <c r="FY183" s="72"/>
      <c r="FZ183" s="72"/>
      <c r="GA183" s="72"/>
      <c r="GB183" s="72"/>
      <c r="GC183" s="72"/>
      <c r="GD183" s="72"/>
      <c r="GE183" s="72"/>
      <c r="GF183" s="72"/>
      <c r="GG183" s="72"/>
    </row>
    <row r="184" spans="1:189" s="73" customFormat="1" x14ac:dyDescent="0.25">
      <c r="A184" s="70"/>
      <c r="B184" s="71" t="str">
        <f t="array" ref="B184">IF(A183="","",(LARGE('A1'!$B$30:$C$103,(1+SUM(COUNTIF('A1'!$B$30:$C$103,B$6:B183))-(A183*COUNTIF('A1'!$B$30:$C$103,B$7))))))</f>
        <v/>
      </c>
      <c r="C184" s="72" t="str">
        <f t="array" ref="C184:AZ184">IF($C$5:$AZ$5="","",IF($C$5:$AZ$5="HOT",IF(TRANSPOSE('A1'!$B$30:$B$80)=$B184,"●",IF(TRANSPOSE('A1'!$C$30:$C$80)=$B184,"▼",IF($C183:$AZ183="|","|",""))),IF(TRANSPOSE('A1'!$B$30:$B$80)=$B184,"●",IF(TRANSPOSE('A1'!$C$30:$C$80)=$B184,"▲",IF($C183:$AZ183="|","|","")))))</f>
        <v/>
      </c>
      <c r="D184" s="72" t="str">
        <v/>
      </c>
      <c r="E184" s="72" t="str">
        <v/>
      </c>
      <c r="F184" s="72" t="str">
        <v/>
      </c>
      <c r="G184" s="72" t="str">
        <v/>
      </c>
      <c r="H184" s="72" t="str">
        <v/>
      </c>
      <c r="I184" s="72" t="str">
        <v/>
      </c>
      <c r="J184" s="72" t="str">
        <v/>
      </c>
      <c r="K184" s="72" t="str">
        <v/>
      </c>
      <c r="L184" s="72" t="str">
        <v/>
      </c>
      <c r="M184" s="72" t="str">
        <v/>
      </c>
      <c r="N184" s="72" t="str">
        <v/>
      </c>
      <c r="O184" s="72" t="str">
        <v/>
      </c>
      <c r="P184" s="72" t="str">
        <v/>
      </c>
      <c r="Q184" s="72" t="str">
        <v/>
      </c>
      <c r="R184" s="72" t="str">
        <v/>
      </c>
      <c r="S184" s="72" t="str">
        <v/>
      </c>
      <c r="T184" s="72" t="str">
        <v/>
      </c>
      <c r="U184" s="72" t="str">
        <v/>
      </c>
      <c r="V184" s="72" t="str">
        <v/>
      </c>
      <c r="W184" s="72" t="str">
        <v/>
      </c>
      <c r="X184" s="72" t="str">
        <v/>
      </c>
      <c r="Y184" s="72" t="str">
        <v/>
      </c>
      <c r="Z184" s="72" t="str">
        <v/>
      </c>
      <c r="AA184" s="72" t="str">
        <v/>
      </c>
      <c r="AB184" s="72" t="str">
        <v/>
      </c>
      <c r="AC184" s="72" t="str">
        <v/>
      </c>
      <c r="AD184" s="72" t="str">
        <v/>
      </c>
      <c r="AE184" s="72" t="str">
        <v/>
      </c>
      <c r="AF184" s="72" t="str">
        <v/>
      </c>
      <c r="AG184" s="72" t="str">
        <v/>
      </c>
      <c r="AH184" s="72" t="str">
        <v/>
      </c>
      <c r="AI184" s="72" t="str">
        <v/>
      </c>
      <c r="AJ184" s="72" t="str">
        <v/>
      </c>
      <c r="AK184" s="72" t="str">
        <v/>
      </c>
      <c r="AL184" s="72" t="str">
        <v/>
      </c>
      <c r="AM184" s="72" t="str">
        <v/>
      </c>
      <c r="AN184" s="72" t="str">
        <v/>
      </c>
      <c r="AO184" s="72" t="str">
        <v/>
      </c>
      <c r="AP184" s="72" t="str">
        <v/>
      </c>
      <c r="AQ184" s="72" t="str">
        <v/>
      </c>
      <c r="AR184" s="72" t="str">
        <v/>
      </c>
      <c r="AS184" s="72" t="str">
        <v/>
      </c>
      <c r="AT184" s="72" t="str">
        <v/>
      </c>
      <c r="AU184" s="72" t="str">
        <v/>
      </c>
      <c r="AV184" s="72" t="str">
        <v/>
      </c>
      <c r="AW184" s="72" t="str">
        <v/>
      </c>
      <c r="AX184" s="72" t="str">
        <v/>
      </c>
      <c r="AY184" s="72" t="str">
        <v/>
      </c>
      <c r="AZ184" s="72" t="str">
        <v/>
      </c>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c r="DA184" s="72"/>
      <c r="DB184" s="72"/>
      <c r="DC184" s="72"/>
      <c r="DD184" s="72"/>
      <c r="DE184" s="72"/>
      <c r="DF184" s="72"/>
      <c r="DG184" s="72"/>
      <c r="DH184" s="72"/>
      <c r="DI184" s="72"/>
      <c r="DJ184" s="72"/>
      <c r="DK184" s="72"/>
      <c r="DL184" s="72"/>
      <c r="DM184" s="72"/>
      <c r="DN184" s="72"/>
      <c r="DO184" s="72"/>
      <c r="DP184" s="72"/>
      <c r="DQ184" s="72"/>
      <c r="DR184" s="72"/>
      <c r="DS184" s="72"/>
      <c r="DT184" s="72"/>
      <c r="DU184" s="72"/>
      <c r="DV184" s="72"/>
      <c r="DW184" s="72"/>
      <c r="DX184" s="72"/>
      <c r="DY184" s="72"/>
      <c r="DZ184" s="72"/>
      <c r="EA184" s="72"/>
      <c r="EB184" s="72"/>
      <c r="EC184" s="72"/>
      <c r="ED184" s="72"/>
      <c r="EE184" s="72"/>
      <c r="EF184" s="72"/>
      <c r="EG184" s="72"/>
      <c r="EH184" s="72"/>
      <c r="EI184" s="72"/>
      <c r="EJ184" s="72"/>
      <c r="EK184" s="72"/>
      <c r="EL184" s="72"/>
      <c r="EM184" s="72"/>
      <c r="EN184" s="72"/>
      <c r="EO184" s="72"/>
      <c r="EP184" s="72"/>
      <c r="EQ184" s="72"/>
      <c r="ER184" s="72"/>
      <c r="ES184" s="72"/>
      <c r="ET184" s="72"/>
      <c r="EU184" s="72"/>
      <c r="EV184" s="72"/>
      <c r="EW184" s="72"/>
      <c r="EX184" s="72"/>
      <c r="EY184" s="72"/>
      <c r="EZ184" s="72"/>
      <c r="FA184" s="72"/>
      <c r="FB184" s="72"/>
      <c r="FC184" s="72"/>
      <c r="FD184" s="72"/>
      <c r="FE184" s="72"/>
      <c r="FF184" s="72"/>
      <c r="FG184" s="72"/>
      <c r="FH184" s="72"/>
      <c r="FI184" s="72"/>
      <c r="FJ184" s="72"/>
      <c r="FK184" s="72"/>
      <c r="FL184" s="72"/>
      <c r="FM184" s="72"/>
      <c r="FN184" s="72"/>
      <c r="FO184" s="72"/>
      <c r="FP184" s="72"/>
      <c r="FQ184" s="72"/>
      <c r="FR184" s="72"/>
      <c r="FS184" s="72"/>
      <c r="FT184" s="72"/>
      <c r="FU184" s="72"/>
      <c r="FV184" s="72"/>
      <c r="FW184" s="72"/>
      <c r="FX184" s="72"/>
      <c r="FY184" s="72"/>
      <c r="FZ184" s="72"/>
      <c r="GA184" s="72"/>
      <c r="GB184" s="72"/>
      <c r="GC184" s="72"/>
      <c r="GD184" s="72"/>
      <c r="GE184" s="72"/>
      <c r="GF184" s="72"/>
      <c r="GG184" s="72"/>
    </row>
    <row r="185" spans="1:189" s="73" customFormat="1" x14ac:dyDescent="0.25">
      <c r="A185" s="70" t="str">
        <f>IF(A183="","",IF((SUM(IF(FREQUENCY('A1'!$B$30:$C$80,'A1'!$B$30:$C$80)&gt;0,1)))&gt;(A183+1),(A183+1),""))</f>
        <v/>
      </c>
      <c r="B185" s="71" t="str">
        <f t="array" ref="B185">IF(A184="","",(LARGE('A1'!$B$30:$C$103,(1+SUM(COUNTIF('A1'!$B$30:$C$103,B$6:B184))-(A184*COUNTIF('A1'!$B$30:$C$103,B$7))))))</f>
        <v/>
      </c>
      <c r="C185" s="72" t="str">
        <f t="array" ref="C185:AZ185">IF($C$5:$AZ$5="","",IF($C$5:$AZ$5="HOT",IF($C184:$AZ184="●","|",IF($C184:$AZ184="|","|","")),IF($C184:$AZ184="▲","|",IF($C184:$AZ184="|","|",""))))</f>
        <v/>
      </c>
      <c r="D185" s="72" t="str">
        <v/>
      </c>
      <c r="E185" s="72" t="str">
        <v/>
      </c>
      <c r="F185" s="72" t="str">
        <v/>
      </c>
      <c r="G185" s="72" t="str">
        <v/>
      </c>
      <c r="H185" s="72" t="str">
        <v/>
      </c>
      <c r="I185" s="72" t="str">
        <v/>
      </c>
      <c r="J185" s="72" t="str">
        <v/>
      </c>
      <c r="K185" s="72" t="str">
        <v/>
      </c>
      <c r="L185" s="72" t="str">
        <v/>
      </c>
      <c r="M185" s="72" t="str">
        <v/>
      </c>
      <c r="N185" s="72" t="str">
        <v/>
      </c>
      <c r="O185" s="72" t="str">
        <v/>
      </c>
      <c r="P185" s="72" t="str">
        <v/>
      </c>
      <c r="Q185" s="72" t="str">
        <v/>
      </c>
      <c r="R185" s="72" t="str">
        <v/>
      </c>
      <c r="S185" s="72" t="str">
        <v/>
      </c>
      <c r="T185" s="72" t="str">
        <v/>
      </c>
      <c r="U185" s="72" t="str">
        <v/>
      </c>
      <c r="V185" s="72" t="str">
        <v/>
      </c>
      <c r="W185" s="72" t="str">
        <v/>
      </c>
      <c r="X185" s="72" t="str">
        <v/>
      </c>
      <c r="Y185" s="72" t="str">
        <v/>
      </c>
      <c r="Z185" s="72" t="str">
        <v/>
      </c>
      <c r="AA185" s="72" t="str">
        <v/>
      </c>
      <c r="AB185" s="72" t="str">
        <v/>
      </c>
      <c r="AC185" s="72" t="str">
        <v/>
      </c>
      <c r="AD185" s="72" t="str">
        <v/>
      </c>
      <c r="AE185" s="72" t="str">
        <v/>
      </c>
      <c r="AF185" s="72" t="str">
        <v/>
      </c>
      <c r="AG185" s="72" t="str">
        <v/>
      </c>
      <c r="AH185" s="72" t="str">
        <v/>
      </c>
      <c r="AI185" s="72" t="str">
        <v/>
      </c>
      <c r="AJ185" s="72" t="str">
        <v/>
      </c>
      <c r="AK185" s="72" t="str">
        <v/>
      </c>
      <c r="AL185" s="72" t="str">
        <v/>
      </c>
      <c r="AM185" s="72" t="str">
        <v/>
      </c>
      <c r="AN185" s="72" t="str">
        <v/>
      </c>
      <c r="AO185" s="72" t="str">
        <v/>
      </c>
      <c r="AP185" s="72" t="str">
        <v/>
      </c>
      <c r="AQ185" s="72" t="str">
        <v/>
      </c>
      <c r="AR185" s="72" t="str">
        <v/>
      </c>
      <c r="AS185" s="72" t="str">
        <v/>
      </c>
      <c r="AT185" s="72" t="str">
        <v/>
      </c>
      <c r="AU185" s="72" t="str">
        <v/>
      </c>
      <c r="AV185" s="72" t="str">
        <v/>
      </c>
      <c r="AW185" s="72" t="str">
        <v/>
      </c>
      <c r="AX185" s="72" t="str">
        <v/>
      </c>
      <c r="AY185" s="72" t="str">
        <v/>
      </c>
      <c r="AZ185" s="72" t="str">
        <v/>
      </c>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c r="DA185" s="72"/>
      <c r="DB185" s="72"/>
      <c r="DC185" s="72"/>
      <c r="DD185" s="72"/>
      <c r="DE185" s="72"/>
      <c r="DF185" s="72"/>
      <c r="DG185" s="72"/>
      <c r="DH185" s="72"/>
      <c r="DI185" s="72"/>
      <c r="DJ185" s="72"/>
      <c r="DK185" s="72"/>
      <c r="DL185" s="72"/>
      <c r="DM185" s="72"/>
      <c r="DN185" s="72"/>
      <c r="DO185" s="72"/>
      <c r="DP185" s="72"/>
      <c r="DQ185" s="72"/>
      <c r="DR185" s="72"/>
      <c r="DS185" s="72"/>
      <c r="DT185" s="72"/>
      <c r="DU185" s="72"/>
      <c r="DV185" s="72"/>
      <c r="DW185" s="72"/>
      <c r="DX185" s="72"/>
      <c r="DY185" s="72"/>
      <c r="DZ185" s="72"/>
      <c r="EA185" s="72"/>
      <c r="EB185" s="72"/>
      <c r="EC185" s="72"/>
      <c r="ED185" s="72"/>
      <c r="EE185" s="72"/>
      <c r="EF185" s="72"/>
      <c r="EG185" s="72"/>
      <c r="EH185" s="72"/>
      <c r="EI185" s="72"/>
      <c r="EJ185" s="72"/>
      <c r="EK185" s="72"/>
      <c r="EL185" s="72"/>
      <c r="EM185" s="72"/>
      <c r="EN185" s="72"/>
      <c r="EO185" s="72"/>
      <c r="EP185" s="72"/>
      <c r="EQ185" s="72"/>
      <c r="ER185" s="72"/>
      <c r="ES185" s="72"/>
      <c r="ET185" s="72"/>
      <c r="EU185" s="72"/>
      <c r="EV185" s="72"/>
      <c r="EW185" s="72"/>
      <c r="EX185" s="72"/>
      <c r="EY185" s="72"/>
      <c r="EZ185" s="72"/>
      <c r="FA185" s="72"/>
      <c r="FB185" s="72"/>
      <c r="FC185" s="72"/>
      <c r="FD185" s="72"/>
      <c r="FE185" s="72"/>
      <c r="FF185" s="72"/>
      <c r="FG185" s="72"/>
      <c r="FH185" s="72"/>
      <c r="FI185" s="72"/>
      <c r="FJ185" s="72"/>
      <c r="FK185" s="72"/>
      <c r="FL185" s="72"/>
      <c r="FM185" s="72"/>
      <c r="FN185" s="72"/>
      <c r="FO185" s="72"/>
      <c r="FP185" s="72"/>
      <c r="FQ185" s="72"/>
      <c r="FR185" s="72"/>
      <c r="FS185" s="72"/>
      <c r="FT185" s="72"/>
      <c r="FU185" s="72"/>
      <c r="FV185" s="72"/>
      <c r="FW185" s="72"/>
      <c r="FX185" s="72"/>
      <c r="FY185" s="72"/>
      <c r="FZ185" s="72"/>
      <c r="GA185" s="72"/>
      <c r="GB185" s="72"/>
      <c r="GC185" s="72"/>
      <c r="GD185" s="72"/>
      <c r="GE185" s="72"/>
      <c r="GF185" s="72"/>
      <c r="GG185" s="72"/>
    </row>
    <row r="186" spans="1:189" s="73" customFormat="1" x14ac:dyDescent="0.25">
      <c r="A186" s="70"/>
      <c r="B186" s="71" t="str">
        <f t="array" ref="B186">IF(A185="","",(LARGE('A1'!$B$30:$C$103,(1+SUM(COUNTIF('A1'!$B$30:$C$103,B$6:B185))-(A185*COUNTIF('A1'!$B$30:$C$103,B$7))))))</f>
        <v/>
      </c>
      <c r="C186" s="72" t="str">
        <f t="array" ref="C186:AZ186">IF($C$5:$AZ$5="","",IF($C$5:$AZ$5="HOT",IF(TRANSPOSE('A1'!$B$30:$B$80)=$B186,"●",IF(TRANSPOSE('A1'!$C$30:$C$80)=$B186,"▼",IF($C185:$AZ185="|","|",""))),IF(TRANSPOSE('A1'!$B$30:$B$80)=$B186,"●",IF(TRANSPOSE('A1'!$C$30:$C$80)=$B186,"▲",IF($C185:$AZ185="|","|","")))))</f>
        <v/>
      </c>
      <c r="D186" s="72" t="str">
        <v/>
      </c>
      <c r="E186" s="72" t="str">
        <v/>
      </c>
      <c r="F186" s="72" t="str">
        <v/>
      </c>
      <c r="G186" s="72" t="str">
        <v/>
      </c>
      <c r="H186" s="72" t="str">
        <v/>
      </c>
      <c r="I186" s="72" t="str">
        <v/>
      </c>
      <c r="J186" s="72" t="str">
        <v/>
      </c>
      <c r="K186" s="72" t="str">
        <v/>
      </c>
      <c r="L186" s="72" t="str">
        <v/>
      </c>
      <c r="M186" s="72" t="str">
        <v/>
      </c>
      <c r="N186" s="72" t="str">
        <v/>
      </c>
      <c r="O186" s="72" t="str">
        <v/>
      </c>
      <c r="P186" s="72" t="str">
        <v/>
      </c>
      <c r="Q186" s="72" t="str">
        <v/>
      </c>
      <c r="R186" s="72" t="str">
        <v/>
      </c>
      <c r="S186" s="72" t="str">
        <v/>
      </c>
      <c r="T186" s="72" t="str">
        <v/>
      </c>
      <c r="U186" s="72" t="str">
        <v/>
      </c>
      <c r="V186" s="72" t="str">
        <v/>
      </c>
      <c r="W186" s="72" t="str">
        <v/>
      </c>
      <c r="X186" s="72" t="str">
        <v/>
      </c>
      <c r="Y186" s="72" t="str">
        <v/>
      </c>
      <c r="Z186" s="72" t="str">
        <v/>
      </c>
      <c r="AA186" s="72" t="str">
        <v/>
      </c>
      <c r="AB186" s="72" t="str">
        <v/>
      </c>
      <c r="AC186" s="72" t="str">
        <v/>
      </c>
      <c r="AD186" s="72" t="str">
        <v/>
      </c>
      <c r="AE186" s="72" t="str">
        <v/>
      </c>
      <c r="AF186" s="72" t="str">
        <v/>
      </c>
      <c r="AG186" s="72" t="str">
        <v/>
      </c>
      <c r="AH186" s="72" t="str">
        <v/>
      </c>
      <c r="AI186" s="72" t="str">
        <v/>
      </c>
      <c r="AJ186" s="72" t="str">
        <v/>
      </c>
      <c r="AK186" s="72" t="str">
        <v/>
      </c>
      <c r="AL186" s="72" t="str">
        <v/>
      </c>
      <c r="AM186" s="72" t="str">
        <v/>
      </c>
      <c r="AN186" s="72" t="str">
        <v/>
      </c>
      <c r="AO186" s="72" t="str">
        <v/>
      </c>
      <c r="AP186" s="72" t="str">
        <v/>
      </c>
      <c r="AQ186" s="72" t="str">
        <v/>
      </c>
      <c r="AR186" s="72" t="str">
        <v/>
      </c>
      <c r="AS186" s="72" t="str">
        <v/>
      </c>
      <c r="AT186" s="72" t="str">
        <v/>
      </c>
      <c r="AU186" s="72" t="str">
        <v/>
      </c>
      <c r="AV186" s="72" t="str">
        <v/>
      </c>
      <c r="AW186" s="72" t="str">
        <v/>
      </c>
      <c r="AX186" s="72" t="str">
        <v/>
      </c>
      <c r="AY186" s="72" t="str">
        <v/>
      </c>
      <c r="AZ186" s="72" t="str">
        <v/>
      </c>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c r="DA186" s="72"/>
      <c r="DB186" s="72"/>
      <c r="DC186" s="72"/>
      <c r="DD186" s="72"/>
      <c r="DE186" s="72"/>
      <c r="DF186" s="72"/>
      <c r="DG186" s="72"/>
      <c r="DH186" s="72"/>
      <c r="DI186" s="72"/>
      <c r="DJ186" s="72"/>
      <c r="DK186" s="72"/>
      <c r="DL186" s="72"/>
      <c r="DM186" s="72"/>
      <c r="DN186" s="72"/>
      <c r="DO186" s="72"/>
      <c r="DP186" s="72"/>
      <c r="DQ186" s="72"/>
      <c r="DR186" s="72"/>
      <c r="DS186" s="72"/>
      <c r="DT186" s="72"/>
      <c r="DU186" s="72"/>
      <c r="DV186" s="72"/>
      <c r="DW186" s="72"/>
      <c r="DX186" s="72"/>
      <c r="DY186" s="72"/>
      <c r="DZ186" s="72"/>
      <c r="EA186" s="72"/>
      <c r="EB186" s="72"/>
      <c r="EC186" s="72"/>
      <c r="ED186" s="72"/>
      <c r="EE186" s="72"/>
      <c r="EF186" s="72"/>
      <c r="EG186" s="72"/>
      <c r="EH186" s="72"/>
      <c r="EI186" s="72"/>
      <c r="EJ186" s="72"/>
      <c r="EK186" s="72"/>
      <c r="EL186" s="72"/>
      <c r="EM186" s="72"/>
      <c r="EN186" s="72"/>
      <c r="EO186" s="72"/>
      <c r="EP186" s="72"/>
      <c r="EQ186" s="72"/>
      <c r="ER186" s="72"/>
      <c r="ES186" s="72"/>
      <c r="ET186" s="72"/>
      <c r="EU186" s="72"/>
      <c r="EV186" s="72"/>
      <c r="EW186" s="72"/>
      <c r="EX186" s="72"/>
      <c r="EY186" s="72"/>
      <c r="EZ186" s="72"/>
      <c r="FA186" s="72"/>
      <c r="FB186" s="72"/>
      <c r="FC186" s="72"/>
      <c r="FD186" s="72"/>
      <c r="FE186" s="72"/>
      <c r="FF186" s="72"/>
      <c r="FG186" s="72"/>
      <c r="FH186" s="72"/>
      <c r="FI186" s="72"/>
      <c r="FJ186" s="72"/>
      <c r="FK186" s="72"/>
      <c r="FL186" s="72"/>
      <c r="FM186" s="72"/>
      <c r="FN186" s="72"/>
      <c r="FO186" s="72"/>
      <c r="FP186" s="72"/>
      <c r="FQ186" s="72"/>
      <c r="FR186" s="72"/>
      <c r="FS186" s="72"/>
      <c r="FT186" s="72"/>
      <c r="FU186" s="72"/>
      <c r="FV186" s="72"/>
      <c r="FW186" s="72"/>
      <c r="FX186" s="72"/>
      <c r="FY186" s="72"/>
      <c r="FZ186" s="72"/>
      <c r="GA186" s="72"/>
      <c r="GB186" s="72"/>
      <c r="GC186" s="72"/>
      <c r="GD186" s="72"/>
      <c r="GE186" s="72"/>
      <c r="GF186" s="72"/>
      <c r="GG186" s="72"/>
    </row>
    <row r="187" spans="1:189" s="73" customFormat="1" x14ac:dyDescent="0.25">
      <c r="A187" s="70" t="str">
        <f>IF(A185="","",IF((SUM(IF(FREQUENCY('A1'!$B$30:$C$80,'A1'!$B$30:$C$80)&gt;0,1)))&gt;(A185+1),(A185+1),""))</f>
        <v/>
      </c>
      <c r="B187" s="71" t="str">
        <f t="array" ref="B187">IF(A186="","",(LARGE('A1'!$B$30:$C$103,(1+SUM(COUNTIF('A1'!$B$30:$C$103,B$6:B186))-(A186*COUNTIF('A1'!$B$30:$C$103,B$7))))))</f>
        <v/>
      </c>
      <c r="C187" s="72" t="str">
        <f t="array" ref="C187:AZ187">IF($C$5:$AZ$5="","",IF($C$5:$AZ$5="HOT",IF($C186:$AZ186="●","|",IF($C186:$AZ186="|","|","")),IF($C186:$AZ186="▲","|",IF($C186:$AZ186="|","|",""))))</f>
        <v/>
      </c>
      <c r="D187" s="72" t="str">
        <v/>
      </c>
      <c r="E187" s="72" t="str">
        <v/>
      </c>
      <c r="F187" s="72" t="str">
        <v/>
      </c>
      <c r="G187" s="72" t="str">
        <v/>
      </c>
      <c r="H187" s="72" t="str">
        <v/>
      </c>
      <c r="I187" s="72" t="str">
        <v/>
      </c>
      <c r="J187" s="72" t="str">
        <v/>
      </c>
      <c r="K187" s="72" t="str">
        <v/>
      </c>
      <c r="L187" s="72" t="str">
        <v/>
      </c>
      <c r="M187" s="72" t="str">
        <v/>
      </c>
      <c r="N187" s="72" t="str">
        <v/>
      </c>
      <c r="O187" s="72" t="str">
        <v/>
      </c>
      <c r="P187" s="72" t="str">
        <v/>
      </c>
      <c r="Q187" s="72" t="str">
        <v/>
      </c>
      <c r="R187" s="72" t="str">
        <v/>
      </c>
      <c r="S187" s="72" t="str">
        <v/>
      </c>
      <c r="T187" s="72" t="str">
        <v/>
      </c>
      <c r="U187" s="72" t="str">
        <v/>
      </c>
      <c r="V187" s="72" t="str">
        <v/>
      </c>
      <c r="W187" s="72" t="str">
        <v/>
      </c>
      <c r="X187" s="72" t="str">
        <v/>
      </c>
      <c r="Y187" s="72" t="str">
        <v/>
      </c>
      <c r="Z187" s="72" t="str">
        <v/>
      </c>
      <c r="AA187" s="72" t="str">
        <v/>
      </c>
      <c r="AB187" s="72" t="str">
        <v/>
      </c>
      <c r="AC187" s="72" t="str">
        <v/>
      </c>
      <c r="AD187" s="72" t="str">
        <v/>
      </c>
      <c r="AE187" s="72" t="str">
        <v/>
      </c>
      <c r="AF187" s="72" t="str">
        <v/>
      </c>
      <c r="AG187" s="72" t="str">
        <v/>
      </c>
      <c r="AH187" s="72" t="str">
        <v/>
      </c>
      <c r="AI187" s="72" t="str">
        <v/>
      </c>
      <c r="AJ187" s="72" t="str">
        <v/>
      </c>
      <c r="AK187" s="72" t="str">
        <v/>
      </c>
      <c r="AL187" s="72" t="str">
        <v/>
      </c>
      <c r="AM187" s="72" t="str">
        <v/>
      </c>
      <c r="AN187" s="72" t="str">
        <v/>
      </c>
      <c r="AO187" s="72" t="str">
        <v/>
      </c>
      <c r="AP187" s="72" t="str">
        <v/>
      </c>
      <c r="AQ187" s="72" t="str">
        <v/>
      </c>
      <c r="AR187" s="72" t="str">
        <v/>
      </c>
      <c r="AS187" s="72" t="str">
        <v/>
      </c>
      <c r="AT187" s="72" t="str">
        <v/>
      </c>
      <c r="AU187" s="72" t="str">
        <v/>
      </c>
      <c r="AV187" s="72" t="str">
        <v/>
      </c>
      <c r="AW187" s="72" t="str">
        <v/>
      </c>
      <c r="AX187" s="72" t="str">
        <v/>
      </c>
      <c r="AY187" s="72" t="str">
        <v/>
      </c>
      <c r="AZ187" s="72" t="str">
        <v/>
      </c>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c r="DA187" s="72"/>
      <c r="DB187" s="72"/>
      <c r="DC187" s="72"/>
      <c r="DD187" s="72"/>
      <c r="DE187" s="72"/>
      <c r="DF187" s="72"/>
      <c r="DG187" s="72"/>
      <c r="DH187" s="72"/>
      <c r="DI187" s="72"/>
      <c r="DJ187" s="72"/>
      <c r="DK187" s="72"/>
      <c r="DL187" s="72"/>
      <c r="DM187" s="72"/>
      <c r="DN187" s="72"/>
      <c r="DO187" s="72"/>
      <c r="DP187" s="72"/>
      <c r="DQ187" s="72"/>
      <c r="DR187" s="72"/>
      <c r="DS187" s="72"/>
      <c r="DT187" s="72"/>
      <c r="DU187" s="72"/>
      <c r="DV187" s="72"/>
      <c r="DW187" s="72"/>
      <c r="DX187" s="72"/>
      <c r="DY187" s="72"/>
      <c r="DZ187" s="72"/>
      <c r="EA187" s="72"/>
      <c r="EB187" s="72"/>
      <c r="EC187" s="72"/>
      <c r="ED187" s="72"/>
      <c r="EE187" s="72"/>
      <c r="EF187" s="72"/>
      <c r="EG187" s="72"/>
      <c r="EH187" s="72"/>
      <c r="EI187" s="72"/>
      <c r="EJ187" s="72"/>
      <c r="EK187" s="72"/>
      <c r="EL187" s="72"/>
      <c r="EM187" s="72"/>
      <c r="EN187" s="72"/>
      <c r="EO187" s="72"/>
      <c r="EP187" s="72"/>
      <c r="EQ187" s="72"/>
      <c r="ER187" s="72"/>
      <c r="ES187" s="72"/>
      <c r="ET187" s="72"/>
      <c r="EU187" s="72"/>
      <c r="EV187" s="72"/>
      <c r="EW187" s="72"/>
      <c r="EX187" s="72"/>
      <c r="EY187" s="72"/>
      <c r="EZ187" s="72"/>
      <c r="FA187" s="72"/>
      <c r="FB187" s="72"/>
      <c r="FC187" s="72"/>
      <c r="FD187" s="72"/>
      <c r="FE187" s="72"/>
      <c r="FF187" s="72"/>
      <c r="FG187" s="72"/>
      <c r="FH187" s="72"/>
      <c r="FI187" s="72"/>
      <c r="FJ187" s="72"/>
      <c r="FK187" s="72"/>
      <c r="FL187" s="72"/>
      <c r="FM187" s="72"/>
      <c r="FN187" s="72"/>
      <c r="FO187" s="72"/>
      <c r="FP187" s="72"/>
      <c r="FQ187" s="72"/>
      <c r="FR187" s="72"/>
      <c r="FS187" s="72"/>
      <c r="FT187" s="72"/>
      <c r="FU187" s="72"/>
      <c r="FV187" s="72"/>
      <c r="FW187" s="72"/>
      <c r="FX187" s="72"/>
      <c r="FY187" s="72"/>
      <c r="FZ187" s="72"/>
      <c r="GA187" s="72"/>
      <c r="GB187" s="72"/>
      <c r="GC187" s="72"/>
      <c r="GD187" s="72"/>
      <c r="GE187" s="72"/>
      <c r="GF187" s="72"/>
      <c r="GG187" s="72"/>
    </row>
    <row r="188" spans="1:189" s="73" customFormat="1" x14ac:dyDescent="0.25">
      <c r="A188" s="70"/>
      <c r="B188" s="71" t="str">
        <f t="array" ref="B188">IF(A187="","",(LARGE('A1'!$B$30:$C$103,(1+SUM(COUNTIF('A1'!$B$30:$C$103,B$6:B187))-(A187*COUNTIF('A1'!$B$30:$C$103,B$7))))))</f>
        <v/>
      </c>
      <c r="C188" s="72" t="str">
        <f t="array" ref="C188:AZ188">IF($C$5:$AZ$5="","",IF($C$5:$AZ$5="HOT",IF(TRANSPOSE('A1'!$B$30:$B$80)=$B188,"●",IF(TRANSPOSE('A1'!$C$30:$C$80)=$B188,"▼",IF($C187:$AZ187="|","|",""))),IF(TRANSPOSE('A1'!$B$30:$B$80)=$B188,"●",IF(TRANSPOSE('A1'!$C$30:$C$80)=$B188,"▲",IF($C187:$AZ187="|","|","")))))</f>
        <v/>
      </c>
      <c r="D188" s="72" t="str">
        <v/>
      </c>
      <c r="E188" s="72" t="str">
        <v/>
      </c>
      <c r="F188" s="72" t="str">
        <v/>
      </c>
      <c r="G188" s="72" t="str">
        <v/>
      </c>
      <c r="H188" s="72" t="str">
        <v/>
      </c>
      <c r="I188" s="72" t="str">
        <v/>
      </c>
      <c r="J188" s="72" t="str">
        <v/>
      </c>
      <c r="K188" s="72" t="str">
        <v/>
      </c>
      <c r="L188" s="72" t="str">
        <v/>
      </c>
      <c r="M188" s="72" t="str">
        <v/>
      </c>
      <c r="N188" s="72" t="str">
        <v/>
      </c>
      <c r="O188" s="72" t="str">
        <v/>
      </c>
      <c r="P188" s="72" t="str">
        <v/>
      </c>
      <c r="Q188" s="72" t="str">
        <v/>
      </c>
      <c r="R188" s="72" t="str">
        <v/>
      </c>
      <c r="S188" s="72" t="str">
        <v/>
      </c>
      <c r="T188" s="72" t="str">
        <v/>
      </c>
      <c r="U188" s="72" t="str">
        <v/>
      </c>
      <c r="V188" s="72" t="str">
        <v/>
      </c>
      <c r="W188" s="72" t="str">
        <v/>
      </c>
      <c r="X188" s="72" t="str">
        <v/>
      </c>
      <c r="Y188" s="72" t="str">
        <v/>
      </c>
      <c r="Z188" s="72" t="str">
        <v/>
      </c>
      <c r="AA188" s="72" t="str">
        <v/>
      </c>
      <c r="AB188" s="72" t="str">
        <v/>
      </c>
      <c r="AC188" s="72" t="str">
        <v/>
      </c>
      <c r="AD188" s="72" t="str">
        <v/>
      </c>
      <c r="AE188" s="72" t="str">
        <v/>
      </c>
      <c r="AF188" s="72" t="str">
        <v/>
      </c>
      <c r="AG188" s="72" t="str">
        <v/>
      </c>
      <c r="AH188" s="72" t="str">
        <v/>
      </c>
      <c r="AI188" s="72" t="str">
        <v/>
      </c>
      <c r="AJ188" s="72" t="str">
        <v/>
      </c>
      <c r="AK188" s="72" t="str">
        <v/>
      </c>
      <c r="AL188" s="72" t="str">
        <v/>
      </c>
      <c r="AM188" s="72" t="str">
        <v/>
      </c>
      <c r="AN188" s="72" t="str">
        <v/>
      </c>
      <c r="AO188" s="72" t="str">
        <v/>
      </c>
      <c r="AP188" s="72" t="str">
        <v/>
      </c>
      <c r="AQ188" s="72" t="str">
        <v/>
      </c>
      <c r="AR188" s="72" t="str">
        <v/>
      </c>
      <c r="AS188" s="72" t="str">
        <v/>
      </c>
      <c r="AT188" s="72" t="str">
        <v/>
      </c>
      <c r="AU188" s="72" t="str">
        <v/>
      </c>
      <c r="AV188" s="72" t="str">
        <v/>
      </c>
      <c r="AW188" s="72" t="str">
        <v/>
      </c>
      <c r="AX188" s="72" t="str">
        <v/>
      </c>
      <c r="AY188" s="72" t="str">
        <v/>
      </c>
      <c r="AZ188" s="72" t="str">
        <v/>
      </c>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c r="DA188" s="72"/>
      <c r="DB188" s="72"/>
      <c r="DC188" s="72"/>
      <c r="DD188" s="72"/>
      <c r="DE188" s="72"/>
      <c r="DF188" s="72"/>
      <c r="DG188" s="72"/>
      <c r="DH188" s="72"/>
      <c r="DI188" s="72"/>
      <c r="DJ188" s="72"/>
      <c r="DK188" s="72"/>
      <c r="DL188" s="72"/>
      <c r="DM188" s="72"/>
      <c r="DN188" s="72"/>
      <c r="DO188" s="72"/>
      <c r="DP188" s="72"/>
      <c r="DQ188" s="72"/>
      <c r="DR188" s="72"/>
      <c r="DS188" s="72"/>
      <c r="DT188" s="72"/>
      <c r="DU188" s="72"/>
      <c r="DV188" s="72"/>
      <c r="DW188" s="72"/>
      <c r="DX188" s="72"/>
      <c r="DY188" s="72"/>
      <c r="DZ188" s="72"/>
      <c r="EA188" s="72"/>
      <c r="EB188" s="72"/>
      <c r="EC188" s="72"/>
      <c r="ED188" s="72"/>
      <c r="EE188" s="72"/>
      <c r="EF188" s="72"/>
      <c r="EG188" s="72"/>
      <c r="EH188" s="72"/>
      <c r="EI188" s="72"/>
      <c r="EJ188" s="72"/>
      <c r="EK188" s="72"/>
      <c r="EL188" s="72"/>
      <c r="EM188" s="72"/>
      <c r="EN188" s="72"/>
      <c r="EO188" s="72"/>
      <c r="EP188" s="72"/>
      <c r="EQ188" s="72"/>
      <c r="ER188" s="72"/>
      <c r="ES188" s="72"/>
      <c r="ET188" s="72"/>
      <c r="EU188" s="72"/>
      <c r="EV188" s="72"/>
      <c r="EW188" s="72"/>
      <c r="EX188" s="72"/>
      <c r="EY188" s="72"/>
      <c r="EZ188" s="72"/>
      <c r="FA188" s="72"/>
      <c r="FB188" s="72"/>
      <c r="FC188" s="72"/>
      <c r="FD188" s="72"/>
      <c r="FE188" s="72"/>
      <c r="FF188" s="72"/>
      <c r="FG188" s="72"/>
      <c r="FH188" s="72"/>
      <c r="FI188" s="72"/>
      <c r="FJ188" s="72"/>
      <c r="FK188" s="72"/>
      <c r="FL188" s="72"/>
      <c r="FM188" s="72"/>
      <c r="FN188" s="72"/>
      <c r="FO188" s="72"/>
      <c r="FP188" s="72"/>
      <c r="FQ188" s="72"/>
      <c r="FR188" s="72"/>
      <c r="FS188" s="72"/>
      <c r="FT188" s="72"/>
      <c r="FU188" s="72"/>
      <c r="FV188" s="72"/>
      <c r="FW188" s="72"/>
      <c r="FX188" s="72"/>
      <c r="FY188" s="72"/>
      <c r="FZ188" s="72"/>
      <c r="GA188" s="72"/>
      <c r="GB188" s="72"/>
      <c r="GC188" s="72"/>
      <c r="GD188" s="72"/>
      <c r="GE188" s="72"/>
      <c r="GF188" s="72"/>
      <c r="GG188" s="72"/>
    </row>
    <row r="189" spans="1:189" s="73" customFormat="1" x14ac:dyDescent="0.25">
      <c r="A189" s="70" t="str">
        <f>IF(A187="","",IF((SUM(IF(FREQUENCY('A1'!$B$30:$C$80,'A1'!$B$30:$C$80)&gt;0,1)))&gt;(A187+1),(A187+1),""))</f>
        <v/>
      </c>
      <c r="B189" s="71" t="str">
        <f t="array" ref="B189">IF(A188="","",(LARGE('A1'!$B$30:$C$103,(1+SUM(COUNTIF('A1'!$B$30:$C$103,B$6:B188))-(A188*COUNTIF('A1'!$B$30:$C$103,B$7))))))</f>
        <v/>
      </c>
      <c r="C189" s="72" t="str">
        <f t="array" ref="C189:AZ189">IF($C$5:$AZ$5="","",IF($C$5:$AZ$5="HOT",IF($C188:$AZ188="●","|",IF($C188:$AZ188="|","|","")),IF($C188:$AZ188="▲","|",IF($C188:$AZ188="|","|",""))))</f>
        <v/>
      </c>
      <c r="D189" s="72" t="str">
        <v/>
      </c>
      <c r="E189" s="72" t="str">
        <v/>
      </c>
      <c r="F189" s="72" t="str">
        <v/>
      </c>
      <c r="G189" s="72" t="str">
        <v/>
      </c>
      <c r="H189" s="72" t="str">
        <v/>
      </c>
      <c r="I189" s="72" t="str">
        <v/>
      </c>
      <c r="J189" s="72" t="str">
        <v/>
      </c>
      <c r="K189" s="72" t="str">
        <v/>
      </c>
      <c r="L189" s="72" t="str">
        <v/>
      </c>
      <c r="M189" s="72" t="str">
        <v/>
      </c>
      <c r="N189" s="72" t="str">
        <v/>
      </c>
      <c r="O189" s="72" t="str">
        <v/>
      </c>
      <c r="P189" s="72" t="str">
        <v/>
      </c>
      <c r="Q189" s="72" t="str">
        <v/>
      </c>
      <c r="R189" s="72" t="str">
        <v/>
      </c>
      <c r="S189" s="72" t="str">
        <v/>
      </c>
      <c r="T189" s="72" t="str">
        <v/>
      </c>
      <c r="U189" s="72" t="str">
        <v/>
      </c>
      <c r="V189" s="72" t="str">
        <v/>
      </c>
      <c r="W189" s="72" t="str">
        <v/>
      </c>
      <c r="X189" s="72" t="str">
        <v/>
      </c>
      <c r="Y189" s="72" t="str">
        <v/>
      </c>
      <c r="Z189" s="72" t="str">
        <v/>
      </c>
      <c r="AA189" s="72" t="str">
        <v/>
      </c>
      <c r="AB189" s="72" t="str">
        <v/>
      </c>
      <c r="AC189" s="72" t="str">
        <v/>
      </c>
      <c r="AD189" s="72" t="str">
        <v/>
      </c>
      <c r="AE189" s="72" t="str">
        <v/>
      </c>
      <c r="AF189" s="72" t="str">
        <v/>
      </c>
      <c r="AG189" s="72" t="str">
        <v/>
      </c>
      <c r="AH189" s="72" t="str">
        <v/>
      </c>
      <c r="AI189" s="72" t="str">
        <v/>
      </c>
      <c r="AJ189" s="72" t="str">
        <v/>
      </c>
      <c r="AK189" s="72" t="str">
        <v/>
      </c>
      <c r="AL189" s="72" t="str">
        <v/>
      </c>
      <c r="AM189" s="72" t="str">
        <v/>
      </c>
      <c r="AN189" s="72" t="str">
        <v/>
      </c>
      <c r="AO189" s="72" t="str">
        <v/>
      </c>
      <c r="AP189" s="72" t="str">
        <v/>
      </c>
      <c r="AQ189" s="72" t="str">
        <v/>
      </c>
      <c r="AR189" s="72" t="str">
        <v/>
      </c>
      <c r="AS189" s="72" t="str">
        <v/>
      </c>
      <c r="AT189" s="72" t="str">
        <v/>
      </c>
      <c r="AU189" s="72" t="str">
        <v/>
      </c>
      <c r="AV189" s="72" t="str">
        <v/>
      </c>
      <c r="AW189" s="72" t="str">
        <v/>
      </c>
      <c r="AX189" s="72" t="str">
        <v/>
      </c>
      <c r="AY189" s="72" t="str">
        <v/>
      </c>
      <c r="AZ189" s="72" t="str">
        <v/>
      </c>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c r="DA189" s="72"/>
      <c r="DB189" s="72"/>
      <c r="DC189" s="72"/>
      <c r="DD189" s="72"/>
      <c r="DE189" s="72"/>
      <c r="DF189" s="72"/>
      <c r="DG189" s="72"/>
      <c r="DH189" s="72"/>
      <c r="DI189" s="72"/>
      <c r="DJ189" s="72"/>
      <c r="DK189" s="72"/>
      <c r="DL189" s="72"/>
      <c r="DM189" s="72"/>
      <c r="DN189" s="72"/>
      <c r="DO189" s="72"/>
      <c r="DP189" s="72"/>
      <c r="DQ189" s="72"/>
      <c r="DR189" s="72"/>
      <c r="DS189" s="72"/>
      <c r="DT189" s="72"/>
      <c r="DU189" s="72"/>
      <c r="DV189" s="72"/>
      <c r="DW189" s="72"/>
      <c r="DX189" s="72"/>
      <c r="DY189" s="72"/>
      <c r="DZ189" s="72"/>
      <c r="EA189" s="72"/>
      <c r="EB189" s="72"/>
      <c r="EC189" s="72"/>
      <c r="ED189" s="72"/>
      <c r="EE189" s="72"/>
      <c r="EF189" s="72"/>
      <c r="EG189" s="72"/>
      <c r="EH189" s="72"/>
      <c r="EI189" s="72"/>
      <c r="EJ189" s="72"/>
      <c r="EK189" s="72"/>
      <c r="EL189" s="72"/>
      <c r="EM189" s="72"/>
      <c r="EN189" s="72"/>
      <c r="EO189" s="72"/>
      <c r="EP189" s="72"/>
      <c r="EQ189" s="72"/>
      <c r="ER189" s="72"/>
      <c r="ES189" s="72"/>
      <c r="ET189" s="72"/>
      <c r="EU189" s="72"/>
      <c r="EV189" s="72"/>
      <c r="EW189" s="72"/>
      <c r="EX189" s="72"/>
      <c r="EY189" s="72"/>
      <c r="EZ189" s="72"/>
      <c r="FA189" s="72"/>
      <c r="FB189" s="72"/>
      <c r="FC189" s="72"/>
      <c r="FD189" s="72"/>
      <c r="FE189" s="72"/>
      <c r="FF189" s="72"/>
      <c r="FG189" s="72"/>
      <c r="FH189" s="72"/>
      <c r="FI189" s="72"/>
      <c r="FJ189" s="72"/>
      <c r="FK189" s="72"/>
      <c r="FL189" s="72"/>
      <c r="FM189" s="72"/>
      <c r="FN189" s="72"/>
      <c r="FO189" s="72"/>
      <c r="FP189" s="72"/>
      <c r="FQ189" s="72"/>
      <c r="FR189" s="72"/>
      <c r="FS189" s="72"/>
      <c r="FT189" s="72"/>
      <c r="FU189" s="72"/>
      <c r="FV189" s="72"/>
      <c r="FW189" s="72"/>
      <c r="FX189" s="72"/>
      <c r="FY189" s="72"/>
      <c r="FZ189" s="72"/>
      <c r="GA189" s="72"/>
      <c r="GB189" s="72"/>
      <c r="GC189" s="72"/>
      <c r="GD189" s="72"/>
      <c r="GE189" s="72"/>
      <c r="GF189" s="72"/>
      <c r="GG189" s="72"/>
    </row>
    <row r="190" spans="1:189" s="73" customFormat="1" x14ac:dyDescent="0.25">
      <c r="A190" s="70"/>
      <c r="B190" s="71" t="str">
        <f t="array" ref="B190">IF(A189="","",(LARGE('A1'!$B$30:$C$103,(1+SUM(COUNTIF('A1'!$B$30:$C$103,B$6:B189))-(A189*COUNTIF('A1'!$B$30:$C$103,B$7))))))</f>
        <v/>
      </c>
      <c r="C190" s="72" t="str">
        <f t="array" ref="C190:AZ190">IF($C$5:$AZ$5="","",IF($C$5:$AZ$5="HOT",IF(TRANSPOSE('A1'!$B$30:$B$80)=$B190,"●",IF(TRANSPOSE('A1'!$C$30:$C$80)=$B190,"▼",IF($C189:$AZ189="|","|",""))),IF(TRANSPOSE('A1'!$B$30:$B$80)=$B190,"●",IF(TRANSPOSE('A1'!$C$30:$C$80)=$B190,"▲",IF($C189:$AZ189="|","|","")))))</f>
        <v/>
      </c>
      <c r="D190" s="72" t="str">
        <v/>
      </c>
      <c r="E190" s="72" t="str">
        <v/>
      </c>
      <c r="F190" s="72" t="str">
        <v/>
      </c>
      <c r="G190" s="72" t="str">
        <v/>
      </c>
      <c r="H190" s="72" t="str">
        <v/>
      </c>
      <c r="I190" s="72" t="str">
        <v/>
      </c>
      <c r="J190" s="72" t="str">
        <v/>
      </c>
      <c r="K190" s="72" t="str">
        <v/>
      </c>
      <c r="L190" s="72" t="str">
        <v/>
      </c>
      <c r="M190" s="72" t="str">
        <v/>
      </c>
      <c r="N190" s="72" t="str">
        <v/>
      </c>
      <c r="O190" s="72" t="str">
        <v/>
      </c>
      <c r="P190" s="72" t="str">
        <v/>
      </c>
      <c r="Q190" s="72" t="str">
        <v/>
      </c>
      <c r="R190" s="72" t="str">
        <v/>
      </c>
      <c r="S190" s="72" t="str">
        <v/>
      </c>
      <c r="T190" s="72" t="str">
        <v/>
      </c>
      <c r="U190" s="72" t="str">
        <v/>
      </c>
      <c r="V190" s="72" t="str">
        <v/>
      </c>
      <c r="W190" s="72" t="str">
        <v/>
      </c>
      <c r="X190" s="72" t="str">
        <v/>
      </c>
      <c r="Y190" s="72" t="str">
        <v/>
      </c>
      <c r="Z190" s="72" t="str">
        <v/>
      </c>
      <c r="AA190" s="72" t="str">
        <v/>
      </c>
      <c r="AB190" s="72" t="str">
        <v/>
      </c>
      <c r="AC190" s="72" t="str">
        <v/>
      </c>
      <c r="AD190" s="72" t="str">
        <v/>
      </c>
      <c r="AE190" s="72" t="str">
        <v/>
      </c>
      <c r="AF190" s="72" t="str">
        <v/>
      </c>
      <c r="AG190" s="72" t="str">
        <v/>
      </c>
      <c r="AH190" s="72" t="str">
        <v/>
      </c>
      <c r="AI190" s="72" t="str">
        <v/>
      </c>
      <c r="AJ190" s="72" t="str">
        <v/>
      </c>
      <c r="AK190" s="72" t="str">
        <v/>
      </c>
      <c r="AL190" s="72" t="str">
        <v/>
      </c>
      <c r="AM190" s="72" t="str">
        <v/>
      </c>
      <c r="AN190" s="72" t="str">
        <v/>
      </c>
      <c r="AO190" s="72" t="str">
        <v/>
      </c>
      <c r="AP190" s="72" t="str">
        <v/>
      </c>
      <c r="AQ190" s="72" t="str">
        <v/>
      </c>
      <c r="AR190" s="72" t="str">
        <v/>
      </c>
      <c r="AS190" s="72" t="str">
        <v/>
      </c>
      <c r="AT190" s="72" t="str">
        <v/>
      </c>
      <c r="AU190" s="72" t="str">
        <v/>
      </c>
      <c r="AV190" s="72" t="str">
        <v/>
      </c>
      <c r="AW190" s="72" t="str">
        <v/>
      </c>
      <c r="AX190" s="72" t="str">
        <v/>
      </c>
      <c r="AY190" s="72" t="str">
        <v/>
      </c>
      <c r="AZ190" s="72" t="str">
        <v/>
      </c>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c r="DA190" s="72"/>
      <c r="DB190" s="72"/>
      <c r="DC190" s="72"/>
      <c r="DD190" s="72"/>
      <c r="DE190" s="72"/>
      <c r="DF190" s="72"/>
      <c r="DG190" s="72"/>
      <c r="DH190" s="72"/>
      <c r="DI190" s="72"/>
      <c r="DJ190" s="72"/>
      <c r="DK190" s="72"/>
      <c r="DL190" s="72"/>
      <c r="DM190" s="72"/>
      <c r="DN190" s="72"/>
      <c r="DO190" s="72"/>
      <c r="DP190" s="72"/>
      <c r="DQ190" s="72"/>
      <c r="DR190" s="72"/>
      <c r="DS190" s="72"/>
      <c r="DT190" s="72"/>
      <c r="DU190" s="72"/>
      <c r="DV190" s="72"/>
      <c r="DW190" s="72"/>
      <c r="DX190" s="72"/>
      <c r="DY190" s="72"/>
      <c r="DZ190" s="72"/>
      <c r="EA190" s="72"/>
      <c r="EB190" s="72"/>
      <c r="EC190" s="72"/>
      <c r="ED190" s="72"/>
      <c r="EE190" s="72"/>
      <c r="EF190" s="72"/>
      <c r="EG190" s="72"/>
      <c r="EH190" s="72"/>
      <c r="EI190" s="72"/>
      <c r="EJ190" s="72"/>
      <c r="EK190" s="72"/>
      <c r="EL190" s="72"/>
      <c r="EM190" s="72"/>
      <c r="EN190" s="72"/>
      <c r="EO190" s="72"/>
      <c r="EP190" s="72"/>
      <c r="EQ190" s="72"/>
      <c r="ER190" s="72"/>
      <c r="ES190" s="72"/>
      <c r="ET190" s="72"/>
      <c r="EU190" s="72"/>
      <c r="EV190" s="72"/>
      <c r="EW190" s="72"/>
      <c r="EX190" s="72"/>
      <c r="EY190" s="72"/>
      <c r="EZ190" s="72"/>
      <c r="FA190" s="72"/>
      <c r="FB190" s="72"/>
      <c r="FC190" s="72"/>
      <c r="FD190" s="72"/>
      <c r="FE190" s="72"/>
      <c r="FF190" s="72"/>
      <c r="FG190" s="72"/>
      <c r="FH190" s="72"/>
      <c r="FI190" s="72"/>
      <c r="FJ190" s="72"/>
      <c r="FK190" s="72"/>
      <c r="FL190" s="72"/>
      <c r="FM190" s="72"/>
      <c r="FN190" s="72"/>
      <c r="FO190" s="72"/>
      <c r="FP190" s="72"/>
      <c r="FQ190" s="72"/>
      <c r="FR190" s="72"/>
      <c r="FS190" s="72"/>
      <c r="FT190" s="72"/>
      <c r="FU190" s="72"/>
      <c r="FV190" s="72"/>
      <c r="FW190" s="72"/>
      <c r="FX190" s="72"/>
      <c r="FY190" s="72"/>
      <c r="FZ190" s="72"/>
      <c r="GA190" s="72"/>
      <c r="GB190" s="72"/>
      <c r="GC190" s="72"/>
      <c r="GD190" s="72"/>
      <c r="GE190" s="72"/>
      <c r="GF190" s="72"/>
      <c r="GG190" s="72"/>
    </row>
    <row r="191" spans="1:189" s="73" customFormat="1" x14ac:dyDescent="0.25">
      <c r="A191" s="70" t="str">
        <f>IF(A189="","",IF((SUM(IF(FREQUENCY('A1'!$B$30:$C$80,'A1'!$B$30:$C$80)&gt;0,1)))&gt;(A189+1),(A189+1),""))</f>
        <v/>
      </c>
      <c r="B191" s="71" t="str">
        <f t="array" ref="B191">IF(A190="","",(LARGE('A1'!$B$30:$C$103,(1+SUM(COUNTIF('A1'!$B$30:$C$103,B$6:B190))-(A190*COUNTIF('A1'!$B$30:$C$103,B$7))))))</f>
        <v/>
      </c>
      <c r="C191" s="72" t="str">
        <f t="array" ref="C191:AZ191">IF($C$5:$AZ$5="","",IF($C$5:$AZ$5="HOT",IF($C190:$AZ190="●","|",IF($C190:$AZ190="|","|","")),IF($C190:$AZ190="▲","|",IF($C190:$AZ190="|","|",""))))</f>
        <v/>
      </c>
      <c r="D191" s="72" t="str">
        <v/>
      </c>
      <c r="E191" s="72" t="str">
        <v/>
      </c>
      <c r="F191" s="72" t="str">
        <v/>
      </c>
      <c r="G191" s="72" t="str">
        <v/>
      </c>
      <c r="H191" s="72" t="str">
        <v/>
      </c>
      <c r="I191" s="72" t="str">
        <v/>
      </c>
      <c r="J191" s="72" t="str">
        <v/>
      </c>
      <c r="K191" s="72" t="str">
        <v/>
      </c>
      <c r="L191" s="72" t="str">
        <v/>
      </c>
      <c r="M191" s="72" t="str">
        <v/>
      </c>
      <c r="N191" s="72" t="str">
        <v/>
      </c>
      <c r="O191" s="72" t="str">
        <v/>
      </c>
      <c r="P191" s="72" t="str">
        <v/>
      </c>
      <c r="Q191" s="72" t="str">
        <v/>
      </c>
      <c r="R191" s="72" t="str">
        <v/>
      </c>
      <c r="S191" s="72" t="str">
        <v/>
      </c>
      <c r="T191" s="72" t="str">
        <v/>
      </c>
      <c r="U191" s="72" t="str">
        <v/>
      </c>
      <c r="V191" s="72" t="str">
        <v/>
      </c>
      <c r="W191" s="72" t="str">
        <v/>
      </c>
      <c r="X191" s="72" t="str">
        <v/>
      </c>
      <c r="Y191" s="72" t="str">
        <v/>
      </c>
      <c r="Z191" s="72" t="str">
        <v/>
      </c>
      <c r="AA191" s="72" t="str">
        <v/>
      </c>
      <c r="AB191" s="72" t="str">
        <v/>
      </c>
      <c r="AC191" s="72" t="str">
        <v/>
      </c>
      <c r="AD191" s="72" t="str">
        <v/>
      </c>
      <c r="AE191" s="72" t="str">
        <v/>
      </c>
      <c r="AF191" s="72" t="str">
        <v/>
      </c>
      <c r="AG191" s="72" t="str">
        <v/>
      </c>
      <c r="AH191" s="72" t="str">
        <v/>
      </c>
      <c r="AI191" s="72" t="str">
        <v/>
      </c>
      <c r="AJ191" s="72" t="str">
        <v/>
      </c>
      <c r="AK191" s="72" t="str">
        <v/>
      </c>
      <c r="AL191" s="72" t="str">
        <v/>
      </c>
      <c r="AM191" s="72" t="str">
        <v/>
      </c>
      <c r="AN191" s="72" t="str">
        <v/>
      </c>
      <c r="AO191" s="72" t="str">
        <v/>
      </c>
      <c r="AP191" s="72" t="str">
        <v/>
      </c>
      <c r="AQ191" s="72" t="str">
        <v/>
      </c>
      <c r="AR191" s="72" t="str">
        <v/>
      </c>
      <c r="AS191" s="72" t="str">
        <v/>
      </c>
      <c r="AT191" s="72" t="str">
        <v/>
      </c>
      <c r="AU191" s="72" t="str">
        <v/>
      </c>
      <c r="AV191" s="72" t="str">
        <v/>
      </c>
      <c r="AW191" s="72" t="str">
        <v/>
      </c>
      <c r="AX191" s="72" t="str">
        <v/>
      </c>
      <c r="AY191" s="72" t="str">
        <v/>
      </c>
      <c r="AZ191" s="72" t="str">
        <v/>
      </c>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c r="DA191" s="72"/>
      <c r="DB191" s="72"/>
      <c r="DC191" s="72"/>
      <c r="DD191" s="72"/>
      <c r="DE191" s="72"/>
      <c r="DF191" s="72"/>
      <c r="DG191" s="72"/>
      <c r="DH191" s="72"/>
      <c r="DI191" s="72"/>
      <c r="DJ191" s="72"/>
      <c r="DK191" s="72"/>
      <c r="DL191" s="72"/>
      <c r="DM191" s="72"/>
      <c r="DN191" s="72"/>
      <c r="DO191" s="72"/>
      <c r="DP191" s="72"/>
      <c r="DQ191" s="72"/>
      <c r="DR191" s="72"/>
      <c r="DS191" s="72"/>
      <c r="DT191" s="72"/>
      <c r="DU191" s="72"/>
      <c r="DV191" s="72"/>
      <c r="DW191" s="72"/>
      <c r="DX191" s="72"/>
      <c r="DY191" s="72"/>
      <c r="DZ191" s="72"/>
      <c r="EA191" s="72"/>
      <c r="EB191" s="72"/>
      <c r="EC191" s="72"/>
      <c r="ED191" s="72"/>
      <c r="EE191" s="72"/>
      <c r="EF191" s="72"/>
      <c r="EG191" s="72"/>
      <c r="EH191" s="72"/>
      <c r="EI191" s="72"/>
      <c r="EJ191" s="72"/>
      <c r="EK191" s="72"/>
      <c r="EL191" s="72"/>
      <c r="EM191" s="72"/>
      <c r="EN191" s="72"/>
      <c r="EO191" s="72"/>
      <c r="EP191" s="72"/>
      <c r="EQ191" s="72"/>
      <c r="ER191" s="72"/>
      <c r="ES191" s="72"/>
      <c r="ET191" s="72"/>
      <c r="EU191" s="72"/>
      <c r="EV191" s="72"/>
      <c r="EW191" s="72"/>
      <c r="EX191" s="72"/>
      <c r="EY191" s="72"/>
      <c r="EZ191" s="72"/>
      <c r="FA191" s="72"/>
      <c r="FB191" s="72"/>
      <c r="FC191" s="72"/>
      <c r="FD191" s="72"/>
      <c r="FE191" s="72"/>
      <c r="FF191" s="72"/>
      <c r="FG191" s="72"/>
      <c r="FH191" s="72"/>
      <c r="FI191" s="72"/>
      <c r="FJ191" s="72"/>
      <c r="FK191" s="72"/>
      <c r="FL191" s="72"/>
      <c r="FM191" s="72"/>
      <c r="FN191" s="72"/>
      <c r="FO191" s="72"/>
      <c r="FP191" s="72"/>
      <c r="FQ191" s="72"/>
      <c r="FR191" s="72"/>
      <c r="FS191" s="72"/>
      <c r="FT191" s="72"/>
      <c r="FU191" s="72"/>
      <c r="FV191" s="72"/>
      <c r="FW191" s="72"/>
      <c r="FX191" s="72"/>
      <c r="FY191" s="72"/>
      <c r="FZ191" s="72"/>
      <c r="GA191" s="72"/>
      <c r="GB191" s="72"/>
      <c r="GC191" s="72"/>
      <c r="GD191" s="72"/>
      <c r="GE191" s="72"/>
      <c r="GF191" s="72"/>
      <c r="GG191" s="72"/>
    </row>
    <row r="192" spans="1:189" s="73" customFormat="1" x14ac:dyDescent="0.25">
      <c r="A192" s="70"/>
      <c r="B192" s="71" t="str">
        <f t="array" ref="B192">IF(A191="","",(LARGE('A1'!$B$30:$C$103,(1+SUM(COUNTIF('A1'!$B$30:$C$103,B$6:B191))-(A191*COUNTIF('A1'!$B$30:$C$103,B$7))))))</f>
        <v/>
      </c>
      <c r="C192" s="72" t="str">
        <f t="array" ref="C192:AZ192">IF($C$5:$AZ$5="","",IF($C$5:$AZ$5="HOT",IF(TRANSPOSE('A1'!$B$30:$B$80)=$B192,"●",IF(TRANSPOSE('A1'!$C$30:$C$80)=$B192,"▼",IF($C191:$AZ191="|","|",""))),IF(TRANSPOSE('A1'!$B$30:$B$80)=$B192,"●",IF(TRANSPOSE('A1'!$C$30:$C$80)=$B192,"▲",IF($C191:$AZ191="|","|","")))))</f>
        <v/>
      </c>
      <c r="D192" s="72" t="str">
        <v/>
      </c>
      <c r="E192" s="72" t="str">
        <v/>
      </c>
      <c r="F192" s="72" t="str">
        <v/>
      </c>
      <c r="G192" s="72" t="str">
        <v/>
      </c>
      <c r="H192" s="72" t="str">
        <v/>
      </c>
      <c r="I192" s="72" t="str">
        <v/>
      </c>
      <c r="J192" s="72" t="str">
        <v/>
      </c>
      <c r="K192" s="72" t="str">
        <v/>
      </c>
      <c r="L192" s="72" t="str">
        <v/>
      </c>
      <c r="M192" s="72" t="str">
        <v/>
      </c>
      <c r="N192" s="72" t="str">
        <v/>
      </c>
      <c r="O192" s="72" t="str">
        <v/>
      </c>
      <c r="P192" s="72" t="str">
        <v/>
      </c>
      <c r="Q192" s="72" t="str">
        <v/>
      </c>
      <c r="R192" s="72" t="str">
        <v/>
      </c>
      <c r="S192" s="72" t="str">
        <v/>
      </c>
      <c r="T192" s="72" t="str">
        <v/>
      </c>
      <c r="U192" s="72" t="str">
        <v/>
      </c>
      <c r="V192" s="72" t="str">
        <v/>
      </c>
      <c r="W192" s="72" t="str">
        <v/>
      </c>
      <c r="X192" s="72" t="str">
        <v/>
      </c>
      <c r="Y192" s="72" t="str">
        <v/>
      </c>
      <c r="Z192" s="72" t="str">
        <v/>
      </c>
      <c r="AA192" s="72" t="str">
        <v/>
      </c>
      <c r="AB192" s="72" t="str">
        <v/>
      </c>
      <c r="AC192" s="72" t="str">
        <v/>
      </c>
      <c r="AD192" s="72" t="str">
        <v/>
      </c>
      <c r="AE192" s="72" t="str">
        <v/>
      </c>
      <c r="AF192" s="72" t="str">
        <v/>
      </c>
      <c r="AG192" s="72" t="str">
        <v/>
      </c>
      <c r="AH192" s="72" t="str">
        <v/>
      </c>
      <c r="AI192" s="72" t="str">
        <v/>
      </c>
      <c r="AJ192" s="72" t="str">
        <v/>
      </c>
      <c r="AK192" s="72" t="str">
        <v/>
      </c>
      <c r="AL192" s="72" t="str">
        <v/>
      </c>
      <c r="AM192" s="72" t="str">
        <v/>
      </c>
      <c r="AN192" s="72" t="str">
        <v/>
      </c>
      <c r="AO192" s="72" t="str">
        <v/>
      </c>
      <c r="AP192" s="72" t="str">
        <v/>
      </c>
      <c r="AQ192" s="72" t="str">
        <v/>
      </c>
      <c r="AR192" s="72" t="str">
        <v/>
      </c>
      <c r="AS192" s="72" t="str">
        <v/>
      </c>
      <c r="AT192" s="72" t="str">
        <v/>
      </c>
      <c r="AU192" s="72" t="str">
        <v/>
      </c>
      <c r="AV192" s="72" t="str">
        <v/>
      </c>
      <c r="AW192" s="72" t="str">
        <v/>
      </c>
      <c r="AX192" s="72" t="str">
        <v/>
      </c>
      <c r="AY192" s="72" t="str">
        <v/>
      </c>
      <c r="AZ192" s="72" t="str">
        <v/>
      </c>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c r="DA192" s="72"/>
      <c r="DB192" s="72"/>
      <c r="DC192" s="72"/>
      <c r="DD192" s="72"/>
      <c r="DE192" s="72"/>
      <c r="DF192" s="72"/>
      <c r="DG192" s="72"/>
      <c r="DH192" s="72"/>
      <c r="DI192" s="72"/>
      <c r="DJ192" s="72"/>
      <c r="DK192" s="72"/>
      <c r="DL192" s="72"/>
      <c r="DM192" s="72"/>
      <c r="DN192" s="72"/>
      <c r="DO192" s="72"/>
      <c r="DP192" s="72"/>
      <c r="DQ192" s="72"/>
      <c r="DR192" s="72"/>
      <c r="DS192" s="72"/>
      <c r="DT192" s="72"/>
      <c r="DU192" s="72"/>
      <c r="DV192" s="72"/>
      <c r="DW192" s="72"/>
      <c r="DX192" s="72"/>
      <c r="DY192" s="72"/>
      <c r="DZ192" s="72"/>
      <c r="EA192" s="72"/>
      <c r="EB192" s="72"/>
      <c r="EC192" s="72"/>
      <c r="ED192" s="72"/>
      <c r="EE192" s="72"/>
      <c r="EF192" s="72"/>
      <c r="EG192" s="72"/>
      <c r="EH192" s="72"/>
      <c r="EI192" s="72"/>
      <c r="EJ192" s="72"/>
      <c r="EK192" s="72"/>
      <c r="EL192" s="72"/>
      <c r="EM192" s="72"/>
      <c r="EN192" s="72"/>
      <c r="EO192" s="72"/>
      <c r="EP192" s="72"/>
      <c r="EQ192" s="72"/>
      <c r="ER192" s="72"/>
      <c r="ES192" s="72"/>
      <c r="ET192" s="72"/>
      <c r="EU192" s="72"/>
      <c r="EV192" s="72"/>
      <c r="EW192" s="72"/>
      <c r="EX192" s="72"/>
      <c r="EY192" s="72"/>
      <c r="EZ192" s="72"/>
      <c r="FA192" s="72"/>
      <c r="FB192" s="72"/>
      <c r="FC192" s="72"/>
      <c r="FD192" s="72"/>
      <c r="FE192" s="72"/>
      <c r="FF192" s="72"/>
      <c r="FG192" s="72"/>
      <c r="FH192" s="72"/>
      <c r="FI192" s="72"/>
      <c r="FJ192" s="72"/>
      <c r="FK192" s="72"/>
      <c r="FL192" s="72"/>
      <c r="FM192" s="72"/>
      <c r="FN192" s="72"/>
      <c r="FO192" s="72"/>
      <c r="FP192" s="72"/>
      <c r="FQ192" s="72"/>
      <c r="FR192" s="72"/>
      <c r="FS192" s="72"/>
      <c r="FT192" s="72"/>
      <c r="FU192" s="72"/>
      <c r="FV192" s="72"/>
      <c r="FW192" s="72"/>
      <c r="FX192" s="72"/>
      <c r="FY192" s="72"/>
      <c r="FZ192" s="72"/>
      <c r="GA192" s="72"/>
      <c r="GB192" s="72"/>
      <c r="GC192" s="72"/>
      <c r="GD192" s="72"/>
      <c r="GE192" s="72"/>
      <c r="GF192" s="72"/>
      <c r="GG192" s="72"/>
    </row>
    <row r="193" spans="1:189" s="73" customFormat="1" x14ac:dyDescent="0.25">
      <c r="A193" s="70" t="str">
        <f>IF(A191="","",IF((SUM(IF(FREQUENCY('A1'!$B$30:$C$80,'A1'!$B$30:$C$80)&gt;0,1)))&gt;(A191+1),(A191+1),""))</f>
        <v/>
      </c>
      <c r="B193" s="71" t="str">
        <f t="array" ref="B193">IF(A192="","",(LARGE('A1'!$B$30:$C$103,(1+SUM(COUNTIF('A1'!$B$30:$C$103,B$6:B192))-(A192*COUNTIF('A1'!$B$30:$C$103,B$7))))))</f>
        <v/>
      </c>
      <c r="C193" s="72" t="str">
        <f t="array" ref="C193:AZ193">IF($C$5:$AZ$5="","",IF($C$5:$AZ$5="HOT",IF($C192:$AZ192="●","|",IF($C192:$AZ192="|","|","")),IF($C192:$AZ192="▲","|",IF($C192:$AZ192="|","|",""))))</f>
        <v/>
      </c>
      <c r="D193" s="72" t="str">
        <v/>
      </c>
      <c r="E193" s="72" t="str">
        <v/>
      </c>
      <c r="F193" s="72" t="str">
        <v/>
      </c>
      <c r="G193" s="72" t="str">
        <v/>
      </c>
      <c r="H193" s="72" t="str">
        <v/>
      </c>
      <c r="I193" s="72" t="str">
        <v/>
      </c>
      <c r="J193" s="72" t="str">
        <v/>
      </c>
      <c r="K193" s="72" t="str">
        <v/>
      </c>
      <c r="L193" s="72" t="str">
        <v/>
      </c>
      <c r="M193" s="72" t="str">
        <v/>
      </c>
      <c r="N193" s="72" t="str">
        <v/>
      </c>
      <c r="O193" s="72" t="str">
        <v/>
      </c>
      <c r="P193" s="72" t="str">
        <v/>
      </c>
      <c r="Q193" s="72" t="str">
        <v/>
      </c>
      <c r="R193" s="72" t="str">
        <v/>
      </c>
      <c r="S193" s="72" t="str">
        <v/>
      </c>
      <c r="T193" s="72" t="str">
        <v/>
      </c>
      <c r="U193" s="72" t="str">
        <v/>
      </c>
      <c r="V193" s="72" t="str">
        <v/>
      </c>
      <c r="W193" s="72" t="str">
        <v/>
      </c>
      <c r="X193" s="72" t="str">
        <v/>
      </c>
      <c r="Y193" s="72" t="str">
        <v/>
      </c>
      <c r="Z193" s="72" t="str">
        <v/>
      </c>
      <c r="AA193" s="72" t="str">
        <v/>
      </c>
      <c r="AB193" s="72" t="str">
        <v/>
      </c>
      <c r="AC193" s="72" t="str">
        <v/>
      </c>
      <c r="AD193" s="72" t="str">
        <v/>
      </c>
      <c r="AE193" s="72" t="str">
        <v/>
      </c>
      <c r="AF193" s="72" t="str">
        <v/>
      </c>
      <c r="AG193" s="72" t="str">
        <v/>
      </c>
      <c r="AH193" s="72" t="str">
        <v/>
      </c>
      <c r="AI193" s="72" t="str">
        <v/>
      </c>
      <c r="AJ193" s="72" t="str">
        <v/>
      </c>
      <c r="AK193" s="72" t="str">
        <v/>
      </c>
      <c r="AL193" s="72" t="str">
        <v/>
      </c>
      <c r="AM193" s="72" t="str">
        <v/>
      </c>
      <c r="AN193" s="72" t="str">
        <v/>
      </c>
      <c r="AO193" s="72" t="str">
        <v/>
      </c>
      <c r="AP193" s="72" t="str">
        <v/>
      </c>
      <c r="AQ193" s="72" t="str">
        <v/>
      </c>
      <c r="AR193" s="72" t="str">
        <v/>
      </c>
      <c r="AS193" s="72" t="str">
        <v/>
      </c>
      <c r="AT193" s="72" t="str">
        <v/>
      </c>
      <c r="AU193" s="72" t="str">
        <v/>
      </c>
      <c r="AV193" s="72" t="str">
        <v/>
      </c>
      <c r="AW193" s="72" t="str">
        <v/>
      </c>
      <c r="AX193" s="72" t="str">
        <v/>
      </c>
      <c r="AY193" s="72" t="str">
        <v/>
      </c>
      <c r="AZ193" s="72" t="str">
        <v/>
      </c>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c r="DA193" s="72"/>
      <c r="DB193" s="72"/>
      <c r="DC193" s="72"/>
      <c r="DD193" s="72"/>
      <c r="DE193" s="72"/>
      <c r="DF193" s="72"/>
      <c r="DG193" s="72"/>
      <c r="DH193" s="72"/>
      <c r="DI193" s="72"/>
      <c r="DJ193" s="72"/>
      <c r="DK193" s="72"/>
      <c r="DL193" s="72"/>
      <c r="DM193" s="72"/>
      <c r="DN193" s="72"/>
      <c r="DO193" s="72"/>
      <c r="DP193" s="72"/>
      <c r="DQ193" s="72"/>
      <c r="DR193" s="72"/>
      <c r="DS193" s="72"/>
      <c r="DT193" s="72"/>
      <c r="DU193" s="72"/>
      <c r="DV193" s="72"/>
      <c r="DW193" s="72"/>
      <c r="DX193" s="72"/>
      <c r="DY193" s="72"/>
      <c r="DZ193" s="72"/>
      <c r="EA193" s="72"/>
      <c r="EB193" s="72"/>
      <c r="EC193" s="72"/>
      <c r="ED193" s="72"/>
      <c r="EE193" s="72"/>
      <c r="EF193" s="72"/>
      <c r="EG193" s="72"/>
      <c r="EH193" s="72"/>
      <c r="EI193" s="72"/>
      <c r="EJ193" s="72"/>
      <c r="EK193" s="72"/>
      <c r="EL193" s="72"/>
      <c r="EM193" s="72"/>
      <c r="EN193" s="72"/>
      <c r="EO193" s="72"/>
      <c r="EP193" s="72"/>
      <c r="EQ193" s="72"/>
      <c r="ER193" s="72"/>
      <c r="ES193" s="72"/>
      <c r="ET193" s="72"/>
      <c r="EU193" s="72"/>
      <c r="EV193" s="72"/>
      <c r="EW193" s="72"/>
      <c r="EX193" s="72"/>
      <c r="EY193" s="72"/>
      <c r="EZ193" s="72"/>
      <c r="FA193" s="72"/>
      <c r="FB193" s="72"/>
      <c r="FC193" s="72"/>
      <c r="FD193" s="72"/>
      <c r="FE193" s="72"/>
      <c r="FF193" s="72"/>
      <c r="FG193" s="72"/>
      <c r="FH193" s="72"/>
      <c r="FI193" s="72"/>
      <c r="FJ193" s="72"/>
      <c r="FK193" s="72"/>
      <c r="FL193" s="72"/>
      <c r="FM193" s="72"/>
      <c r="FN193" s="72"/>
      <c r="FO193" s="72"/>
      <c r="FP193" s="72"/>
      <c r="FQ193" s="72"/>
      <c r="FR193" s="72"/>
      <c r="FS193" s="72"/>
      <c r="FT193" s="72"/>
      <c r="FU193" s="72"/>
      <c r="FV193" s="72"/>
      <c r="FW193" s="72"/>
      <c r="FX193" s="72"/>
      <c r="FY193" s="72"/>
      <c r="FZ193" s="72"/>
      <c r="GA193" s="72"/>
      <c r="GB193" s="72"/>
      <c r="GC193" s="72"/>
      <c r="GD193" s="72"/>
      <c r="GE193" s="72"/>
      <c r="GF193" s="72"/>
      <c r="GG193" s="72"/>
    </row>
    <row r="194" spans="1:189" s="73" customFormat="1" x14ac:dyDescent="0.25">
      <c r="A194" s="70"/>
      <c r="B194" s="71" t="str">
        <f t="array" ref="B194">IF(A193="","",(LARGE('A1'!$B$30:$C$103,(1+SUM(COUNTIF('A1'!$B$30:$C$103,B$6:B193))-(A193*COUNTIF('A1'!$B$30:$C$103,B$7))))))</f>
        <v/>
      </c>
      <c r="C194" s="72" t="str">
        <f t="array" ref="C194:AZ194">IF($C$5:$AZ$5="","",IF($C$5:$AZ$5="HOT",IF(TRANSPOSE('A1'!$B$30:$B$80)=$B194,"●",IF(TRANSPOSE('A1'!$C$30:$C$80)=$B194,"▼",IF($C193:$AZ193="|","|",""))),IF(TRANSPOSE('A1'!$B$30:$B$80)=$B194,"●",IF(TRANSPOSE('A1'!$C$30:$C$80)=$B194,"▲",IF($C193:$AZ193="|","|","")))))</f>
        <v/>
      </c>
      <c r="D194" s="72" t="str">
        <v/>
      </c>
      <c r="E194" s="72" t="str">
        <v/>
      </c>
      <c r="F194" s="72" t="str">
        <v/>
      </c>
      <c r="G194" s="72" t="str">
        <v/>
      </c>
      <c r="H194" s="72" t="str">
        <v/>
      </c>
      <c r="I194" s="72" t="str">
        <v/>
      </c>
      <c r="J194" s="72" t="str">
        <v/>
      </c>
      <c r="K194" s="72" t="str">
        <v/>
      </c>
      <c r="L194" s="72" t="str">
        <v/>
      </c>
      <c r="M194" s="72" t="str">
        <v/>
      </c>
      <c r="N194" s="72" t="str">
        <v/>
      </c>
      <c r="O194" s="72" t="str">
        <v/>
      </c>
      <c r="P194" s="72" t="str">
        <v/>
      </c>
      <c r="Q194" s="72" t="str">
        <v/>
      </c>
      <c r="R194" s="72" t="str">
        <v/>
      </c>
      <c r="S194" s="72" t="str">
        <v/>
      </c>
      <c r="T194" s="72" t="str">
        <v/>
      </c>
      <c r="U194" s="72" t="str">
        <v/>
      </c>
      <c r="V194" s="72" t="str">
        <v/>
      </c>
      <c r="W194" s="72" t="str">
        <v/>
      </c>
      <c r="X194" s="72" t="str">
        <v/>
      </c>
      <c r="Y194" s="72" t="str">
        <v/>
      </c>
      <c r="Z194" s="72" t="str">
        <v/>
      </c>
      <c r="AA194" s="72" t="str">
        <v/>
      </c>
      <c r="AB194" s="72" t="str">
        <v/>
      </c>
      <c r="AC194" s="72" t="str">
        <v/>
      </c>
      <c r="AD194" s="72" t="str">
        <v/>
      </c>
      <c r="AE194" s="72" t="str">
        <v/>
      </c>
      <c r="AF194" s="72" t="str">
        <v/>
      </c>
      <c r="AG194" s="72" t="str">
        <v/>
      </c>
      <c r="AH194" s="72" t="str">
        <v/>
      </c>
      <c r="AI194" s="72" t="str">
        <v/>
      </c>
      <c r="AJ194" s="72" t="str">
        <v/>
      </c>
      <c r="AK194" s="72" t="str">
        <v/>
      </c>
      <c r="AL194" s="72" t="str">
        <v/>
      </c>
      <c r="AM194" s="72" t="str">
        <v/>
      </c>
      <c r="AN194" s="72" t="str">
        <v/>
      </c>
      <c r="AO194" s="72" t="str">
        <v/>
      </c>
      <c r="AP194" s="72" t="str">
        <v/>
      </c>
      <c r="AQ194" s="72" t="str">
        <v/>
      </c>
      <c r="AR194" s="72" t="str">
        <v/>
      </c>
      <c r="AS194" s="72" t="str">
        <v/>
      </c>
      <c r="AT194" s="72" t="str">
        <v/>
      </c>
      <c r="AU194" s="72" t="str">
        <v/>
      </c>
      <c r="AV194" s="72" t="str">
        <v/>
      </c>
      <c r="AW194" s="72" t="str">
        <v/>
      </c>
      <c r="AX194" s="72" t="str">
        <v/>
      </c>
      <c r="AY194" s="72" t="str">
        <v/>
      </c>
      <c r="AZ194" s="72" t="str">
        <v/>
      </c>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c r="DA194" s="72"/>
      <c r="DB194" s="72"/>
      <c r="DC194" s="72"/>
      <c r="DD194" s="72"/>
      <c r="DE194" s="72"/>
      <c r="DF194" s="72"/>
      <c r="DG194" s="72"/>
      <c r="DH194" s="72"/>
      <c r="DI194" s="72"/>
      <c r="DJ194" s="72"/>
      <c r="DK194" s="72"/>
      <c r="DL194" s="72"/>
      <c r="DM194" s="72"/>
      <c r="DN194" s="72"/>
      <c r="DO194" s="72"/>
      <c r="DP194" s="72"/>
      <c r="DQ194" s="72"/>
      <c r="DR194" s="72"/>
      <c r="DS194" s="72"/>
      <c r="DT194" s="72"/>
      <c r="DU194" s="72"/>
      <c r="DV194" s="72"/>
      <c r="DW194" s="72"/>
      <c r="DX194" s="72"/>
      <c r="DY194" s="72"/>
      <c r="DZ194" s="72"/>
      <c r="EA194" s="72"/>
      <c r="EB194" s="72"/>
      <c r="EC194" s="72"/>
      <c r="ED194" s="72"/>
      <c r="EE194" s="72"/>
      <c r="EF194" s="72"/>
      <c r="EG194" s="72"/>
      <c r="EH194" s="72"/>
      <c r="EI194" s="72"/>
      <c r="EJ194" s="72"/>
      <c r="EK194" s="72"/>
      <c r="EL194" s="72"/>
      <c r="EM194" s="72"/>
      <c r="EN194" s="72"/>
      <c r="EO194" s="72"/>
      <c r="EP194" s="72"/>
      <c r="EQ194" s="72"/>
      <c r="ER194" s="72"/>
      <c r="ES194" s="72"/>
      <c r="ET194" s="72"/>
      <c r="EU194" s="72"/>
      <c r="EV194" s="72"/>
      <c r="EW194" s="72"/>
      <c r="EX194" s="72"/>
      <c r="EY194" s="72"/>
      <c r="EZ194" s="72"/>
      <c r="FA194" s="72"/>
      <c r="FB194" s="72"/>
      <c r="FC194" s="72"/>
      <c r="FD194" s="72"/>
      <c r="FE194" s="72"/>
      <c r="FF194" s="72"/>
      <c r="FG194" s="72"/>
      <c r="FH194" s="72"/>
      <c r="FI194" s="72"/>
      <c r="FJ194" s="72"/>
      <c r="FK194" s="72"/>
      <c r="FL194" s="72"/>
      <c r="FM194" s="72"/>
      <c r="FN194" s="72"/>
      <c r="FO194" s="72"/>
      <c r="FP194" s="72"/>
      <c r="FQ194" s="72"/>
      <c r="FR194" s="72"/>
      <c r="FS194" s="72"/>
      <c r="FT194" s="72"/>
      <c r="FU194" s="72"/>
      <c r="FV194" s="72"/>
      <c r="FW194" s="72"/>
      <c r="FX194" s="72"/>
      <c r="FY194" s="72"/>
      <c r="FZ194" s="72"/>
      <c r="GA194" s="72"/>
      <c r="GB194" s="72"/>
      <c r="GC194" s="72"/>
      <c r="GD194" s="72"/>
      <c r="GE194" s="72"/>
      <c r="GF194" s="72"/>
      <c r="GG194" s="72"/>
    </row>
    <row r="195" spans="1:189" s="73" customFormat="1" x14ac:dyDescent="0.25">
      <c r="A195" s="70" t="str">
        <f>IF(A193="","",IF((SUM(IF(FREQUENCY('A1'!$B$30:$C$80,'A1'!$B$30:$C$80)&gt;0,1)))&gt;(A193+1),(A193+1),""))</f>
        <v/>
      </c>
      <c r="B195" s="71" t="str">
        <f t="array" ref="B195">IF(A194="","",(LARGE('A1'!$B$30:$C$103,(1+SUM(COUNTIF('A1'!$B$30:$C$103,B$6:B194))-(A194*COUNTIF('A1'!$B$30:$C$103,B$7))))))</f>
        <v/>
      </c>
      <c r="C195" s="72" t="str">
        <f t="array" ref="C195:AZ195">IF($C$5:$AZ$5="","",IF($C$5:$AZ$5="HOT",IF($C194:$AZ194="●","|",IF($C194:$AZ194="|","|","")),IF($C194:$AZ194="▲","|",IF($C194:$AZ194="|","|",""))))</f>
        <v/>
      </c>
      <c r="D195" s="72" t="str">
        <v/>
      </c>
      <c r="E195" s="72" t="str">
        <v/>
      </c>
      <c r="F195" s="72" t="str">
        <v/>
      </c>
      <c r="G195" s="72" t="str">
        <v/>
      </c>
      <c r="H195" s="72" t="str">
        <v/>
      </c>
      <c r="I195" s="72" t="str">
        <v/>
      </c>
      <c r="J195" s="72" t="str">
        <v/>
      </c>
      <c r="K195" s="72" t="str">
        <v/>
      </c>
      <c r="L195" s="72" t="str">
        <v/>
      </c>
      <c r="M195" s="72" t="str">
        <v/>
      </c>
      <c r="N195" s="72" t="str">
        <v/>
      </c>
      <c r="O195" s="72" t="str">
        <v/>
      </c>
      <c r="P195" s="72" t="str">
        <v/>
      </c>
      <c r="Q195" s="72" t="str">
        <v/>
      </c>
      <c r="R195" s="72" t="str">
        <v/>
      </c>
      <c r="S195" s="72" t="str">
        <v/>
      </c>
      <c r="T195" s="72" t="str">
        <v/>
      </c>
      <c r="U195" s="72" t="str">
        <v/>
      </c>
      <c r="V195" s="72" t="str">
        <v/>
      </c>
      <c r="W195" s="72" t="str">
        <v/>
      </c>
      <c r="X195" s="72" t="str">
        <v/>
      </c>
      <c r="Y195" s="72" t="str">
        <v/>
      </c>
      <c r="Z195" s="72" t="str">
        <v/>
      </c>
      <c r="AA195" s="72" t="str">
        <v/>
      </c>
      <c r="AB195" s="72" t="str">
        <v/>
      </c>
      <c r="AC195" s="72" t="str">
        <v/>
      </c>
      <c r="AD195" s="72" t="str">
        <v/>
      </c>
      <c r="AE195" s="72" t="str">
        <v/>
      </c>
      <c r="AF195" s="72" t="str">
        <v/>
      </c>
      <c r="AG195" s="72" t="str">
        <v/>
      </c>
      <c r="AH195" s="72" t="str">
        <v/>
      </c>
      <c r="AI195" s="72" t="str">
        <v/>
      </c>
      <c r="AJ195" s="72" t="str">
        <v/>
      </c>
      <c r="AK195" s="72" t="str">
        <v/>
      </c>
      <c r="AL195" s="72" t="str">
        <v/>
      </c>
      <c r="AM195" s="72" t="str">
        <v/>
      </c>
      <c r="AN195" s="72" t="str">
        <v/>
      </c>
      <c r="AO195" s="72" t="str">
        <v/>
      </c>
      <c r="AP195" s="72" t="str">
        <v/>
      </c>
      <c r="AQ195" s="72" t="str">
        <v/>
      </c>
      <c r="AR195" s="72" t="str">
        <v/>
      </c>
      <c r="AS195" s="72" t="str">
        <v/>
      </c>
      <c r="AT195" s="72" t="str">
        <v/>
      </c>
      <c r="AU195" s="72" t="str">
        <v/>
      </c>
      <c r="AV195" s="72" t="str">
        <v/>
      </c>
      <c r="AW195" s="72" t="str">
        <v/>
      </c>
      <c r="AX195" s="72" t="str">
        <v/>
      </c>
      <c r="AY195" s="72" t="str">
        <v/>
      </c>
      <c r="AZ195" s="72" t="str">
        <v/>
      </c>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c r="DA195" s="72"/>
      <c r="DB195" s="72"/>
      <c r="DC195" s="72"/>
      <c r="DD195" s="72"/>
      <c r="DE195" s="72"/>
      <c r="DF195" s="72"/>
      <c r="DG195" s="72"/>
      <c r="DH195" s="72"/>
      <c r="DI195" s="72"/>
      <c r="DJ195" s="72"/>
      <c r="DK195" s="72"/>
      <c r="DL195" s="72"/>
      <c r="DM195" s="72"/>
      <c r="DN195" s="72"/>
      <c r="DO195" s="72"/>
      <c r="DP195" s="72"/>
      <c r="DQ195" s="72"/>
      <c r="DR195" s="72"/>
      <c r="DS195" s="72"/>
      <c r="DT195" s="72"/>
      <c r="DU195" s="72"/>
      <c r="DV195" s="72"/>
      <c r="DW195" s="72"/>
      <c r="DX195" s="72"/>
      <c r="DY195" s="72"/>
      <c r="DZ195" s="72"/>
      <c r="EA195" s="72"/>
      <c r="EB195" s="72"/>
      <c r="EC195" s="72"/>
      <c r="ED195" s="72"/>
      <c r="EE195" s="72"/>
      <c r="EF195" s="72"/>
      <c r="EG195" s="72"/>
      <c r="EH195" s="72"/>
      <c r="EI195" s="72"/>
      <c r="EJ195" s="72"/>
      <c r="EK195" s="72"/>
      <c r="EL195" s="72"/>
      <c r="EM195" s="72"/>
      <c r="EN195" s="72"/>
      <c r="EO195" s="72"/>
      <c r="EP195" s="72"/>
      <c r="EQ195" s="72"/>
      <c r="ER195" s="72"/>
      <c r="ES195" s="72"/>
      <c r="ET195" s="72"/>
      <c r="EU195" s="72"/>
      <c r="EV195" s="72"/>
      <c r="EW195" s="72"/>
      <c r="EX195" s="72"/>
      <c r="EY195" s="72"/>
      <c r="EZ195" s="72"/>
      <c r="FA195" s="72"/>
      <c r="FB195" s="72"/>
      <c r="FC195" s="72"/>
      <c r="FD195" s="72"/>
      <c r="FE195" s="72"/>
      <c r="FF195" s="72"/>
      <c r="FG195" s="72"/>
      <c r="FH195" s="72"/>
      <c r="FI195" s="72"/>
      <c r="FJ195" s="72"/>
      <c r="FK195" s="72"/>
      <c r="FL195" s="72"/>
      <c r="FM195" s="72"/>
      <c r="FN195" s="72"/>
      <c r="FO195" s="72"/>
      <c r="FP195" s="72"/>
      <c r="FQ195" s="72"/>
      <c r="FR195" s="72"/>
      <c r="FS195" s="72"/>
      <c r="FT195" s="72"/>
      <c r="FU195" s="72"/>
      <c r="FV195" s="72"/>
      <c r="FW195" s="72"/>
      <c r="FX195" s="72"/>
      <c r="FY195" s="72"/>
      <c r="FZ195" s="72"/>
      <c r="GA195" s="72"/>
      <c r="GB195" s="72"/>
      <c r="GC195" s="72"/>
      <c r="GD195" s="72"/>
      <c r="GE195" s="72"/>
      <c r="GF195" s="72"/>
      <c r="GG195" s="72"/>
    </row>
    <row r="196" spans="1:189" s="73" customFormat="1" x14ac:dyDescent="0.25">
      <c r="A196" s="70"/>
      <c r="B196" s="71" t="str">
        <f t="array" ref="B196">IF(A195="","",(LARGE('A1'!$B$30:$C$103,(1+SUM(COUNTIF('A1'!$B$30:$C$103,B$6:B195))-(A195*COUNTIF('A1'!$B$30:$C$103,B$7))))))</f>
        <v/>
      </c>
      <c r="C196" s="72" t="str">
        <f t="array" ref="C196:AZ196">IF($C$5:$AZ$5="","",IF($C$5:$AZ$5="HOT",IF(TRANSPOSE('A1'!$B$30:$B$80)=$B196,"●",IF(TRANSPOSE('A1'!$C$30:$C$80)=$B196,"▼",IF($C195:$AZ195="|","|",""))),IF(TRANSPOSE('A1'!$B$30:$B$80)=$B196,"●",IF(TRANSPOSE('A1'!$C$30:$C$80)=$B196,"▲",IF($C195:$AZ195="|","|","")))))</f>
        <v/>
      </c>
      <c r="D196" s="72" t="str">
        <v/>
      </c>
      <c r="E196" s="72" t="str">
        <v/>
      </c>
      <c r="F196" s="72" t="str">
        <v/>
      </c>
      <c r="G196" s="72" t="str">
        <v/>
      </c>
      <c r="H196" s="72" t="str">
        <v/>
      </c>
      <c r="I196" s="72" t="str">
        <v/>
      </c>
      <c r="J196" s="72" t="str">
        <v/>
      </c>
      <c r="K196" s="72" t="str">
        <v/>
      </c>
      <c r="L196" s="72" t="str">
        <v/>
      </c>
      <c r="M196" s="72" t="str">
        <v/>
      </c>
      <c r="N196" s="72" t="str">
        <v/>
      </c>
      <c r="O196" s="72" t="str">
        <v/>
      </c>
      <c r="P196" s="72" t="str">
        <v/>
      </c>
      <c r="Q196" s="72" t="str">
        <v/>
      </c>
      <c r="R196" s="72" t="str">
        <v/>
      </c>
      <c r="S196" s="72" t="str">
        <v/>
      </c>
      <c r="T196" s="72" t="str">
        <v/>
      </c>
      <c r="U196" s="72" t="str">
        <v/>
      </c>
      <c r="V196" s="72" t="str">
        <v/>
      </c>
      <c r="W196" s="72" t="str">
        <v/>
      </c>
      <c r="X196" s="72" t="str">
        <v/>
      </c>
      <c r="Y196" s="72" t="str">
        <v/>
      </c>
      <c r="Z196" s="72" t="str">
        <v/>
      </c>
      <c r="AA196" s="72" t="str">
        <v/>
      </c>
      <c r="AB196" s="72" t="str">
        <v/>
      </c>
      <c r="AC196" s="72" t="str">
        <v/>
      </c>
      <c r="AD196" s="72" t="str">
        <v/>
      </c>
      <c r="AE196" s="72" t="str">
        <v/>
      </c>
      <c r="AF196" s="72" t="str">
        <v/>
      </c>
      <c r="AG196" s="72" t="str">
        <v/>
      </c>
      <c r="AH196" s="72" t="str">
        <v/>
      </c>
      <c r="AI196" s="72" t="str">
        <v/>
      </c>
      <c r="AJ196" s="72" t="str">
        <v/>
      </c>
      <c r="AK196" s="72" t="str">
        <v/>
      </c>
      <c r="AL196" s="72" t="str">
        <v/>
      </c>
      <c r="AM196" s="72" t="str">
        <v/>
      </c>
      <c r="AN196" s="72" t="str">
        <v/>
      </c>
      <c r="AO196" s="72" t="str">
        <v/>
      </c>
      <c r="AP196" s="72" t="str">
        <v/>
      </c>
      <c r="AQ196" s="72" t="str">
        <v/>
      </c>
      <c r="AR196" s="72" t="str">
        <v/>
      </c>
      <c r="AS196" s="72" t="str">
        <v/>
      </c>
      <c r="AT196" s="72" t="str">
        <v/>
      </c>
      <c r="AU196" s="72" t="str">
        <v/>
      </c>
      <c r="AV196" s="72" t="str">
        <v/>
      </c>
      <c r="AW196" s="72" t="str">
        <v/>
      </c>
      <c r="AX196" s="72" t="str">
        <v/>
      </c>
      <c r="AY196" s="72" t="str">
        <v/>
      </c>
      <c r="AZ196" s="72" t="str">
        <v/>
      </c>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c r="DA196" s="72"/>
      <c r="DB196" s="72"/>
      <c r="DC196" s="72"/>
      <c r="DD196" s="72"/>
      <c r="DE196" s="72"/>
      <c r="DF196" s="72"/>
      <c r="DG196" s="72"/>
      <c r="DH196" s="72"/>
      <c r="DI196" s="72"/>
      <c r="DJ196" s="72"/>
      <c r="DK196" s="72"/>
      <c r="DL196" s="72"/>
      <c r="DM196" s="72"/>
      <c r="DN196" s="72"/>
      <c r="DO196" s="72"/>
      <c r="DP196" s="72"/>
      <c r="DQ196" s="72"/>
      <c r="DR196" s="72"/>
      <c r="DS196" s="72"/>
      <c r="DT196" s="72"/>
      <c r="DU196" s="72"/>
      <c r="DV196" s="72"/>
      <c r="DW196" s="72"/>
      <c r="DX196" s="72"/>
      <c r="DY196" s="72"/>
      <c r="DZ196" s="72"/>
      <c r="EA196" s="72"/>
      <c r="EB196" s="72"/>
      <c r="EC196" s="72"/>
      <c r="ED196" s="72"/>
      <c r="EE196" s="72"/>
      <c r="EF196" s="72"/>
      <c r="EG196" s="72"/>
      <c r="EH196" s="72"/>
      <c r="EI196" s="72"/>
      <c r="EJ196" s="72"/>
      <c r="EK196" s="72"/>
      <c r="EL196" s="72"/>
      <c r="EM196" s="72"/>
      <c r="EN196" s="72"/>
      <c r="EO196" s="72"/>
      <c r="EP196" s="72"/>
      <c r="EQ196" s="72"/>
      <c r="ER196" s="72"/>
      <c r="ES196" s="72"/>
      <c r="ET196" s="72"/>
      <c r="EU196" s="72"/>
      <c r="EV196" s="72"/>
      <c r="EW196" s="72"/>
      <c r="EX196" s="72"/>
      <c r="EY196" s="72"/>
      <c r="EZ196" s="72"/>
      <c r="FA196" s="72"/>
      <c r="FB196" s="72"/>
      <c r="FC196" s="72"/>
      <c r="FD196" s="72"/>
      <c r="FE196" s="72"/>
      <c r="FF196" s="72"/>
      <c r="FG196" s="72"/>
      <c r="FH196" s="72"/>
      <c r="FI196" s="72"/>
      <c r="FJ196" s="72"/>
      <c r="FK196" s="72"/>
      <c r="FL196" s="72"/>
      <c r="FM196" s="72"/>
      <c r="FN196" s="72"/>
      <c r="FO196" s="72"/>
      <c r="FP196" s="72"/>
      <c r="FQ196" s="72"/>
      <c r="FR196" s="72"/>
      <c r="FS196" s="72"/>
      <c r="FT196" s="72"/>
      <c r="FU196" s="72"/>
      <c r="FV196" s="72"/>
      <c r="FW196" s="72"/>
      <c r="FX196" s="72"/>
      <c r="FY196" s="72"/>
      <c r="FZ196" s="72"/>
      <c r="GA196" s="72"/>
      <c r="GB196" s="72"/>
      <c r="GC196" s="72"/>
      <c r="GD196" s="72"/>
      <c r="GE196" s="72"/>
      <c r="GF196" s="72"/>
      <c r="GG196" s="72"/>
    </row>
    <row r="197" spans="1:189" s="73" customFormat="1" x14ac:dyDescent="0.25">
      <c r="A197" s="70" t="str">
        <f>IF(A195="","",IF((SUM(IF(FREQUENCY('A1'!$B$30:$C$80,'A1'!$B$30:$C$80)&gt;0,1)))&gt;(A195+1),(A195+1),""))</f>
        <v/>
      </c>
      <c r="B197" s="71" t="str">
        <f t="array" ref="B197">IF(A196="","",(LARGE('A1'!$B$30:$C$103,(1+SUM(COUNTIF('A1'!$B$30:$C$103,B$6:B196))-(A196*COUNTIF('A1'!$B$30:$C$103,B$7))))))</f>
        <v/>
      </c>
      <c r="C197" s="72" t="str">
        <f t="array" ref="C197:AZ197">IF($C$5:$AZ$5="","",IF($C$5:$AZ$5="HOT",IF($C196:$AZ196="●","|",IF($C196:$AZ196="|","|","")),IF($C196:$AZ196="▲","|",IF($C196:$AZ196="|","|",""))))</f>
        <v/>
      </c>
      <c r="D197" s="72" t="str">
        <v/>
      </c>
      <c r="E197" s="72" t="str">
        <v/>
      </c>
      <c r="F197" s="72" t="str">
        <v/>
      </c>
      <c r="G197" s="72" t="str">
        <v/>
      </c>
      <c r="H197" s="72" t="str">
        <v/>
      </c>
      <c r="I197" s="72" t="str">
        <v/>
      </c>
      <c r="J197" s="72" t="str">
        <v/>
      </c>
      <c r="K197" s="72" t="str">
        <v/>
      </c>
      <c r="L197" s="72" t="str">
        <v/>
      </c>
      <c r="M197" s="72" t="str">
        <v/>
      </c>
      <c r="N197" s="72" t="str">
        <v/>
      </c>
      <c r="O197" s="72" t="str">
        <v/>
      </c>
      <c r="P197" s="72" t="str">
        <v/>
      </c>
      <c r="Q197" s="72" t="str">
        <v/>
      </c>
      <c r="R197" s="72" t="str">
        <v/>
      </c>
      <c r="S197" s="72" t="str">
        <v/>
      </c>
      <c r="T197" s="72" t="str">
        <v/>
      </c>
      <c r="U197" s="72" t="str">
        <v/>
      </c>
      <c r="V197" s="72" t="str">
        <v/>
      </c>
      <c r="W197" s="72" t="str">
        <v/>
      </c>
      <c r="X197" s="72" t="str">
        <v/>
      </c>
      <c r="Y197" s="72" t="str">
        <v/>
      </c>
      <c r="Z197" s="72" t="str">
        <v/>
      </c>
      <c r="AA197" s="72" t="str">
        <v/>
      </c>
      <c r="AB197" s="72" t="str">
        <v/>
      </c>
      <c r="AC197" s="72" t="str">
        <v/>
      </c>
      <c r="AD197" s="72" t="str">
        <v/>
      </c>
      <c r="AE197" s="72" t="str">
        <v/>
      </c>
      <c r="AF197" s="72" t="str">
        <v/>
      </c>
      <c r="AG197" s="72" t="str">
        <v/>
      </c>
      <c r="AH197" s="72" t="str">
        <v/>
      </c>
      <c r="AI197" s="72" t="str">
        <v/>
      </c>
      <c r="AJ197" s="72" t="str">
        <v/>
      </c>
      <c r="AK197" s="72" t="str">
        <v/>
      </c>
      <c r="AL197" s="72" t="str">
        <v/>
      </c>
      <c r="AM197" s="72" t="str">
        <v/>
      </c>
      <c r="AN197" s="72" t="str">
        <v/>
      </c>
      <c r="AO197" s="72" t="str">
        <v/>
      </c>
      <c r="AP197" s="72" t="str">
        <v/>
      </c>
      <c r="AQ197" s="72" t="str">
        <v/>
      </c>
      <c r="AR197" s="72" t="str">
        <v/>
      </c>
      <c r="AS197" s="72" t="str">
        <v/>
      </c>
      <c r="AT197" s="72" t="str">
        <v/>
      </c>
      <c r="AU197" s="72" t="str">
        <v/>
      </c>
      <c r="AV197" s="72" t="str">
        <v/>
      </c>
      <c r="AW197" s="72" t="str">
        <v/>
      </c>
      <c r="AX197" s="72" t="str">
        <v/>
      </c>
      <c r="AY197" s="72" t="str">
        <v/>
      </c>
      <c r="AZ197" s="72" t="str">
        <v/>
      </c>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c r="DA197" s="72"/>
      <c r="DB197" s="72"/>
      <c r="DC197" s="72"/>
      <c r="DD197" s="72"/>
      <c r="DE197" s="72"/>
      <c r="DF197" s="72"/>
      <c r="DG197" s="72"/>
      <c r="DH197" s="72"/>
      <c r="DI197" s="72"/>
      <c r="DJ197" s="72"/>
      <c r="DK197" s="72"/>
      <c r="DL197" s="72"/>
      <c r="DM197" s="72"/>
      <c r="DN197" s="72"/>
      <c r="DO197" s="72"/>
      <c r="DP197" s="72"/>
      <c r="DQ197" s="72"/>
      <c r="DR197" s="72"/>
      <c r="DS197" s="72"/>
      <c r="DT197" s="72"/>
      <c r="DU197" s="72"/>
      <c r="DV197" s="72"/>
      <c r="DW197" s="72"/>
      <c r="DX197" s="72"/>
      <c r="DY197" s="72"/>
      <c r="DZ197" s="72"/>
      <c r="EA197" s="72"/>
      <c r="EB197" s="72"/>
      <c r="EC197" s="72"/>
      <c r="ED197" s="72"/>
      <c r="EE197" s="72"/>
      <c r="EF197" s="72"/>
      <c r="EG197" s="72"/>
      <c r="EH197" s="72"/>
      <c r="EI197" s="72"/>
      <c r="EJ197" s="72"/>
      <c r="EK197" s="72"/>
      <c r="EL197" s="72"/>
      <c r="EM197" s="72"/>
      <c r="EN197" s="72"/>
      <c r="EO197" s="72"/>
      <c r="EP197" s="72"/>
      <c r="EQ197" s="72"/>
      <c r="ER197" s="72"/>
      <c r="ES197" s="72"/>
      <c r="ET197" s="72"/>
      <c r="EU197" s="72"/>
      <c r="EV197" s="72"/>
      <c r="EW197" s="72"/>
      <c r="EX197" s="72"/>
      <c r="EY197" s="72"/>
      <c r="EZ197" s="72"/>
      <c r="FA197" s="72"/>
      <c r="FB197" s="72"/>
      <c r="FC197" s="72"/>
      <c r="FD197" s="72"/>
      <c r="FE197" s="72"/>
      <c r="FF197" s="72"/>
      <c r="FG197" s="72"/>
      <c r="FH197" s="72"/>
      <c r="FI197" s="72"/>
      <c r="FJ197" s="72"/>
      <c r="FK197" s="72"/>
      <c r="FL197" s="72"/>
      <c r="FM197" s="72"/>
      <c r="FN197" s="72"/>
      <c r="FO197" s="72"/>
      <c r="FP197" s="72"/>
      <c r="FQ197" s="72"/>
      <c r="FR197" s="72"/>
      <c r="FS197" s="72"/>
      <c r="FT197" s="72"/>
      <c r="FU197" s="72"/>
      <c r="FV197" s="72"/>
      <c r="FW197" s="72"/>
      <c r="FX197" s="72"/>
      <c r="FY197" s="72"/>
      <c r="FZ197" s="72"/>
      <c r="GA197" s="72"/>
      <c r="GB197" s="72"/>
      <c r="GC197" s="72"/>
      <c r="GD197" s="72"/>
      <c r="GE197" s="72"/>
      <c r="GF197" s="72"/>
      <c r="GG197" s="72"/>
    </row>
    <row r="198" spans="1:189" s="73" customFormat="1" x14ac:dyDescent="0.25">
      <c r="A198" s="70"/>
      <c r="B198" s="71" t="str">
        <f t="array" ref="B198">IF(A197="","",(LARGE('A1'!$B$30:$C$103,(1+SUM(COUNTIF('A1'!$B$30:$C$103,B$6:B197))-(A197*COUNTIF('A1'!$B$30:$C$103,B$7))))))</f>
        <v/>
      </c>
      <c r="C198" s="72" t="str">
        <f t="array" ref="C198:AZ198">IF($C$5:$AZ$5="","",IF($C$5:$AZ$5="HOT",IF(TRANSPOSE('A1'!$B$30:$B$80)=$B198,"●",IF(TRANSPOSE('A1'!$C$30:$C$80)=$B198,"▼",IF($C197:$AZ197="|","|",""))),IF(TRANSPOSE('A1'!$B$30:$B$80)=$B198,"●",IF(TRANSPOSE('A1'!$C$30:$C$80)=$B198,"▲",IF($C197:$AZ197="|","|","")))))</f>
        <v/>
      </c>
      <c r="D198" s="72" t="str">
        <v/>
      </c>
      <c r="E198" s="72" t="str">
        <v/>
      </c>
      <c r="F198" s="72" t="str">
        <v/>
      </c>
      <c r="G198" s="72" t="str">
        <v/>
      </c>
      <c r="H198" s="72" t="str">
        <v/>
      </c>
      <c r="I198" s="72" t="str">
        <v/>
      </c>
      <c r="J198" s="72" t="str">
        <v/>
      </c>
      <c r="K198" s="72" t="str">
        <v/>
      </c>
      <c r="L198" s="72" t="str">
        <v/>
      </c>
      <c r="M198" s="72" t="str">
        <v/>
      </c>
      <c r="N198" s="72" t="str">
        <v/>
      </c>
      <c r="O198" s="72" t="str">
        <v/>
      </c>
      <c r="P198" s="72" t="str">
        <v/>
      </c>
      <c r="Q198" s="72" t="str">
        <v/>
      </c>
      <c r="R198" s="72" t="str">
        <v/>
      </c>
      <c r="S198" s="72" t="str">
        <v/>
      </c>
      <c r="T198" s="72" t="str">
        <v/>
      </c>
      <c r="U198" s="72" t="str">
        <v/>
      </c>
      <c r="V198" s="72" t="str">
        <v/>
      </c>
      <c r="W198" s="72" t="str">
        <v/>
      </c>
      <c r="X198" s="72" t="str">
        <v/>
      </c>
      <c r="Y198" s="72" t="str">
        <v/>
      </c>
      <c r="Z198" s="72" t="str">
        <v/>
      </c>
      <c r="AA198" s="72" t="str">
        <v/>
      </c>
      <c r="AB198" s="72" t="str">
        <v/>
      </c>
      <c r="AC198" s="72" t="str">
        <v/>
      </c>
      <c r="AD198" s="72" t="str">
        <v/>
      </c>
      <c r="AE198" s="72" t="str">
        <v/>
      </c>
      <c r="AF198" s="72" t="str">
        <v/>
      </c>
      <c r="AG198" s="72" t="str">
        <v/>
      </c>
      <c r="AH198" s="72" t="str">
        <v/>
      </c>
      <c r="AI198" s="72" t="str">
        <v/>
      </c>
      <c r="AJ198" s="72" t="str">
        <v/>
      </c>
      <c r="AK198" s="72" t="str">
        <v/>
      </c>
      <c r="AL198" s="72" t="str">
        <v/>
      </c>
      <c r="AM198" s="72" t="str">
        <v/>
      </c>
      <c r="AN198" s="72" t="str">
        <v/>
      </c>
      <c r="AO198" s="72" t="str">
        <v/>
      </c>
      <c r="AP198" s="72" t="str">
        <v/>
      </c>
      <c r="AQ198" s="72" t="str">
        <v/>
      </c>
      <c r="AR198" s="72" t="str">
        <v/>
      </c>
      <c r="AS198" s="72" t="str">
        <v/>
      </c>
      <c r="AT198" s="72" t="str">
        <v/>
      </c>
      <c r="AU198" s="72" t="str">
        <v/>
      </c>
      <c r="AV198" s="72" t="str">
        <v/>
      </c>
      <c r="AW198" s="72" t="str">
        <v/>
      </c>
      <c r="AX198" s="72" t="str">
        <v/>
      </c>
      <c r="AY198" s="72" t="str">
        <v/>
      </c>
      <c r="AZ198" s="72" t="str">
        <v/>
      </c>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c r="DA198" s="72"/>
      <c r="DB198" s="72"/>
      <c r="DC198" s="72"/>
      <c r="DD198" s="72"/>
      <c r="DE198" s="72"/>
      <c r="DF198" s="72"/>
      <c r="DG198" s="72"/>
      <c r="DH198" s="72"/>
      <c r="DI198" s="72"/>
      <c r="DJ198" s="72"/>
      <c r="DK198" s="72"/>
      <c r="DL198" s="72"/>
      <c r="DM198" s="72"/>
      <c r="DN198" s="72"/>
      <c r="DO198" s="72"/>
      <c r="DP198" s="72"/>
      <c r="DQ198" s="72"/>
      <c r="DR198" s="72"/>
      <c r="DS198" s="72"/>
      <c r="DT198" s="72"/>
      <c r="DU198" s="72"/>
      <c r="DV198" s="72"/>
      <c r="DW198" s="72"/>
      <c r="DX198" s="72"/>
      <c r="DY198" s="72"/>
      <c r="DZ198" s="72"/>
      <c r="EA198" s="72"/>
      <c r="EB198" s="72"/>
      <c r="EC198" s="72"/>
      <c r="ED198" s="72"/>
      <c r="EE198" s="72"/>
      <c r="EF198" s="72"/>
      <c r="EG198" s="72"/>
      <c r="EH198" s="72"/>
      <c r="EI198" s="72"/>
      <c r="EJ198" s="72"/>
      <c r="EK198" s="72"/>
      <c r="EL198" s="72"/>
      <c r="EM198" s="72"/>
      <c r="EN198" s="72"/>
      <c r="EO198" s="72"/>
      <c r="EP198" s="72"/>
      <c r="EQ198" s="72"/>
      <c r="ER198" s="72"/>
      <c r="ES198" s="72"/>
      <c r="ET198" s="72"/>
      <c r="EU198" s="72"/>
      <c r="EV198" s="72"/>
      <c r="EW198" s="72"/>
      <c r="EX198" s="72"/>
      <c r="EY198" s="72"/>
      <c r="EZ198" s="72"/>
      <c r="FA198" s="72"/>
      <c r="FB198" s="72"/>
      <c r="FC198" s="72"/>
      <c r="FD198" s="72"/>
      <c r="FE198" s="72"/>
      <c r="FF198" s="72"/>
      <c r="FG198" s="72"/>
      <c r="FH198" s="72"/>
      <c r="FI198" s="72"/>
      <c r="FJ198" s="72"/>
      <c r="FK198" s="72"/>
      <c r="FL198" s="72"/>
      <c r="FM198" s="72"/>
      <c r="FN198" s="72"/>
      <c r="FO198" s="72"/>
      <c r="FP198" s="72"/>
      <c r="FQ198" s="72"/>
      <c r="FR198" s="72"/>
      <c r="FS198" s="72"/>
      <c r="FT198" s="72"/>
      <c r="FU198" s="72"/>
      <c r="FV198" s="72"/>
      <c r="FW198" s="72"/>
      <c r="FX198" s="72"/>
      <c r="FY198" s="72"/>
      <c r="FZ198" s="72"/>
      <c r="GA198" s="72"/>
      <c r="GB198" s="72"/>
      <c r="GC198" s="72"/>
      <c r="GD198" s="72"/>
      <c r="GE198" s="72"/>
      <c r="GF198" s="72"/>
      <c r="GG198" s="72"/>
    </row>
    <row r="199" spans="1:189" s="73" customFormat="1" x14ac:dyDescent="0.25">
      <c r="A199" s="70" t="str">
        <f>IF(A197="","",IF((SUM(IF(FREQUENCY('A1'!$B$30:$C$80,'A1'!$B$30:$C$80)&gt;0,1)))&gt;(A197+1),(A197+1),""))</f>
        <v/>
      </c>
      <c r="B199" s="71" t="str">
        <f t="array" ref="B199">IF(A198="","",(LARGE('A1'!$B$30:$C$103,(1+SUM(COUNTIF('A1'!$B$30:$C$103,B$6:B198))-(A198*COUNTIF('A1'!$B$30:$C$103,B$7))))))</f>
        <v/>
      </c>
      <c r="C199" s="72" t="str">
        <f t="array" ref="C199:AZ199">IF($C$5:$AZ$5="","",IF($C$5:$AZ$5="HOT",IF($C198:$AZ198="●","|",IF($C198:$AZ198="|","|","")),IF($C198:$AZ198="▲","|",IF($C198:$AZ198="|","|",""))))</f>
        <v/>
      </c>
      <c r="D199" s="72" t="str">
        <v/>
      </c>
      <c r="E199" s="72" t="str">
        <v/>
      </c>
      <c r="F199" s="72" t="str">
        <v/>
      </c>
      <c r="G199" s="72" t="str">
        <v/>
      </c>
      <c r="H199" s="72" t="str">
        <v/>
      </c>
      <c r="I199" s="72" t="str">
        <v/>
      </c>
      <c r="J199" s="72" t="str">
        <v/>
      </c>
      <c r="K199" s="72" t="str">
        <v/>
      </c>
      <c r="L199" s="72" t="str">
        <v/>
      </c>
      <c r="M199" s="72" t="str">
        <v/>
      </c>
      <c r="N199" s="72" t="str">
        <v/>
      </c>
      <c r="O199" s="72" t="str">
        <v/>
      </c>
      <c r="P199" s="72" t="str">
        <v/>
      </c>
      <c r="Q199" s="72" t="str">
        <v/>
      </c>
      <c r="R199" s="72" t="str">
        <v/>
      </c>
      <c r="S199" s="72" t="str">
        <v/>
      </c>
      <c r="T199" s="72" t="str">
        <v/>
      </c>
      <c r="U199" s="72" t="str">
        <v/>
      </c>
      <c r="V199" s="72" t="str">
        <v/>
      </c>
      <c r="W199" s="72" t="str">
        <v/>
      </c>
      <c r="X199" s="72" t="str">
        <v/>
      </c>
      <c r="Y199" s="72" t="str">
        <v/>
      </c>
      <c r="Z199" s="72" t="str">
        <v/>
      </c>
      <c r="AA199" s="72" t="str">
        <v/>
      </c>
      <c r="AB199" s="72" t="str">
        <v/>
      </c>
      <c r="AC199" s="72" t="str">
        <v/>
      </c>
      <c r="AD199" s="72" t="str">
        <v/>
      </c>
      <c r="AE199" s="72" t="str">
        <v/>
      </c>
      <c r="AF199" s="72" t="str">
        <v/>
      </c>
      <c r="AG199" s="72" t="str">
        <v/>
      </c>
      <c r="AH199" s="72" t="str">
        <v/>
      </c>
      <c r="AI199" s="72" t="str">
        <v/>
      </c>
      <c r="AJ199" s="72" t="str">
        <v/>
      </c>
      <c r="AK199" s="72" t="str">
        <v/>
      </c>
      <c r="AL199" s="72" t="str">
        <v/>
      </c>
      <c r="AM199" s="72" t="str">
        <v/>
      </c>
      <c r="AN199" s="72" t="str">
        <v/>
      </c>
      <c r="AO199" s="72" t="str">
        <v/>
      </c>
      <c r="AP199" s="72" t="str">
        <v/>
      </c>
      <c r="AQ199" s="72" t="str">
        <v/>
      </c>
      <c r="AR199" s="72" t="str">
        <v/>
      </c>
      <c r="AS199" s="72" t="str">
        <v/>
      </c>
      <c r="AT199" s="72" t="str">
        <v/>
      </c>
      <c r="AU199" s="72" t="str">
        <v/>
      </c>
      <c r="AV199" s="72" t="str">
        <v/>
      </c>
      <c r="AW199" s="72" t="str">
        <v/>
      </c>
      <c r="AX199" s="72" t="str">
        <v/>
      </c>
      <c r="AY199" s="72" t="str">
        <v/>
      </c>
      <c r="AZ199" s="72" t="str">
        <v/>
      </c>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c r="DA199" s="72"/>
      <c r="DB199" s="72"/>
      <c r="DC199" s="72"/>
      <c r="DD199" s="72"/>
      <c r="DE199" s="72"/>
      <c r="DF199" s="72"/>
      <c r="DG199" s="72"/>
      <c r="DH199" s="72"/>
      <c r="DI199" s="72"/>
      <c r="DJ199" s="72"/>
      <c r="DK199" s="72"/>
      <c r="DL199" s="72"/>
      <c r="DM199" s="72"/>
      <c r="DN199" s="72"/>
      <c r="DO199" s="72"/>
      <c r="DP199" s="72"/>
      <c r="DQ199" s="72"/>
      <c r="DR199" s="72"/>
      <c r="DS199" s="72"/>
      <c r="DT199" s="72"/>
      <c r="DU199" s="72"/>
      <c r="DV199" s="72"/>
      <c r="DW199" s="72"/>
      <c r="DX199" s="72"/>
      <c r="DY199" s="72"/>
      <c r="DZ199" s="72"/>
      <c r="EA199" s="72"/>
      <c r="EB199" s="72"/>
      <c r="EC199" s="72"/>
      <c r="ED199" s="72"/>
      <c r="EE199" s="72"/>
      <c r="EF199" s="72"/>
      <c r="EG199" s="72"/>
      <c r="EH199" s="72"/>
      <c r="EI199" s="72"/>
      <c r="EJ199" s="72"/>
      <c r="EK199" s="72"/>
      <c r="EL199" s="72"/>
      <c r="EM199" s="72"/>
      <c r="EN199" s="72"/>
      <c r="EO199" s="72"/>
      <c r="EP199" s="72"/>
      <c r="EQ199" s="72"/>
      <c r="ER199" s="72"/>
      <c r="ES199" s="72"/>
      <c r="ET199" s="72"/>
      <c r="EU199" s="72"/>
      <c r="EV199" s="72"/>
      <c r="EW199" s="72"/>
      <c r="EX199" s="72"/>
      <c r="EY199" s="72"/>
      <c r="EZ199" s="72"/>
      <c r="FA199" s="72"/>
      <c r="FB199" s="72"/>
      <c r="FC199" s="72"/>
      <c r="FD199" s="72"/>
      <c r="FE199" s="72"/>
      <c r="FF199" s="72"/>
      <c r="FG199" s="72"/>
      <c r="FH199" s="72"/>
      <c r="FI199" s="72"/>
      <c r="FJ199" s="72"/>
      <c r="FK199" s="72"/>
      <c r="FL199" s="72"/>
      <c r="FM199" s="72"/>
      <c r="FN199" s="72"/>
      <c r="FO199" s="72"/>
      <c r="FP199" s="72"/>
      <c r="FQ199" s="72"/>
      <c r="FR199" s="72"/>
      <c r="FS199" s="72"/>
      <c r="FT199" s="72"/>
      <c r="FU199" s="72"/>
      <c r="FV199" s="72"/>
      <c r="FW199" s="72"/>
      <c r="FX199" s="72"/>
      <c r="FY199" s="72"/>
      <c r="FZ199" s="72"/>
      <c r="GA199" s="72"/>
      <c r="GB199" s="72"/>
      <c r="GC199" s="72"/>
      <c r="GD199" s="72"/>
      <c r="GE199" s="72"/>
      <c r="GF199" s="72"/>
      <c r="GG199" s="72"/>
    </row>
    <row r="200" spans="1:189" s="73" customFormat="1" x14ac:dyDescent="0.25">
      <c r="A200" s="70"/>
      <c r="B200" s="71" t="str">
        <f t="array" ref="B200">IF(A199="","",(LARGE('A1'!$B$30:$C$103,(1+SUM(COUNTIF('A1'!$B$30:$C$103,B$6:B199))-(A199*COUNTIF('A1'!$B$30:$C$103,B$7))))))</f>
        <v/>
      </c>
      <c r="C200" s="72" t="str">
        <f t="array" ref="C200:AZ200">IF($C$5:$AZ$5="","",IF($C$5:$AZ$5="HOT",IF(TRANSPOSE('A1'!$B$30:$B$80)=$B200,"●",IF(TRANSPOSE('A1'!$C$30:$C$80)=$B200,"▼",IF($C199:$AZ199="|","|",""))),IF(TRANSPOSE('A1'!$B$30:$B$80)=$B200,"●",IF(TRANSPOSE('A1'!$C$30:$C$80)=$B200,"▲",IF($C199:$AZ199="|","|","")))))</f>
        <v/>
      </c>
      <c r="D200" s="72" t="str">
        <v/>
      </c>
      <c r="E200" s="72" t="str">
        <v/>
      </c>
      <c r="F200" s="72" t="str">
        <v/>
      </c>
      <c r="G200" s="72" t="str">
        <v/>
      </c>
      <c r="H200" s="72" t="str">
        <v/>
      </c>
      <c r="I200" s="72" t="str">
        <v/>
      </c>
      <c r="J200" s="72" t="str">
        <v/>
      </c>
      <c r="K200" s="72" t="str">
        <v/>
      </c>
      <c r="L200" s="72" t="str">
        <v/>
      </c>
      <c r="M200" s="72" t="str">
        <v/>
      </c>
      <c r="N200" s="72" t="str">
        <v/>
      </c>
      <c r="O200" s="72" t="str">
        <v/>
      </c>
      <c r="P200" s="72" t="str">
        <v/>
      </c>
      <c r="Q200" s="72" t="str">
        <v/>
      </c>
      <c r="R200" s="72" t="str">
        <v/>
      </c>
      <c r="S200" s="72" t="str">
        <v/>
      </c>
      <c r="T200" s="72" t="str">
        <v/>
      </c>
      <c r="U200" s="72" t="str">
        <v/>
      </c>
      <c r="V200" s="72" t="str">
        <v/>
      </c>
      <c r="W200" s="72" t="str">
        <v/>
      </c>
      <c r="X200" s="72" t="str">
        <v/>
      </c>
      <c r="Y200" s="72" t="str">
        <v/>
      </c>
      <c r="Z200" s="72" t="str">
        <v/>
      </c>
      <c r="AA200" s="72" t="str">
        <v/>
      </c>
      <c r="AB200" s="72" t="str">
        <v/>
      </c>
      <c r="AC200" s="72" t="str">
        <v/>
      </c>
      <c r="AD200" s="72" t="str">
        <v/>
      </c>
      <c r="AE200" s="72" t="str">
        <v/>
      </c>
      <c r="AF200" s="72" t="str">
        <v/>
      </c>
      <c r="AG200" s="72" t="str">
        <v/>
      </c>
      <c r="AH200" s="72" t="str">
        <v/>
      </c>
      <c r="AI200" s="72" t="str">
        <v/>
      </c>
      <c r="AJ200" s="72" t="str">
        <v/>
      </c>
      <c r="AK200" s="72" t="str">
        <v/>
      </c>
      <c r="AL200" s="72" t="str">
        <v/>
      </c>
      <c r="AM200" s="72" t="str">
        <v/>
      </c>
      <c r="AN200" s="72" t="str">
        <v/>
      </c>
      <c r="AO200" s="72" t="str">
        <v/>
      </c>
      <c r="AP200" s="72" t="str">
        <v/>
      </c>
      <c r="AQ200" s="72" t="str">
        <v/>
      </c>
      <c r="AR200" s="72" t="str">
        <v/>
      </c>
      <c r="AS200" s="72" t="str">
        <v/>
      </c>
      <c r="AT200" s="72" t="str">
        <v/>
      </c>
      <c r="AU200" s="72" t="str">
        <v/>
      </c>
      <c r="AV200" s="72" t="str">
        <v/>
      </c>
      <c r="AW200" s="72" t="str">
        <v/>
      </c>
      <c r="AX200" s="72" t="str">
        <v/>
      </c>
      <c r="AY200" s="72" t="str">
        <v/>
      </c>
      <c r="AZ200" s="72" t="str">
        <v/>
      </c>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c r="DA200" s="72"/>
      <c r="DB200" s="72"/>
      <c r="DC200" s="72"/>
      <c r="DD200" s="72"/>
      <c r="DE200" s="72"/>
      <c r="DF200" s="72"/>
      <c r="DG200" s="72"/>
      <c r="DH200" s="72"/>
      <c r="DI200" s="72"/>
      <c r="DJ200" s="72"/>
      <c r="DK200" s="72"/>
      <c r="DL200" s="72"/>
      <c r="DM200" s="72"/>
      <c r="DN200" s="72"/>
      <c r="DO200" s="72"/>
      <c r="DP200" s="72"/>
      <c r="DQ200" s="72"/>
      <c r="DR200" s="72"/>
      <c r="DS200" s="72"/>
      <c r="DT200" s="72"/>
      <c r="DU200" s="72"/>
      <c r="DV200" s="72"/>
      <c r="DW200" s="72"/>
      <c r="DX200" s="72"/>
      <c r="DY200" s="72"/>
      <c r="DZ200" s="72"/>
      <c r="EA200" s="72"/>
      <c r="EB200" s="72"/>
      <c r="EC200" s="72"/>
      <c r="ED200" s="72"/>
      <c r="EE200" s="72"/>
      <c r="EF200" s="72"/>
      <c r="EG200" s="72"/>
      <c r="EH200" s="72"/>
      <c r="EI200" s="72"/>
      <c r="EJ200" s="72"/>
      <c r="EK200" s="72"/>
      <c r="EL200" s="72"/>
      <c r="EM200" s="72"/>
      <c r="EN200" s="72"/>
      <c r="EO200" s="72"/>
      <c r="EP200" s="72"/>
      <c r="EQ200" s="72"/>
      <c r="ER200" s="72"/>
      <c r="ES200" s="72"/>
      <c r="ET200" s="72"/>
      <c r="EU200" s="72"/>
      <c r="EV200" s="72"/>
      <c r="EW200" s="72"/>
      <c r="EX200" s="72"/>
      <c r="EY200" s="72"/>
      <c r="EZ200" s="72"/>
      <c r="FA200" s="72"/>
      <c r="FB200" s="72"/>
      <c r="FC200" s="72"/>
      <c r="FD200" s="72"/>
      <c r="FE200" s="72"/>
      <c r="FF200" s="72"/>
      <c r="FG200" s="72"/>
      <c r="FH200" s="72"/>
      <c r="FI200" s="72"/>
      <c r="FJ200" s="72"/>
      <c r="FK200" s="72"/>
      <c r="FL200" s="72"/>
      <c r="FM200" s="72"/>
      <c r="FN200" s="72"/>
      <c r="FO200" s="72"/>
      <c r="FP200" s="72"/>
      <c r="FQ200" s="72"/>
      <c r="FR200" s="72"/>
      <c r="FS200" s="72"/>
      <c r="FT200" s="72"/>
      <c r="FU200" s="72"/>
      <c r="FV200" s="72"/>
      <c r="FW200" s="72"/>
      <c r="FX200" s="72"/>
      <c r="FY200" s="72"/>
      <c r="FZ200" s="72"/>
      <c r="GA200" s="72"/>
      <c r="GB200" s="72"/>
      <c r="GC200" s="72"/>
      <c r="GD200" s="72"/>
      <c r="GE200" s="72"/>
      <c r="GF200" s="72"/>
      <c r="GG200" s="72"/>
    </row>
    <row r="201" spans="1:189" s="73" customFormat="1" x14ac:dyDescent="0.25">
      <c r="A201" s="70" t="str">
        <f>IF(A199="","",IF((SUM(IF(FREQUENCY('A1'!$B$30:$C$80,'A1'!$B$30:$C$80)&gt;0,1)))&gt;(A199+1),(A199+1),""))</f>
        <v/>
      </c>
      <c r="B201" s="71" t="str">
        <f t="array" ref="B201">IF(A200="","",(LARGE('A1'!$B$30:$C$103,(1+SUM(COUNTIF('A1'!$B$30:$C$103,B$6:B200))-(A200*COUNTIF('A1'!$B$30:$C$103,B$7))))))</f>
        <v/>
      </c>
      <c r="C201" s="72" t="str">
        <f t="array" ref="C201:AZ201">IF($C$5:$AZ$5="","",IF($C$5:$AZ$5="HOT",IF($C200:$AZ200="●","|",IF($C200:$AZ200="|","|","")),IF($C200:$AZ200="▲","|",IF($C200:$AZ200="|","|",""))))</f>
        <v/>
      </c>
      <c r="D201" s="72" t="str">
        <v/>
      </c>
      <c r="E201" s="72" t="str">
        <v/>
      </c>
      <c r="F201" s="72" t="str">
        <v/>
      </c>
      <c r="G201" s="72" t="str">
        <v/>
      </c>
      <c r="H201" s="72" t="str">
        <v/>
      </c>
      <c r="I201" s="72" t="str">
        <v/>
      </c>
      <c r="J201" s="72" t="str">
        <v/>
      </c>
      <c r="K201" s="72" t="str">
        <v/>
      </c>
      <c r="L201" s="72" t="str">
        <v/>
      </c>
      <c r="M201" s="72" t="str">
        <v/>
      </c>
      <c r="N201" s="72" t="str">
        <v/>
      </c>
      <c r="O201" s="72" t="str">
        <v/>
      </c>
      <c r="P201" s="72" t="str">
        <v/>
      </c>
      <c r="Q201" s="72" t="str">
        <v/>
      </c>
      <c r="R201" s="72" t="str">
        <v/>
      </c>
      <c r="S201" s="72" t="str">
        <v/>
      </c>
      <c r="T201" s="72" t="str">
        <v/>
      </c>
      <c r="U201" s="72" t="str">
        <v/>
      </c>
      <c r="V201" s="72" t="str">
        <v/>
      </c>
      <c r="W201" s="72" t="str">
        <v/>
      </c>
      <c r="X201" s="72" t="str">
        <v/>
      </c>
      <c r="Y201" s="72" t="str">
        <v/>
      </c>
      <c r="Z201" s="72" t="str">
        <v/>
      </c>
      <c r="AA201" s="72" t="str">
        <v/>
      </c>
      <c r="AB201" s="72" t="str">
        <v/>
      </c>
      <c r="AC201" s="72" t="str">
        <v/>
      </c>
      <c r="AD201" s="72" t="str">
        <v/>
      </c>
      <c r="AE201" s="72" t="str">
        <v/>
      </c>
      <c r="AF201" s="72" t="str">
        <v/>
      </c>
      <c r="AG201" s="72" t="str">
        <v/>
      </c>
      <c r="AH201" s="72" t="str">
        <v/>
      </c>
      <c r="AI201" s="72" t="str">
        <v/>
      </c>
      <c r="AJ201" s="72" t="str">
        <v/>
      </c>
      <c r="AK201" s="72" t="str">
        <v/>
      </c>
      <c r="AL201" s="72" t="str">
        <v/>
      </c>
      <c r="AM201" s="72" t="str">
        <v/>
      </c>
      <c r="AN201" s="72" t="str">
        <v/>
      </c>
      <c r="AO201" s="72" t="str">
        <v/>
      </c>
      <c r="AP201" s="72" t="str">
        <v/>
      </c>
      <c r="AQ201" s="72" t="str">
        <v/>
      </c>
      <c r="AR201" s="72" t="str">
        <v/>
      </c>
      <c r="AS201" s="72" t="str">
        <v/>
      </c>
      <c r="AT201" s="72" t="str">
        <v/>
      </c>
      <c r="AU201" s="72" t="str">
        <v/>
      </c>
      <c r="AV201" s="72" t="str">
        <v/>
      </c>
      <c r="AW201" s="72" t="str">
        <v/>
      </c>
      <c r="AX201" s="72" t="str">
        <v/>
      </c>
      <c r="AY201" s="72" t="str">
        <v/>
      </c>
      <c r="AZ201" s="72" t="str">
        <v/>
      </c>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c r="DA201" s="72"/>
      <c r="DB201" s="72"/>
      <c r="DC201" s="72"/>
      <c r="DD201" s="72"/>
      <c r="DE201" s="72"/>
      <c r="DF201" s="72"/>
      <c r="DG201" s="72"/>
      <c r="DH201" s="72"/>
      <c r="DI201" s="72"/>
      <c r="DJ201" s="72"/>
      <c r="DK201" s="72"/>
      <c r="DL201" s="72"/>
      <c r="DM201" s="72"/>
      <c r="DN201" s="72"/>
      <c r="DO201" s="72"/>
      <c r="DP201" s="72"/>
      <c r="DQ201" s="72"/>
      <c r="DR201" s="72"/>
      <c r="DS201" s="72"/>
      <c r="DT201" s="72"/>
      <c r="DU201" s="72"/>
      <c r="DV201" s="72"/>
      <c r="DW201" s="72"/>
      <c r="DX201" s="72"/>
      <c r="DY201" s="72"/>
      <c r="DZ201" s="72"/>
      <c r="EA201" s="72"/>
      <c r="EB201" s="72"/>
      <c r="EC201" s="72"/>
      <c r="ED201" s="72"/>
      <c r="EE201" s="72"/>
      <c r="EF201" s="72"/>
      <c r="EG201" s="72"/>
      <c r="EH201" s="72"/>
      <c r="EI201" s="72"/>
      <c r="EJ201" s="72"/>
      <c r="EK201" s="72"/>
      <c r="EL201" s="72"/>
      <c r="EM201" s="72"/>
      <c r="EN201" s="72"/>
      <c r="EO201" s="72"/>
      <c r="EP201" s="72"/>
      <c r="EQ201" s="72"/>
      <c r="ER201" s="72"/>
      <c r="ES201" s="72"/>
      <c r="ET201" s="72"/>
      <c r="EU201" s="72"/>
      <c r="EV201" s="72"/>
      <c r="EW201" s="72"/>
      <c r="EX201" s="72"/>
      <c r="EY201" s="72"/>
      <c r="EZ201" s="72"/>
      <c r="FA201" s="72"/>
      <c r="FB201" s="72"/>
      <c r="FC201" s="72"/>
      <c r="FD201" s="72"/>
      <c r="FE201" s="72"/>
      <c r="FF201" s="72"/>
      <c r="FG201" s="72"/>
      <c r="FH201" s="72"/>
      <c r="FI201" s="72"/>
      <c r="FJ201" s="72"/>
      <c r="FK201" s="72"/>
      <c r="FL201" s="72"/>
      <c r="FM201" s="72"/>
      <c r="FN201" s="72"/>
      <c r="FO201" s="72"/>
      <c r="FP201" s="72"/>
      <c r="FQ201" s="72"/>
      <c r="FR201" s="72"/>
      <c r="FS201" s="72"/>
      <c r="FT201" s="72"/>
      <c r="FU201" s="72"/>
      <c r="FV201" s="72"/>
      <c r="FW201" s="72"/>
      <c r="FX201" s="72"/>
      <c r="FY201" s="72"/>
      <c r="FZ201" s="72"/>
      <c r="GA201" s="72"/>
      <c r="GB201" s="72"/>
      <c r="GC201" s="72"/>
      <c r="GD201" s="72"/>
      <c r="GE201" s="72"/>
      <c r="GF201" s="72"/>
      <c r="GG201" s="72"/>
    </row>
    <row r="202" spans="1:189" s="73" customFormat="1" x14ac:dyDescent="0.25">
      <c r="A202" s="70"/>
      <c r="B202" s="71" t="str">
        <f t="array" ref="B202">IF(A201="","",(LARGE('A1'!$B$30:$C$103,(1+SUM(COUNTIF('A1'!$B$30:$C$103,B$6:B201))-(A201*COUNTIF('A1'!$B$30:$C$103,B$7))))))</f>
        <v/>
      </c>
      <c r="C202" s="72" t="str">
        <f t="array" ref="C202:AZ202">IF($C$5:$AZ$5="","",IF($C$5:$AZ$5="HOT",IF(TRANSPOSE('A1'!$B$30:$B$80)=$B202,"●",IF(TRANSPOSE('A1'!$C$30:$C$80)=$B202,"▼",IF($C201:$AZ201="|","|",""))),IF(TRANSPOSE('A1'!$B$30:$B$80)=$B202,"●",IF(TRANSPOSE('A1'!$C$30:$C$80)=$B202,"▲",IF($C201:$AZ201="|","|","")))))</f>
        <v/>
      </c>
      <c r="D202" s="72" t="str">
        <v/>
      </c>
      <c r="E202" s="72" t="str">
        <v/>
      </c>
      <c r="F202" s="72" t="str">
        <v/>
      </c>
      <c r="G202" s="72" t="str">
        <v/>
      </c>
      <c r="H202" s="72" t="str">
        <v/>
      </c>
      <c r="I202" s="72" t="str">
        <v/>
      </c>
      <c r="J202" s="72" t="str">
        <v/>
      </c>
      <c r="K202" s="72" t="str">
        <v/>
      </c>
      <c r="L202" s="72" t="str">
        <v/>
      </c>
      <c r="M202" s="72" t="str">
        <v/>
      </c>
      <c r="N202" s="72" t="str">
        <v/>
      </c>
      <c r="O202" s="72" t="str">
        <v/>
      </c>
      <c r="P202" s="72" t="str">
        <v/>
      </c>
      <c r="Q202" s="72" t="str">
        <v/>
      </c>
      <c r="R202" s="72" t="str">
        <v/>
      </c>
      <c r="S202" s="72" t="str">
        <v/>
      </c>
      <c r="T202" s="72" t="str">
        <v/>
      </c>
      <c r="U202" s="72" t="str">
        <v/>
      </c>
      <c r="V202" s="72" t="str">
        <v/>
      </c>
      <c r="W202" s="72" t="str">
        <v/>
      </c>
      <c r="X202" s="72" t="str">
        <v/>
      </c>
      <c r="Y202" s="72" t="str">
        <v/>
      </c>
      <c r="Z202" s="72" t="str">
        <v/>
      </c>
      <c r="AA202" s="72" t="str">
        <v/>
      </c>
      <c r="AB202" s="72" t="str">
        <v/>
      </c>
      <c r="AC202" s="72" t="str">
        <v/>
      </c>
      <c r="AD202" s="72" t="str">
        <v/>
      </c>
      <c r="AE202" s="72" t="str">
        <v/>
      </c>
      <c r="AF202" s="72" t="str">
        <v/>
      </c>
      <c r="AG202" s="72" t="str">
        <v/>
      </c>
      <c r="AH202" s="72" t="str">
        <v/>
      </c>
      <c r="AI202" s="72" t="str">
        <v/>
      </c>
      <c r="AJ202" s="72" t="str">
        <v/>
      </c>
      <c r="AK202" s="72" t="str">
        <v/>
      </c>
      <c r="AL202" s="72" t="str">
        <v/>
      </c>
      <c r="AM202" s="72" t="str">
        <v/>
      </c>
      <c r="AN202" s="72" t="str">
        <v/>
      </c>
      <c r="AO202" s="72" t="str">
        <v/>
      </c>
      <c r="AP202" s="72" t="str">
        <v/>
      </c>
      <c r="AQ202" s="72" t="str">
        <v/>
      </c>
      <c r="AR202" s="72" t="str">
        <v/>
      </c>
      <c r="AS202" s="72" t="str">
        <v/>
      </c>
      <c r="AT202" s="72" t="str">
        <v/>
      </c>
      <c r="AU202" s="72" t="str">
        <v/>
      </c>
      <c r="AV202" s="72" t="str">
        <v/>
      </c>
      <c r="AW202" s="72" t="str">
        <v/>
      </c>
      <c r="AX202" s="72" t="str">
        <v/>
      </c>
      <c r="AY202" s="72" t="str">
        <v/>
      </c>
      <c r="AZ202" s="72" t="str">
        <v/>
      </c>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c r="DA202" s="72"/>
      <c r="DB202" s="72"/>
      <c r="DC202" s="72"/>
      <c r="DD202" s="72"/>
      <c r="DE202" s="72"/>
      <c r="DF202" s="72"/>
      <c r="DG202" s="72"/>
      <c r="DH202" s="72"/>
      <c r="DI202" s="72"/>
      <c r="DJ202" s="72"/>
      <c r="DK202" s="72"/>
      <c r="DL202" s="72"/>
      <c r="DM202" s="72"/>
      <c r="DN202" s="72"/>
      <c r="DO202" s="72"/>
      <c r="DP202" s="72"/>
      <c r="DQ202" s="72"/>
      <c r="DR202" s="72"/>
      <c r="DS202" s="72"/>
      <c r="DT202" s="72"/>
      <c r="DU202" s="72"/>
      <c r="DV202" s="72"/>
      <c r="DW202" s="72"/>
      <c r="DX202" s="72"/>
      <c r="DY202" s="72"/>
      <c r="DZ202" s="72"/>
      <c r="EA202" s="72"/>
      <c r="EB202" s="72"/>
      <c r="EC202" s="72"/>
      <c r="ED202" s="72"/>
      <c r="EE202" s="72"/>
      <c r="EF202" s="72"/>
      <c r="EG202" s="72"/>
      <c r="EH202" s="72"/>
      <c r="EI202" s="72"/>
      <c r="EJ202" s="72"/>
      <c r="EK202" s="72"/>
      <c r="EL202" s="72"/>
      <c r="EM202" s="72"/>
      <c r="EN202" s="72"/>
      <c r="EO202" s="72"/>
      <c r="EP202" s="72"/>
      <c r="EQ202" s="72"/>
      <c r="ER202" s="72"/>
      <c r="ES202" s="72"/>
      <c r="ET202" s="72"/>
      <c r="EU202" s="72"/>
      <c r="EV202" s="72"/>
      <c r="EW202" s="72"/>
      <c r="EX202" s="72"/>
      <c r="EY202" s="72"/>
      <c r="EZ202" s="72"/>
      <c r="FA202" s="72"/>
      <c r="FB202" s="72"/>
      <c r="FC202" s="72"/>
      <c r="FD202" s="72"/>
      <c r="FE202" s="72"/>
      <c r="FF202" s="72"/>
      <c r="FG202" s="72"/>
      <c r="FH202" s="72"/>
      <c r="FI202" s="72"/>
      <c r="FJ202" s="72"/>
      <c r="FK202" s="72"/>
      <c r="FL202" s="72"/>
      <c r="FM202" s="72"/>
      <c r="FN202" s="72"/>
      <c r="FO202" s="72"/>
      <c r="FP202" s="72"/>
      <c r="FQ202" s="72"/>
      <c r="FR202" s="72"/>
      <c r="FS202" s="72"/>
      <c r="FT202" s="72"/>
      <c r="FU202" s="72"/>
      <c r="FV202" s="72"/>
      <c r="FW202" s="72"/>
      <c r="FX202" s="72"/>
      <c r="FY202" s="72"/>
      <c r="FZ202" s="72"/>
      <c r="GA202" s="72"/>
      <c r="GB202" s="72"/>
      <c r="GC202" s="72"/>
      <c r="GD202" s="72"/>
      <c r="GE202" s="72"/>
      <c r="GF202" s="72"/>
      <c r="GG202" s="72"/>
    </row>
    <row r="203" spans="1:189" s="73" customFormat="1" x14ac:dyDescent="0.25">
      <c r="A203" s="70" t="str">
        <f>IF(A201="","",IF((SUM(IF(FREQUENCY('A1'!$B$30:$C$80,'A1'!$B$30:$C$80)&gt;0,1)))&gt;(A201+1),(A201+1),""))</f>
        <v/>
      </c>
      <c r="B203" s="71" t="str">
        <f t="array" ref="B203">IF(A202="","",(LARGE('A1'!$B$30:$C$103,(1+SUM(COUNTIF('A1'!$B$30:$C$103,B$6:B202))-(A202*COUNTIF('A1'!$B$30:$C$103,B$7))))))</f>
        <v/>
      </c>
      <c r="C203" s="72" t="str">
        <f t="array" ref="C203:AZ203">IF($C$5:$AZ$5="","",IF($C$5:$AZ$5="HOT",IF($C202:$AZ202="●","|",IF($C202:$AZ202="|","|","")),IF($C202:$AZ202="▲","|",IF($C202:$AZ202="|","|",""))))</f>
        <v/>
      </c>
      <c r="D203" s="72" t="str">
        <v/>
      </c>
      <c r="E203" s="72" t="str">
        <v/>
      </c>
      <c r="F203" s="72" t="str">
        <v/>
      </c>
      <c r="G203" s="72" t="str">
        <v/>
      </c>
      <c r="H203" s="72" t="str">
        <v/>
      </c>
      <c r="I203" s="72" t="str">
        <v/>
      </c>
      <c r="J203" s="72" t="str">
        <v/>
      </c>
      <c r="K203" s="72" t="str">
        <v/>
      </c>
      <c r="L203" s="72" t="str">
        <v/>
      </c>
      <c r="M203" s="72" t="str">
        <v/>
      </c>
      <c r="N203" s="72" t="str">
        <v/>
      </c>
      <c r="O203" s="72" t="str">
        <v/>
      </c>
      <c r="P203" s="72" t="str">
        <v/>
      </c>
      <c r="Q203" s="72" t="str">
        <v/>
      </c>
      <c r="R203" s="72" t="str">
        <v/>
      </c>
      <c r="S203" s="72" t="str">
        <v/>
      </c>
      <c r="T203" s="72" t="str">
        <v/>
      </c>
      <c r="U203" s="72" t="str">
        <v/>
      </c>
      <c r="V203" s="72" t="str">
        <v/>
      </c>
      <c r="W203" s="72" t="str">
        <v/>
      </c>
      <c r="X203" s="72" t="str">
        <v/>
      </c>
      <c r="Y203" s="72" t="str">
        <v/>
      </c>
      <c r="Z203" s="72" t="str">
        <v/>
      </c>
      <c r="AA203" s="72" t="str">
        <v/>
      </c>
      <c r="AB203" s="72" t="str">
        <v/>
      </c>
      <c r="AC203" s="72" t="str">
        <v/>
      </c>
      <c r="AD203" s="72" t="str">
        <v/>
      </c>
      <c r="AE203" s="72" t="str">
        <v/>
      </c>
      <c r="AF203" s="72" t="str">
        <v/>
      </c>
      <c r="AG203" s="72" t="str">
        <v/>
      </c>
      <c r="AH203" s="72" t="str">
        <v/>
      </c>
      <c r="AI203" s="72" t="str">
        <v/>
      </c>
      <c r="AJ203" s="72" t="str">
        <v/>
      </c>
      <c r="AK203" s="72" t="str">
        <v/>
      </c>
      <c r="AL203" s="72" t="str">
        <v/>
      </c>
      <c r="AM203" s="72" t="str">
        <v/>
      </c>
      <c r="AN203" s="72" t="str">
        <v/>
      </c>
      <c r="AO203" s="72" t="str">
        <v/>
      </c>
      <c r="AP203" s="72" t="str">
        <v/>
      </c>
      <c r="AQ203" s="72" t="str">
        <v/>
      </c>
      <c r="AR203" s="72" t="str">
        <v/>
      </c>
      <c r="AS203" s="72" t="str">
        <v/>
      </c>
      <c r="AT203" s="72" t="str">
        <v/>
      </c>
      <c r="AU203" s="72" t="str">
        <v/>
      </c>
      <c r="AV203" s="72" t="str">
        <v/>
      </c>
      <c r="AW203" s="72" t="str">
        <v/>
      </c>
      <c r="AX203" s="72" t="str">
        <v/>
      </c>
      <c r="AY203" s="72" t="str">
        <v/>
      </c>
      <c r="AZ203" s="72" t="str">
        <v/>
      </c>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c r="DA203" s="72"/>
      <c r="DB203" s="72"/>
      <c r="DC203" s="72"/>
      <c r="DD203" s="72"/>
      <c r="DE203" s="72"/>
      <c r="DF203" s="72"/>
      <c r="DG203" s="72"/>
      <c r="DH203" s="72"/>
      <c r="DI203" s="72"/>
      <c r="DJ203" s="72"/>
      <c r="DK203" s="72"/>
      <c r="DL203" s="72"/>
      <c r="DM203" s="72"/>
      <c r="DN203" s="72"/>
      <c r="DO203" s="72"/>
      <c r="DP203" s="72"/>
      <c r="DQ203" s="72"/>
      <c r="DR203" s="72"/>
      <c r="DS203" s="72"/>
      <c r="DT203" s="72"/>
      <c r="DU203" s="72"/>
      <c r="DV203" s="72"/>
      <c r="DW203" s="72"/>
      <c r="DX203" s="72"/>
      <c r="DY203" s="72"/>
      <c r="DZ203" s="72"/>
      <c r="EA203" s="72"/>
      <c r="EB203" s="72"/>
      <c r="EC203" s="72"/>
      <c r="ED203" s="72"/>
      <c r="EE203" s="72"/>
      <c r="EF203" s="72"/>
      <c r="EG203" s="72"/>
      <c r="EH203" s="72"/>
      <c r="EI203" s="72"/>
      <c r="EJ203" s="72"/>
      <c r="EK203" s="72"/>
      <c r="EL203" s="72"/>
      <c r="EM203" s="72"/>
      <c r="EN203" s="72"/>
      <c r="EO203" s="72"/>
      <c r="EP203" s="72"/>
      <c r="EQ203" s="72"/>
      <c r="ER203" s="72"/>
      <c r="ES203" s="72"/>
      <c r="ET203" s="72"/>
      <c r="EU203" s="72"/>
      <c r="EV203" s="72"/>
      <c r="EW203" s="72"/>
      <c r="EX203" s="72"/>
      <c r="EY203" s="72"/>
      <c r="EZ203" s="72"/>
      <c r="FA203" s="72"/>
      <c r="FB203" s="72"/>
      <c r="FC203" s="72"/>
      <c r="FD203" s="72"/>
      <c r="FE203" s="72"/>
      <c r="FF203" s="72"/>
      <c r="FG203" s="72"/>
      <c r="FH203" s="72"/>
      <c r="FI203" s="72"/>
      <c r="FJ203" s="72"/>
      <c r="FK203" s="72"/>
      <c r="FL203" s="72"/>
      <c r="FM203" s="72"/>
      <c r="FN203" s="72"/>
      <c r="FO203" s="72"/>
      <c r="FP203" s="72"/>
      <c r="FQ203" s="72"/>
      <c r="FR203" s="72"/>
      <c r="FS203" s="72"/>
      <c r="FT203" s="72"/>
      <c r="FU203" s="72"/>
      <c r="FV203" s="72"/>
      <c r="FW203" s="72"/>
      <c r="FX203" s="72"/>
      <c r="FY203" s="72"/>
      <c r="FZ203" s="72"/>
      <c r="GA203" s="72"/>
      <c r="GB203" s="72"/>
      <c r="GC203" s="72"/>
      <c r="GD203" s="72"/>
      <c r="GE203" s="72"/>
      <c r="GF203" s="72"/>
      <c r="GG203" s="72"/>
    </row>
    <row r="204" spans="1:189" s="73" customFormat="1" x14ac:dyDescent="0.25">
      <c r="A204" s="70"/>
      <c r="B204" s="71" t="str">
        <f t="array" ref="B204">IF(A203="","",(LARGE('A1'!$B$30:$C$103,(1+SUM(COUNTIF('A1'!$B$30:$C$103,B$6:B203))-(A203*COUNTIF('A1'!$B$30:$C$103,B$7))))))</f>
        <v/>
      </c>
      <c r="C204" s="72" t="str">
        <f t="array" ref="C204:AZ204">IF($C$5:$AZ$5="","",IF($C$5:$AZ$5="HOT",IF(TRANSPOSE('A1'!$B$30:$B$80)=$B204,"●",IF(TRANSPOSE('A1'!$C$30:$C$80)=$B204,"▼",IF($C203:$AZ203="|","|",""))),IF(TRANSPOSE('A1'!$B$30:$B$80)=$B204,"●",IF(TRANSPOSE('A1'!$C$30:$C$80)=$B204,"▲",IF($C203:$AZ203="|","|","")))))</f>
        <v/>
      </c>
      <c r="D204" s="72" t="str">
        <v/>
      </c>
      <c r="E204" s="72" t="str">
        <v/>
      </c>
      <c r="F204" s="72" t="str">
        <v/>
      </c>
      <c r="G204" s="72" t="str">
        <v/>
      </c>
      <c r="H204" s="72" t="str">
        <v/>
      </c>
      <c r="I204" s="72" t="str">
        <v/>
      </c>
      <c r="J204" s="72" t="str">
        <v/>
      </c>
      <c r="K204" s="72" t="str">
        <v/>
      </c>
      <c r="L204" s="72" t="str">
        <v/>
      </c>
      <c r="M204" s="72" t="str">
        <v/>
      </c>
      <c r="N204" s="72" t="str">
        <v/>
      </c>
      <c r="O204" s="72" t="str">
        <v/>
      </c>
      <c r="P204" s="72" t="str">
        <v/>
      </c>
      <c r="Q204" s="72" t="str">
        <v/>
      </c>
      <c r="R204" s="72" t="str">
        <v/>
      </c>
      <c r="S204" s="72" t="str">
        <v/>
      </c>
      <c r="T204" s="72" t="str">
        <v/>
      </c>
      <c r="U204" s="72" t="str">
        <v/>
      </c>
      <c r="V204" s="72" t="str">
        <v/>
      </c>
      <c r="W204" s="72" t="str">
        <v/>
      </c>
      <c r="X204" s="72" t="str">
        <v/>
      </c>
      <c r="Y204" s="72" t="str">
        <v/>
      </c>
      <c r="Z204" s="72" t="str">
        <v/>
      </c>
      <c r="AA204" s="72" t="str">
        <v/>
      </c>
      <c r="AB204" s="72" t="str">
        <v/>
      </c>
      <c r="AC204" s="72" t="str">
        <v/>
      </c>
      <c r="AD204" s="72" t="str">
        <v/>
      </c>
      <c r="AE204" s="72" t="str">
        <v/>
      </c>
      <c r="AF204" s="72" t="str">
        <v/>
      </c>
      <c r="AG204" s="72" t="str">
        <v/>
      </c>
      <c r="AH204" s="72" t="str">
        <v/>
      </c>
      <c r="AI204" s="72" t="str">
        <v/>
      </c>
      <c r="AJ204" s="72" t="str">
        <v/>
      </c>
      <c r="AK204" s="72" t="str">
        <v/>
      </c>
      <c r="AL204" s="72" t="str">
        <v/>
      </c>
      <c r="AM204" s="72" t="str">
        <v/>
      </c>
      <c r="AN204" s="72" t="str">
        <v/>
      </c>
      <c r="AO204" s="72" t="str">
        <v/>
      </c>
      <c r="AP204" s="72" t="str">
        <v/>
      </c>
      <c r="AQ204" s="72" t="str">
        <v/>
      </c>
      <c r="AR204" s="72" t="str">
        <v/>
      </c>
      <c r="AS204" s="72" t="str">
        <v/>
      </c>
      <c r="AT204" s="72" t="str">
        <v/>
      </c>
      <c r="AU204" s="72" t="str">
        <v/>
      </c>
      <c r="AV204" s="72" t="str">
        <v/>
      </c>
      <c r="AW204" s="72" t="str">
        <v/>
      </c>
      <c r="AX204" s="72" t="str">
        <v/>
      </c>
      <c r="AY204" s="72" t="str">
        <v/>
      </c>
      <c r="AZ204" s="72" t="str">
        <v/>
      </c>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c r="DA204" s="72"/>
      <c r="DB204" s="72"/>
      <c r="DC204" s="72"/>
      <c r="DD204" s="72"/>
      <c r="DE204" s="72"/>
      <c r="DF204" s="72"/>
      <c r="DG204" s="72"/>
      <c r="DH204" s="72"/>
      <c r="DI204" s="72"/>
      <c r="DJ204" s="72"/>
      <c r="DK204" s="72"/>
      <c r="DL204" s="72"/>
      <c r="DM204" s="72"/>
      <c r="DN204" s="72"/>
      <c r="DO204" s="72"/>
      <c r="DP204" s="72"/>
      <c r="DQ204" s="72"/>
      <c r="DR204" s="72"/>
      <c r="DS204" s="72"/>
      <c r="DT204" s="72"/>
      <c r="DU204" s="72"/>
      <c r="DV204" s="72"/>
      <c r="DW204" s="72"/>
      <c r="DX204" s="72"/>
      <c r="DY204" s="72"/>
      <c r="DZ204" s="72"/>
      <c r="EA204" s="72"/>
      <c r="EB204" s="72"/>
      <c r="EC204" s="72"/>
      <c r="ED204" s="72"/>
      <c r="EE204" s="72"/>
      <c r="EF204" s="72"/>
      <c r="EG204" s="72"/>
      <c r="EH204" s="72"/>
      <c r="EI204" s="72"/>
      <c r="EJ204" s="72"/>
      <c r="EK204" s="72"/>
      <c r="EL204" s="72"/>
      <c r="EM204" s="72"/>
      <c r="EN204" s="72"/>
      <c r="EO204" s="72"/>
      <c r="EP204" s="72"/>
      <c r="EQ204" s="72"/>
      <c r="ER204" s="72"/>
      <c r="ES204" s="72"/>
      <c r="ET204" s="72"/>
      <c r="EU204" s="72"/>
      <c r="EV204" s="72"/>
      <c r="EW204" s="72"/>
      <c r="EX204" s="72"/>
      <c r="EY204" s="72"/>
      <c r="EZ204" s="72"/>
      <c r="FA204" s="72"/>
      <c r="FB204" s="72"/>
      <c r="FC204" s="72"/>
      <c r="FD204" s="72"/>
      <c r="FE204" s="72"/>
      <c r="FF204" s="72"/>
      <c r="FG204" s="72"/>
      <c r="FH204" s="72"/>
      <c r="FI204" s="72"/>
      <c r="FJ204" s="72"/>
      <c r="FK204" s="72"/>
      <c r="FL204" s="72"/>
      <c r="FM204" s="72"/>
      <c r="FN204" s="72"/>
      <c r="FO204" s="72"/>
      <c r="FP204" s="72"/>
      <c r="FQ204" s="72"/>
      <c r="FR204" s="72"/>
      <c r="FS204" s="72"/>
      <c r="FT204" s="72"/>
      <c r="FU204" s="72"/>
      <c r="FV204" s="72"/>
      <c r="FW204" s="72"/>
      <c r="FX204" s="72"/>
      <c r="FY204" s="72"/>
      <c r="FZ204" s="72"/>
      <c r="GA204" s="72"/>
      <c r="GB204" s="72"/>
      <c r="GC204" s="72"/>
      <c r="GD204" s="72"/>
      <c r="GE204" s="72"/>
      <c r="GF204" s="72"/>
      <c r="GG204" s="72"/>
    </row>
    <row r="205" spans="1:189" s="73" customFormat="1" x14ac:dyDescent="0.25">
      <c r="A205" s="70" t="str">
        <f>IF(A203="","",IF((SUM(IF(FREQUENCY('A1'!$B$30:$C$80,'A1'!$B$30:$C$80)&gt;0,1)))&gt;(A203+1),(A203+1),""))</f>
        <v/>
      </c>
      <c r="B205" s="71" t="str">
        <f t="array" ref="B205">IF(A204="","",(LARGE('A1'!$B$30:$C$103,(1+SUM(COUNTIF('A1'!$B$30:$C$103,B$6:B204))-(A204*COUNTIF('A1'!$B$30:$C$103,B$7))))))</f>
        <v/>
      </c>
      <c r="C205" s="72" t="str">
        <f t="array" ref="C205:AZ205">IF($C$5:$AZ$5="","",IF($C$5:$AZ$5="HOT",IF($C204:$AZ204="●","|",IF($C204:$AZ204="|","|","")),IF($C204:$AZ204="▲","|",IF($C204:$AZ204="|","|",""))))</f>
        <v/>
      </c>
      <c r="D205" s="72" t="str">
        <v/>
      </c>
      <c r="E205" s="72" t="str">
        <v/>
      </c>
      <c r="F205" s="72" t="str">
        <v/>
      </c>
      <c r="G205" s="72" t="str">
        <v/>
      </c>
      <c r="H205" s="72" t="str">
        <v/>
      </c>
      <c r="I205" s="72" t="str">
        <v/>
      </c>
      <c r="J205" s="72" t="str">
        <v/>
      </c>
      <c r="K205" s="72" t="str">
        <v/>
      </c>
      <c r="L205" s="72" t="str">
        <v/>
      </c>
      <c r="M205" s="72" t="str">
        <v/>
      </c>
      <c r="N205" s="72" t="str">
        <v/>
      </c>
      <c r="O205" s="72" t="str">
        <v/>
      </c>
      <c r="P205" s="72" t="str">
        <v/>
      </c>
      <c r="Q205" s="72" t="str">
        <v/>
      </c>
      <c r="R205" s="72" t="str">
        <v/>
      </c>
      <c r="S205" s="72" t="str">
        <v/>
      </c>
      <c r="T205" s="72" t="str">
        <v/>
      </c>
      <c r="U205" s="72" t="str">
        <v/>
      </c>
      <c r="V205" s="72" t="str">
        <v/>
      </c>
      <c r="W205" s="72" t="str">
        <v/>
      </c>
      <c r="X205" s="72" t="str">
        <v/>
      </c>
      <c r="Y205" s="72" t="str">
        <v/>
      </c>
      <c r="Z205" s="72" t="str">
        <v/>
      </c>
      <c r="AA205" s="72" t="str">
        <v/>
      </c>
      <c r="AB205" s="72" t="str">
        <v/>
      </c>
      <c r="AC205" s="72" t="str">
        <v/>
      </c>
      <c r="AD205" s="72" t="str">
        <v/>
      </c>
      <c r="AE205" s="72" t="str">
        <v/>
      </c>
      <c r="AF205" s="72" t="str">
        <v/>
      </c>
      <c r="AG205" s="72" t="str">
        <v/>
      </c>
      <c r="AH205" s="72" t="str">
        <v/>
      </c>
      <c r="AI205" s="72" t="str">
        <v/>
      </c>
      <c r="AJ205" s="72" t="str">
        <v/>
      </c>
      <c r="AK205" s="72" t="str">
        <v/>
      </c>
      <c r="AL205" s="72" t="str">
        <v/>
      </c>
      <c r="AM205" s="72" t="str">
        <v/>
      </c>
      <c r="AN205" s="72" t="str">
        <v/>
      </c>
      <c r="AO205" s="72" t="str">
        <v/>
      </c>
      <c r="AP205" s="72" t="str">
        <v/>
      </c>
      <c r="AQ205" s="72" t="str">
        <v/>
      </c>
      <c r="AR205" s="72" t="str">
        <v/>
      </c>
      <c r="AS205" s="72" t="str">
        <v/>
      </c>
      <c r="AT205" s="72" t="str">
        <v/>
      </c>
      <c r="AU205" s="72" t="str">
        <v/>
      </c>
      <c r="AV205" s="72" t="str">
        <v/>
      </c>
      <c r="AW205" s="72" t="str">
        <v/>
      </c>
      <c r="AX205" s="72" t="str">
        <v/>
      </c>
      <c r="AY205" s="72" t="str">
        <v/>
      </c>
      <c r="AZ205" s="72" t="str">
        <v/>
      </c>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c r="DA205" s="72"/>
      <c r="DB205" s="72"/>
      <c r="DC205" s="72"/>
      <c r="DD205" s="72"/>
      <c r="DE205" s="72"/>
      <c r="DF205" s="72"/>
      <c r="DG205" s="72"/>
      <c r="DH205" s="72"/>
      <c r="DI205" s="72"/>
      <c r="DJ205" s="72"/>
      <c r="DK205" s="72"/>
      <c r="DL205" s="72"/>
      <c r="DM205" s="72"/>
      <c r="DN205" s="72"/>
      <c r="DO205" s="72"/>
      <c r="DP205" s="72"/>
      <c r="DQ205" s="72"/>
      <c r="DR205" s="72"/>
      <c r="DS205" s="72"/>
      <c r="DT205" s="72"/>
      <c r="DU205" s="72"/>
      <c r="DV205" s="72"/>
      <c r="DW205" s="72"/>
      <c r="DX205" s="72"/>
      <c r="DY205" s="72"/>
      <c r="DZ205" s="72"/>
      <c r="EA205" s="72"/>
      <c r="EB205" s="72"/>
      <c r="EC205" s="72"/>
      <c r="ED205" s="72"/>
      <c r="EE205" s="72"/>
      <c r="EF205" s="72"/>
      <c r="EG205" s="72"/>
      <c r="EH205" s="72"/>
      <c r="EI205" s="72"/>
      <c r="EJ205" s="72"/>
      <c r="EK205" s="72"/>
      <c r="EL205" s="72"/>
      <c r="EM205" s="72"/>
      <c r="EN205" s="72"/>
      <c r="EO205" s="72"/>
      <c r="EP205" s="72"/>
      <c r="EQ205" s="72"/>
      <c r="ER205" s="72"/>
      <c r="ES205" s="72"/>
      <c r="ET205" s="72"/>
      <c r="EU205" s="72"/>
      <c r="EV205" s="72"/>
      <c r="EW205" s="72"/>
      <c r="EX205" s="72"/>
      <c r="EY205" s="72"/>
      <c r="EZ205" s="72"/>
      <c r="FA205" s="72"/>
      <c r="FB205" s="72"/>
      <c r="FC205" s="72"/>
      <c r="FD205" s="72"/>
      <c r="FE205" s="72"/>
      <c r="FF205" s="72"/>
      <c r="FG205" s="72"/>
      <c r="FH205" s="72"/>
      <c r="FI205" s="72"/>
      <c r="FJ205" s="72"/>
      <c r="FK205" s="72"/>
      <c r="FL205" s="72"/>
      <c r="FM205" s="72"/>
      <c r="FN205" s="72"/>
      <c r="FO205" s="72"/>
      <c r="FP205" s="72"/>
      <c r="FQ205" s="72"/>
      <c r="FR205" s="72"/>
      <c r="FS205" s="72"/>
      <c r="FT205" s="72"/>
      <c r="FU205" s="72"/>
      <c r="FV205" s="72"/>
      <c r="FW205" s="72"/>
      <c r="FX205" s="72"/>
      <c r="FY205" s="72"/>
      <c r="FZ205" s="72"/>
      <c r="GA205" s="72"/>
      <c r="GB205" s="72"/>
      <c r="GC205" s="72"/>
      <c r="GD205" s="72"/>
      <c r="GE205" s="72"/>
      <c r="GF205" s="72"/>
      <c r="GG205" s="72"/>
    </row>
    <row r="206" spans="1:189" x14ac:dyDescent="0.25">
      <c r="L206" s="32" t="str">
        <f>IF(L204="","",IF((SUM(IF(FREQUENCY('A1'!$K$30:$L$103,'A1'!$K$30:$L$103)&gt;0,1)))&gt;=(L204+1),(L204+1),""))</f>
        <v/>
      </c>
    </row>
    <row r="208" spans="1:189" x14ac:dyDescent="0.25">
      <c r="L208" s="32" t="str">
        <f>IF(L206="","",IF((SUM(IF(FREQUENCY('A1'!$K$30:$L$103,'A1'!$K$30:$L$103)&gt;0,1)))&gt;=(L206+1),(L206+1),""))</f>
        <v/>
      </c>
    </row>
    <row r="210" spans="12:12" x14ac:dyDescent="0.25">
      <c r="L210" s="32" t="str">
        <f>IF(L208="","",IF((SUM(IF(FREQUENCY('A1'!$K$30:$L$103,'A1'!$K$30:$L$103)&gt;0,1)))&gt;=(L208+1),(L208+1),""))</f>
        <v/>
      </c>
    </row>
    <row r="212" spans="12:12" x14ac:dyDescent="0.25">
      <c r="L212" s="32" t="str">
        <f>IF(L210="","",IF((SUM(IF(FREQUENCY('A1'!$K$30:$L$103,'A1'!$K$30:$L$103)&gt;0,1)))&gt;=(L210+1),(L210+1),""))</f>
        <v/>
      </c>
    </row>
    <row r="214" spans="12:12" x14ac:dyDescent="0.25">
      <c r="L214" s="32" t="str">
        <f>IF(L212="","",IF((SUM(IF(FREQUENCY('A1'!$K$30:$L$103,'A1'!$K$30:$L$103)&gt;0,1)))&gt;=(L212+1),(L212+1),""))</f>
        <v/>
      </c>
    </row>
    <row r="216" spans="12:12" x14ac:dyDescent="0.25">
      <c r="L216" s="32" t="str">
        <f>IF(L214="","",IF((SUM(IF(FREQUENCY('A1'!$K$30:$L$103,'A1'!$K$30:$L$103)&gt;0,1)))&gt;=(L214+1),(L214+1),""))</f>
        <v/>
      </c>
    </row>
    <row r="218" spans="12:12" x14ac:dyDescent="0.25">
      <c r="L218" s="32" t="str">
        <f>IF(L216="","",IF((SUM(IF(FREQUENCY('A1'!$K$30:$L$103,'A1'!$K$30:$L$103)&gt;0,1)))&gt;=(L216+1),(L216+1),""))</f>
        <v/>
      </c>
    </row>
    <row r="220" spans="12:12" x14ac:dyDescent="0.25">
      <c r="L220" s="32" t="str">
        <f>IF(L218="","",IF((SUM(IF(FREQUENCY('A1'!$K$30:$L$103,'A1'!$K$30:$L$103)&gt;0,1)))&gt;=(L218+1),(L218+1),""))</f>
        <v/>
      </c>
    </row>
    <row r="222" spans="12:12" x14ac:dyDescent="0.25">
      <c r="L222" s="32" t="str">
        <f>IF(L220="","",IF((SUM(IF(FREQUENCY('A1'!$K$30:$L$103,'A1'!$K$30:$L$103)&gt;0,1)))&gt;=(L220+1),(L220+1),""))</f>
        <v/>
      </c>
    </row>
    <row r="224" spans="12:12" x14ac:dyDescent="0.25">
      <c r="L224" s="32" t="str">
        <f>IF(L222="","",IF((SUM(IF(FREQUENCY('A1'!$K$30:$L$103,'A1'!$K$30:$L$103)&gt;0,1)))&gt;=(L222+1),(L222+1),""))</f>
        <v/>
      </c>
    </row>
    <row r="226" spans="12:12" x14ac:dyDescent="0.25">
      <c r="L226" s="32" t="str">
        <f>IF(L224="","",IF((SUM(IF(FREQUENCY('A1'!$K$30:$L$103,'A1'!$K$30:$L$103)&gt;0,1)))&gt;=(L224+1),(L224+1),""))</f>
        <v/>
      </c>
    </row>
    <row r="228" spans="12:12" x14ac:dyDescent="0.25">
      <c r="L228" s="32" t="str">
        <f>IF(L226="","",IF((SUM(IF(FREQUENCY('A1'!$K$30:$L$103,'A1'!$K$30:$L$103)&gt;0,1)))&gt;=(L226+1),(L226+1),""))</f>
        <v/>
      </c>
    </row>
    <row r="230" spans="12:12" x14ac:dyDescent="0.25">
      <c r="L230" s="32" t="str">
        <f>IF(L228="","",IF((SUM(IF(FREQUENCY('A1'!$K$30:$L$103,'A1'!$K$30:$L$103)&gt;0,1)))&gt;=(L228+1),(L228+1),""))</f>
        <v/>
      </c>
    </row>
    <row r="232" spans="12:12" x14ac:dyDescent="0.25">
      <c r="L232" s="32" t="str">
        <f>IF(L230="","",IF((SUM(IF(FREQUENCY('A1'!$K$30:$L$103,'A1'!$K$30:$L$103)&gt;0,1)))&gt;=(L230+1),(L230+1),""))</f>
        <v/>
      </c>
    </row>
    <row r="234" spans="12:12" x14ac:dyDescent="0.25">
      <c r="L234" s="32" t="str">
        <f>IF(L232="","",IF((SUM(IF(FREQUENCY('A1'!$K$30:$L$103,'A1'!$K$30:$L$103)&gt;0,1)))&gt;=(L232+1),(L232+1),""))</f>
        <v/>
      </c>
    </row>
    <row r="236" spans="12:12" x14ac:dyDescent="0.25">
      <c r="L236" s="32" t="str">
        <f>IF(L234="","",IF((SUM(IF(FREQUENCY('A1'!$K$30:$L$103,'A1'!$K$30:$L$103)&gt;0,1)))&gt;=(L234+1),(L234+1),""))</f>
        <v/>
      </c>
    </row>
    <row r="238" spans="12:12" x14ac:dyDescent="0.25">
      <c r="L238" s="32" t="str">
        <f>IF(L236="","",IF((SUM(IF(FREQUENCY('A1'!$K$30:$L$103,'A1'!$K$30:$L$103)&gt;0,1)))&gt;=(L236+1),(L236+1),""))</f>
        <v/>
      </c>
    </row>
    <row r="240" spans="12:12" x14ac:dyDescent="0.25">
      <c r="L240" s="32" t="str">
        <f>IF(L238="","",IF((SUM(IF(FREQUENCY('A1'!$K$30:$L$103,'A1'!$K$30:$L$103)&gt;0,1)))&gt;=(L238+1),(L238+1),""))</f>
        <v/>
      </c>
    </row>
    <row r="242" spans="12:12" x14ac:dyDescent="0.25">
      <c r="L242" s="32" t="str">
        <f>IF(L240="","",IF((SUM(IF(FREQUENCY('A1'!$K$30:$L$103,'A1'!$K$30:$L$103)&gt;0,1)))&gt;=(L240+1),(L240+1),""))</f>
        <v/>
      </c>
    </row>
    <row r="244" spans="12:12" x14ac:dyDescent="0.25">
      <c r="L244" s="32" t="str">
        <f>IF(L242="","",IF((SUM(IF(FREQUENCY('A1'!$K$30:$L$103,'A1'!$K$30:$L$103)&gt;0,1)))&gt;=(L242+1),(L242+1),""))</f>
        <v/>
      </c>
    </row>
    <row r="246" spans="12:12" x14ac:dyDescent="0.25">
      <c r="L246" s="32" t="str">
        <f>IF(L244="","",IF((SUM(IF(FREQUENCY('A1'!$K$30:$L$103,'A1'!$K$30:$L$103)&gt;0,1)))&gt;=(L244+1),(L244+1),""))</f>
        <v/>
      </c>
    </row>
    <row r="248" spans="12:12" x14ac:dyDescent="0.25">
      <c r="L248" s="32" t="str">
        <f>IF(L246="","",IF((SUM(IF(FREQUENCY('A1'!$K$30:$L$103,'A1'!$K$30:$L$103)&gt;0,1)))&gt;=(L246+1),(L246+1),""))</f>
        <v/>
      </c>
    </row>
    <row r="250" spans="12:12" x14ac:dyDescent="0.25">
      <c r="L250" s="32" t="str">
        <f>IF(L248="","",IF((SUM(IF(FREQUENCY('A1'!$K$30:$L$103,'A1'!$K$30:$L$103)&gt;0,1)))&gt;=(L248+1),(L248+1),""))</f>
        <v/>
      </c>
    </row>
    <row r="252" spans="12:12" x14ac:dyDescent="0.25">
      <c r="L252" s="32" t="str">
        <f>IF(L250="","",IF((SUM(IF(FREQUENCY('A1'!$K$30:$L$103,'A1'!$K$30:$L$103)&gt;0,1)))&gt;=(L250+1),(L250+1),""))</f>
        <v/>
      </c>
    </row>
    <row r="254" spans="12:12" x14ac:dyDescent="0.25">
      <c r="L254" s="32" t="str">
        <f>IF(L252="","",IF((SUM(IF(FREQUENCY('A1'!$K$30:$L$103,'A1'!$K$30:$L$103)&gt;0,1)))&gt;=(L252+1),(L252+1),""))</f>
        <v/>
      </c>
    </row>
    <row r="256" spans="12:12" x14ac:dyDescent="0.25">
      <c r="L256" s="32" t="str">
        <f>IF(L254="","",IF((SUM(IF(FREQUENCY('A1'!$K$30:$L$103,'A1'!$K$30:$L$103)&gt;0,1)))&gt;=(L254+1),(L254+1),""))</f>
        <v/>
      </c>
    </row>
    <row r="258" spans="12:12" x14ac:dyDescent="0.25">
      <c r="L258" s="32" t="str">
        <f>IF(L256="","",IF((SUM(IF(FREQUENCY('A1'!$K$30:$L$103,'A1'!$K$30:$L$103)&gt;0,1)))&gt;=(L256+1),(L256+1),""))</f>
        <v/>
      </c>
    </row>
    <row r="260" spans="12:12" x14ac:dyDescent="0.25">
      <c r="L260" s="32" t="str">
        <f>IF(L258="","",IF((SUM(IF(FREQUENCY('A1'!$K$30:$L$103,'A1'!$K$30:$L$103)&gt;0,1)))&gt;=(L258+1),(L258+1),""))</f>
        <v/>
      </c>
    </row>
    <row r="262" spans="12:12" x14ac:dyDescent="0.25">
      <c r="L262" s="32" t="str">
        <f>IF(L260="","",IF((SUM(IF(FREQUENCY('A1'!$K$30:$L$103,'A1'!$K$30:$L$103)&gt;0,1)))&gt;=(L260+1),(L260+1),""))</f>
        <v/>
      </c>
    </row>
    <row r="264" spans="12:12" x14ac:dyDescent="0.25">
      <c r="L264" s="32" t="str">
        <f>IF(L262="","",IF((SUM(IF(FREQUENCY('A1'!$K$30:$L$103,'A1'!$K$30:$L$103)&gt;0,1)))&gt;=(L262+1),(L262+1),""))</f>
        <v/>
      </c>
    </row>
    <row r="266" spans="12:12" x14ac:dyDescent="0.25">
      <c r="L266" s="32" t="str">
        <f>IF(L264="","",IF((SUM(IF(FREQUENCY('A1'!$K$30:$L$103,'A1'!$K$30:$L$103)&gt;0,1)))&gt;=(L264+1),(L264+1),""))</f>
        <v/>
      </c>
    </row>
    <row r="268" spans="12:12" x14ac:dyDescent="0.25">
      <c r="L268" s="32" t="str">
        <f>IF(L266="","",IF((SUM(IF(FREQUENCY('A1'!$K$30:$L$103,'A1'!$K$30:$L$103)&gt;0,1)))&gt;=(L266+1),(L266+1),""))</f>
        <v/>
      </c>
    </row>
    <row r="270" spans="12:12" x14ac:dyDescent="0.25">
      <c r="L270" s="32" t="str">
        <f>IF(L268="","",IF((SUM(IF(FREQUENCY('A1'!$K$30:$L$103,'A1'!$K$30:$L$103)&gt;0,1)))&gt;=(L268+1),(L268+1),""))</f>
        <v/>
      </c>
    </row>
    <row r="272" spans="12:12" x14ac:dyDescent="0.25">
      <c r="L272" s="32" t="str">
        <f>IF(L270="","",IF((SUM(IF(FREQUENCY('A1'!$K$30:$L$103,'A1'!$K$30:$L$103)&gt;0,1)))&gt;=(L270+1),(L270+1),""))</f>
        <v/>
      </c>
    </row>
    <row r="274" spans="12:12" x14ac:dyDescent="0.25">
      <c r="L274" s="32" t="str">
        <f>IF(L272="","",IF((SUM(IF(FREQUENCY('A1'!$K$30:$L$103,'A1'!$K$30:$L$103)&gt;0,1)))&gt;=(L272+1),(L272+1),""))</f>
        <v/>
      </c>
    </row>
    <row r="276" spans="12:12" x14ac:dyDescent="0.25">
      <c r="L276" s="32" t="str">
        <f>IF(L274="","",IF((SUM(IF(FREQUENCY('A1'!$K$30:$L$103,'A1'!$K$30:$L$103)&gt;0,1)))&gt;=(L274+1),(L274+1),""))</f>
        <v/>
      </c>
    </row>
    <row r="278" spans="12:12" x14ac:dyDescent="0.25">
      <c r="L278" s="32" t="str">
        <f>IF(L276="","",IF((SUM(IF(FREQUENCY('A1'!$K$30:$L$103,'A1'!$K$30:$L$103)&gt;0,1)))&gt;=(L276+1),(L276+1),""))</f>
        <v/>
      </c>
    </row>
    <row r="280" spans="12:12" x14ac:dyDescent="0.25">
      <c r="L280" s="32" t="str">
        <f>IF(L278="","",IF((SUM(IF(FREQUENCY('A1'!$K$30:$L$103,'A1'!$K$30:$L$103)&gt;0,1)))&gt;=(L278+1),(L278+1),""))</f>
        <v/>
      </c>
    </row>
    <row r="282" spans="12:12" x14ac:dyDescent="0.25">
      <c r="L282" s="32" t="str">
        <f>IF(L280="","",IF((SUM(IF(FREQUENCY('A1'!$K$30:$L$103,'A1'!$K$30:$L$103)&gt;0,1)))&gt;=(L280+1),(L280+1),""))</f>
        <v/>
      </c>
    </row>
    <row r="284" spans="12:12" x14ac:dyDescent="0.25">
      <c r="L284" s="32" t="str">
        <f>IF(L282="","",IF((SUM(IF(FREQUENCY('A1'!$K$30:$L$103,'A1'!$K$30:$L$103)&gt;0,1)))&gt;=(L282+1),(L282+1),""))</f>
        <v/>
      </c>
    </row>
    <row r="286" spans="12:12" x14ac:dyDescent="0.25">
      <c r="L286" s="32" t="str">
        <f>IF(L284="","",IF((SUM(IF(FREQUENCY('A1'!$K$30:$L$103,'A1'!$K$30:$L$103)&gt;0,1)))&gt;=(L284+1),(L284+1),""))</f>
        <v/>
      </c>
    </row>
    <row r="288" spans="12:12" x14ac:dyDescent="0.25">
      <c r="L288" s="32" t="str">
        <f>IF(L286="","",IF((SUM(IF(FREQUENCY('A1'!$K$30:$L$103,'A1'!$K$30:$L$103)&gt;0,1)))&gt;=(L286+1),(L286+1),""))</f>
        <v/>
      </c>
    </row>
    <row r="290" spans="12:12" x14ac:dyDescent="0.25">
      <c r="L290" s="32" t="str">
        <f>IF(L288="","",IF((SUM(IF(FREQUENCY('A1'!$K$30:$L$103,'A1'!$K$30:$L$103)&gt;0,1)))&gt;=(L288+1),(L288+1),""))</f>
        <v/>
      </c>
    </row>
    <row r="292" spans="12:12" x14ac:dyDescent="0.25">
      <c r="L292" s="32" t="str">
        <f>IF(L290="","",IF((SUM(IF(FREQUENCY('A1'!$K$30:$L$103,'A1'!$K$30:$L$103)&gt;0,1)))&gt;=(L290+1),(L290+1),""))</f>
        <v/>
      </c>
    </row>
    <row r="294" spans="12:12" x14ac:dyDescent="0.25">
      <c r="L294" s="32" t="str">
        <f>IF(L292="","",IF((SUM(IF(FREQUENCY('A1'!$K$30:$L$103,'A1'!$K$30:$L$103)&gt;0,1)))&gt;=(L292+1),(L292+1),""))</f>
        <v/>
      </c>
    </row>
    <row r="296" spans="12:12" x14ac:dyDescent="0.25">
      <c r="L296" s="32" t="str">
        <f>IF(L294="","",IF((SUM(IF(FREQUENCY('A1'!$K$30:$L$103,'A1'!$K$30:$L$103)&gt;0,1)))&gt;=(L294+1),(L294+1),""))</f>
        <v/>
      </c>
    </row>
    <row r="298" spans="12:12" x14ac:dyDescent="0.25">
      <c r="L298" s="32" t="str">
        <f>IF(L296="","",IF((SUM(IF(FREQUENCY('A1'!$K$30:$L$103,'A1'!$K$30:$L$103)&gt;0,1)))&gt;=(L296+1),(L296+1),""))</f>
        <v/>
      </c>
    </row>
    <row r="300" spans="12:12" x14ac:dyDescent="0.25">
      <c r="L300" s="32" t="str">
        <f>IF(L298="","",IF((SUM(IF(FREQUENCY('A1'!$K$30:$L$103,'A1'!$K$30:$L$103)&gt;0,1)))&gt;=(L298+1),(L298+1),""))</f>
        <v/>
      </c>
    </row>
    <row r="302" spans="12:12" x14ac:dyDescent="0.25">
      <c r="L302" s="32" t="str">
        <f>IF(L300="","",IF((SUM(IF(FREQUENCY('A1'!$K$30:$L$103,'A1'!$K$30:$L$103)&gt;0,1)))&gt;=(L300+1),(L300+1),""))</f>
        <v/>
      </c>
    </row>
    <row r="304" spans="12:12" x14ac:dyDescent="0.25">
      <c r="L304" s="32" t="str">
        <f>IF(L302="","",IF((SUM(IF(FREQUENCY('A1'!$K$30:$L$103,'A1'!$K$30:$L$103)&gt;0,1)))&gt;=(L302+1),(L302+1),""))</f>
        <v/>
      </c>
    </row>
    <row r="306" spans="12:12" x14ac:dyDescent="0.25">
      <c r="L306" s="32" t="str">
        <f>IF(L304="","",IF((SUM(IF(FREQUENCY('A1'!$K$30:$L$103,'A1'!$K$30:$L$103)&gt;0,1)))&gt;=(L304+1),(L304+1),""))</f>
        <v/>
      </c>
    </row>
    <row r="308" spans="12:12" x14ac:dyDescent="0.25">
      <c r="L308" s="32" t="str">
        <f>IF(L306="","",IF((SUM(IF(FREQUENCY('A1'!$K$30:$L$103,'A1'!$K$30:$L$103)&gt;0,1)))&gt;=(L306+1),(L306+1),""))</f>
        <v/>
      </c>
    </row>
    <row r="310" spans="12:12" x14ac:dyDescent="0.25">
      <c r="L310" s="32" t="str">
        <f>IF(L308="","",IF((SUM(IF(FREQUENCY('A1'!$K$30:$L$103,'A1'!$K$30:$L$103)&gt;0,1)))&gt;=(L308+1),(L308+1),""))</f>
        <v/>
      </c>
    </row>
    <row r="312" spans="12:12" x14ac:dyDescent="0.25">
      <c r="L312" s="32" t="str">
        <f>IF(L310="","",IF((SUM(IF(FREQUENCY('A1'!$K$30:$L$103,'A1'!$K$30:$L$103)&gt;0,1)))&gt;=(L310+1),(L310+1),""))</f>
        <v/>
      </c>
    </row>
    <row r="314" spans="12:12" x14ac:dyDescent="0.25">
      <c r="L314" s="32" t="str">
        <f>IF(L312="","",IF((SUM(IF(FREQUENCY('A1'!$K$30:$L$103,'A1'!$K$30:$L$103)&gt;0,1)))&gt;=(L312+1),(L312+1),""))</f>
        <v/>
      </c>
    </row>
    <row r="316" spans="12:12" x14ac:dyDescent="0.25">
      <c r="L316" s="32" t="str">
        <f>IF(L314="","",IF((SUM(IF(FREQUENCY('A1'!$K$30:$L$103,'A1'!$K$30:$L$103)&gt;0,1)))&gt;=(L314+1),(L314+1),""))</f>
        <v/>
      </c>
    </row>
    <row r="318" spans="12:12" x14ac:dyDescent="0.25">
      <c r="L318" s="32" t="str">
        <f>IF(L316="","",IF((SUM(IF(FREQUENCY('A1'!$K$30:$L$103,'A1'!$K$30:$L$103)&gt;0,1)))&gt;=(L316+1),(L316+1),""))</f>
        <v/>
      </c>
    </row>
    <row r="320" spans="12:12" x14ac:dyDescent="0.25">
      <c r="L320" s="32" t="str">
        <f>IF(L318="","",IF((SUM(IF(FREQUENCY('A1'!$K$30:$L$103,'A1'!$K$30:$L$103)&gt;0,1)))&gt;=(L318+1),(L318+1),""))</f>
        <v/>
      </c>
    </row>
    <row r="322" spans="12:12" x14ac:dyDescent="0.25">
      <c r="L322" s="32" t="str">
        <f>IF(L320="","",IF((SUM(IF(FREQUENCY('A1'!$K$30:$L$103,'A1'!$K$30:$L$103)&gt;0,1)))&gt;=(L320+1),(L320+1),""))</f>
        <v/>
      </c>
    </row>
    <row r="324" spans="12:12" x14ac:dyDescent="0.25">
      <c r="L324" s="32" t="str">
        <f>IF(L322="","",IF((SUM(IF(FREQUENCY('A1'!$K$30:$L$103,'A1'!$K$30:$L$103)&gt;0,1)))&gt;=(L322+1),(L322+1),""))</f>
        <v/>
      </c>
    </row>
    <row r="326" spans="12:12" x14ac:dyDescent="0.25">
      <c r="L326" s="32" t="str">
        <f>IF(L324="","",IF((SUM(IF(FREQUENCY('A1'!$K$30:$L$103,'A1'!$K$30:$L$103)&gt;0,1)))&gt;=(L324+1),(L324+1),""))</f>
        <v/>
      </c>
    </row>
    <row r="328" spans="12:12" x14ac:dyDescent="0.25">
      <c r="L328" s="32" t="str">
        <f>IF(L326="","",IF((SUM(IF(FREQUENCY('A1'!$K$30:$L$103,'A1'!$K$30:$L$103)&gt;0,1)))&gt;=(L326+1),(L326+1),""))</f>
        <v/>
      </c>
    </row>
    <row r="330" spans="12:12" x14ac:dyDescent="0.25">
      <c r="L330" s="32" t="str">
        <f>IF(L328="","",IF((SUM(IF(FREQUENCY('A1'!$K$30:$L$103,'A1'!$K$30:$L$103)&gt;0,1)))&gt;=(L328+1),(L328+1),""))</f>
        <v/>
      </c>
    </row>
    <row r="332" spans="12:12" x14ac:dyDescent="0.25">
      <c r="L332" s="32" t="str">
        <f>IF(L330="","",IF((SUM(IF(FREQUENCY('A1'!$K$30:$L$103,'A1'!$K$30:$L$103)&gt;0,1)))&gt;=(L330+1),(L330+1),""))</f>
        <v/>
      </c>
    </row>
    <row r="334" spans="12:12" x14ac:dyDescent="0.25">
      <c r="L334" s="32" t="str">
        <f>IF(L332="","",IF((SUM(IF(FREQUENCY('A1'!$K$30:$L$103,'A1'!$K$30:$L$103)&gt;0,1)))&gt;=(L332+1),(L332+1),""))</f>
        <v/>
      </c>
    </row>
    <row r="336" spans="12:12" x14ac:dyDescent="0.25">
      <c r="L336" s="32" t="str">
        <f>IF(L334="","",IF((SUM(IF(FREQUENCY('A1'!$K$30:$L$103,'A1'!$K$30:$L$103)&gt;0,1)))&gt;=(L334+1),(L334+1),""))</f>
        <v/>
      </c>
    </row>
    <row r="338" spans="12:12" x14ac:dyDescent="0.25">
      <c r="L338" s="32" t="str">
        <f>IF(L336="","",IF((SUM(IF(FREQUENCY('A1'!$K$30:$L$103,'A1'!$K$30:$L$103)&gt;0,1)))&gt;=(L336+1),(L336+1),""))</f>
        <v/>
      </c>
    </row>
    <row r="340" spans="12:12" x14ac:dyDescent="0.25">
      <c r="L340" s="32" t="str">
        <f>IF(L338="","",IF((SUM(IF(FREQUENCY('A1'!$K$30:$L$103,'A1'!$K$30:$L$103)&gt;0,1)))&gt;=(L338+1),(L338+1),""))</f>
        <v/>
      </c>
    </row>
    <row r="342" spans="12:12" x14ac:dyDescent="0.25">
      <c r="L342" s="32" t="str">
        <f>IF(L340="","",IF((SUM(IF(FREQUENCY('A1'!$K$30:$L$103,'A1'!$K$30:$L$103)&gt;0,1)))&gt;=(L340+1),(L340+1),""))</f>
        <v/>
      </c>
    </row>
    <row r="344" spans="12:12" x14ac:dyDescent="0.25">
      <c r="L344" s="32" t="str">
        <f>IF(L342="","",IF((SUM(IF(FREQUENCY('A1'!$K$30:$L$103,'A1'!$K$30:$L$103)&gt;0,1)))&gt;=(L342+1),(L342+1),""))</f>
        <v/>
      </c>
    </row>
    <row r="346" spans="12:12" x14ac:dyDescent="0.25">
      <c r="L346" s="32" t="str">
        <f>IF(L344="","",IF((SUM(IF(FREQUENCY('A1'!$K$30:$L$103,'A1'!$K$30:$L$103)&gt;0,1)))&gt;=(L344+1),(L344+1),""))</f>
        <v/>
      </c>
    </row>
    <row r="348" spans="12:12" x14ac:dyDescent="0.25">
      <c r="L348" s="32" t="str">
        <f>IF(L346="","",IF((SUM(IF(FREQUENCY('A1'!$K$30:$L$103,'A1'!$K$30:$L$103)&gt;0,1)))&gt;=(L346+1),(L346+1),""))</f>
        <v/>
      </c>
    </row>
    <row r="350" spans="12:12" x14ac:dyDescent="0.25">
      <c r="L350" s="32" t="str">
        <f>IF(L348="","",IF((SUM(IF(FREQUENCY('A1'!$K$30:$L$103,'A1'!$K$30:$L$103)&gt;0,1)))&gt;=(L348+1),(L348+1),""))</f>
        <v/>
      </c>
    </row>
    <row r="352" spans="12:12" x14ac:dyDescent="0.25">
      <c r="L352" s="32" t="str">
        <f>IF(L350="","",IF((SUM(IF(FREQUENCY('A1'!$K$30:$L$103,'A1'!$K$30:$L$103)&gt;0,1)))&gt;=(L350+1),(L350+1),""))</f>
        <v/>
      </c>
    </row>
    <row r="354" spans="12:12" x14ac:dyDescent="0.25">
      <c r="L354" s="32" t="str">
        <f>IF(L352="","",IF((SUM(IF(FREQUENCY('A1'!$K$30:$L$103,'A1'!$K$30:$L$103)&gt;0,1)))&gt;=(L352+1),(L352+1),""))</f>
        <v/>
      </c>
    </row>
    <row r="356" spans="12:12" x14ac:dyDescent="0.25">
      <c r="L356" s="32" t="str">
        <f>IF(L354="","",IF((SUM(IF(FREQUENCY('A1'!$K$30:$L$103,'A1'!$K$30:$L$103)&gt;0,1)))&gt;=(L354+1),(L354+1),""))</f>
        <v/>
      </c>
    </row>
    <row r="358" spans="12:12" x14ac:dyDescent="0.25">
      <c r="L358" s="32" t="str">
        <f>IF(L356="","",IF((SUM(IF(FREQUENCY('A1'!$K$30:$L$103,'A1'!$K$30:$L$103)&gt;0,1)))&gt;=(L356+1),(L356+1),""))</f>
        <v/>
      </c>
    </row>
    <row r="360" spans="12:12" x14ac:dyDescent="0.25">
      <c r="L360" s="32" t="str">
        <f>IF(L358="","",IF((SUM(IF(FREQUENCY('A1'!$K$30:$L$103,'A1'!$K$30:$L$103)&gt;0,1)))&gt;=(L358+1),(L358+1),""))</f>
        <v/>
      </c>
    </row>
    <row r="362" spans="12:12" x14ac:dyDescent="0.25">
      <c r="L362" s="32" t="str">
        <f>IF(L360="","",IF((SUM(IF(FREQUENCY('A1'!$K$30:$L$103,'A1'!$K$30:$L$103)&gt;0,1)))&gt;=(L360+1),(L360+1),""))</f>
        <v/>
      </c>
    </row>
    <row r="364" spans="12:12" x14ac:dyDescent="0.25">
      <c r="L364" s="32" t="str">
        <f>IF(L362="","",IF((SUM(IF(FREQUENCY('A1'!$K$30:$L$103,'A1'!$K$30:$L$103)&gt;0,1)))&gt;=(L362+1),(L362+1),""))</f>
        <v/>
      </c>
    </row>
    <row r="366" spans="12:12" x14ac:dyDescent="0.25">
      <c r="L366" s="32" t="str">
        <f>IF(L364="","",IF((SUM(IF(FREQUENCY('A1'!$K$30:$L$103,'A1'!$K$30:$L$103)&gt;0,1)))&gt;=(L364+1),(L364+1),""))</f>
        <v/>
      </c>
    </row>
    <row r="368" spans="12:12" x14ac:dyDescent="0.25">
      <c r="L368" s="32" t="str">
        <f>IF(L366="","",IF((SUM(IF(FREQUENCY('A1'!$K$30:$L$103,'A1'!$K$30:$L$103)&gt;0,1)))&gt;=(L366+1),(L366+1),""))</f>
        <v/>
      </c>
    </row>
    <row r="370" spans="12:12" x14ac:dyDescent="0.25">
      <c r="L370" s="32" t="str">
        <f>IF(L368="","",IF((SUM(IF(FREQUENCY('A1'!$K$30:$L$103,'A1'!$K$30:$L$103)&gt;0,1)))&gt;=(L368+1),(L368+1),""))</f>
        <v/>
      </c>
    </row>
    <row r="372" spans="12:12" x14ac:dyDescent="0.25">
      <c r="L372" s="32" t="str">
        <f>IF(L370="","",IF((SUM(IF(FREQUENCY('A1'!$K$30:$L$103,'A1'!$K$30:$L$103)&gt;0,1)))&gt;=(L370+1),(L370+1),""))</f>
        <v/>
      </c>
    </row>
    <row r="374" spans="12:12" x14ac:dyDescent="0.25">
      <c r="L374" s="32" t="str">
        <f>IF(L372="","",IF((SUM(IF(FREQUENCY('A1'!$K$30:$L$103,'A1'!$K$30:$L$103)&gt;0,1)))&gt;=(L372+1),(L372+1),""))</f>
        <v/>
      </c>
    </row>
    <row r="376" spans="12:12" x14ac:dyDescent="0.25">
      <c r="L376" s="32" t="str">
        <f>IF(L374="","",IF((SUM(IF(FREQUENCY('A1'!$K$30:$L$103,'A1'!$K$30:$L$103)&gt;0,1)))&gt;=(L374+1),(L374+1),""))</f>
        <v/>
      </c>
    </row>
    <row r="378" spans="12:12" x14ac:dyDescent="0.25">
      <c r="L378" s="32" t="str">
        <f>IF(L376="","",IF((SUM(IF(FREQUENCY('A1'!$K$30:$L$103,'A1'!$K$30:$L$103)&gt;0,1)))&gt;=(L376+1),(L376+1),""))</f>
        <v/>
      </c>
    </row>
    <row r="380" spans="12:12" x14ac:dyDescent="0.25">
      <c r="L380" s="32" t="str">
        <f>IF(L378="","",IF((SUM(IF(FREQUENCY('A1'!$K$30:$L$103,'A1'!$K$30:$L$103)&gt;0,1)))&gt;=(L378+1),(L378+1),""))</f>
        <v/>
      </c>
    </row>
    <row r="382" spans="12:12" x14ac:dyDescent="0.25">
      <c r="L382" s="32" t="str">
        <f>IF(L380="","",IF((SUM(IF(FREQUENCY('A1'!$K$30:$L$103,'A1'!$K$30:$L$103)&gt;0,1)))&gt;=(L380+1),(L380+1),""))</f>
        <v/>
      </c>
    </row>
    <row r="384" spans="12:12" x14ac:dyDescent="0.25">
      <c r="L384" s="32" t="str">
        <f>IF(L382="","",IF((SUM(IF(FREQUENCY('A1'!$K$30:$L$103,'A1'!$K$30:$L$103)&gt;0,1)))&gt;=(L382+1),(L382+1),""))</f>
        <v/>
      </c>
    </row>
    <row r="386" spans="12:12" x14ac:dyDescent="0.25">
      <c r="L386" s="32" t="str">
        <f>IF(L384="","",IF((SUM(IF(FREQUENCY('A1'!$K$30:$L$103,'A1'!$K$30:$L$103)&gt;0,1)))&gt;=(L384+1),(L384+1),""))</f>
        <v/>
      </c>
    </row>
    <row r="388" spans="12:12" x14ac:dyDescent="0.25">
      <c r="L388" s="32" t="str">
        <f>IF(L386="","",IF((SUM(IF(FREQUENCY('A1'!$K$30:$L$103,'A1'!$K$30:$L$103)&gt;0,1)))&gt;=(L386+1),(L386+1),""))</f>
        <v/>
      </c>
    </row>
    <row r="390" spans="12:12" x14ac:dyDescent="0.25">
      <c r="L390" s="32" t="str">
        <f>IF(L388="","",IF((SUM(IF(FREQUENCY('A1'!$K$30:$L$103,'A1'!$K$30:$L$103)&gt;0,1)))&gt;=(L388+1),(L388+1),""))</f>
        <v/>
      </c>
    </row>
    <row r="392" spans="12:12" x14ac:dyDescent="0.25">
      <c r="L392" s="32" t="str">
        <f>IF(L390="","",IF((SUM(IF(FREQUENCY('A1'!$K$30:$L$103,'A1'!$K$30:$L$103)&gt;0,1)))&gt;=(L390+1),(L390+1),""))</f>
        <v/>
      </c>
    </row>
    <row r="394" spans="12:12" x14ac:dyDescent="0.25">
      <c r="L394" s="32" t="str">
        <f>IF(L392="","",IF((SUM(IF(FREQUENCY('A1'!$K$30:$L$103,'A1'!$K$30:$L$103)&gt;0,1)))&gt;=(L392+1),(L392+1),""))</f>
        <v/>
      </c>
    </row>
    <row r="396" spans="12:12" x14ac:dyDescent="0.25">
      <c r="L396" s="32" t="str">
        <f>IF(L394="","",IF((SUM(IF(FREQUENCY('A1'!$K$30:$L$103,'A1'!$K$30:$L$103)&gt;0,1)))&gt;=(L394+1),(L394+1),""))</f>
        <v/>
      </c>
    </row>
    <row r="398" spans="12:12" x14ac:dyDescent="0.25">
      <c r="L398" s="32" t="str">
        <f>IF(L396="","",IF((SUM(IF(FREQUENCY('A1'!$K$30:$L$103,'A1'!$K$30:$L$103)&gt;0,1)))&gt;=(L396+1),(L396+1),""))</f>
        <v/>
      </c>
    </row>
  </sheetData>
  <sheetProtection password="F648" sheet="1" objects="1" scenarios="1" formatColumns="0" formatRows="0" selectLockedCells="1" selectUnlockedCells="1"/>
  <customSheetViews>
    <customSheetView guid="{A9FAE7F8-4C93-4A8A-BCE2-EBE14E94C374}" showPageBreaks="1" fitToPage="1" printArea="1" view="pageBreakPreview" showRuler="0">
      <pageMargins left="0.75" right="0.75" top="1" bottom="1" header="0.5" footer="0.5"/>
      <printOptions gridLines="1"/>
      <pageSetup paperSize="9" scale="83" orientation="landscape" r:id="rId1"/>
      <headerFooter alignWithMargins="0"/>
    </customSheetView>
  </customSheetViews>
  <mergeCells count="3">
    <mergeCell ref="A1:B1"/>
    <mergeCell ref="A4:B4"/>
    <mergeCell ref="A3:B3"/>
  </mergeCells>
  <phoneticPr fontId="0" type="noConversion"/>
  <conditionalFormatting sqref="C5:GG266">
    <cfRule type="expression" dxfId="69" priority="1" stopIfTrue="1">
      <formula>IF(C$5="HOT",TRUE,FALSE)</formula>
    </cfRule>
    <cfRule type="expression" dxfId="68" priority="2" stopIfTrue="1">
      <formula>IF(C$5="COLD",TRUE,FALSE)</formula>
    </cfRule>
  </conditionalFormatting>
  <printOptions gridLines="1"/>
  <pageMargins left="0.75" right="0.75" top="1" bottom="1" header="0.5" footer="0.5"/>
  <pageSetup paperSize="9" scale="83" orientation="landscape"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Q204"/>
  <sheetViews>
    <sheetView showGridLines="0" workbookViewId="0">
      <selection activeCell="F1" sqref="F1:F65536"/>
    </sheetView>
  </sheetViews>
  <sheetFormatPr defaultColWidth="9.109375" defaultRowHeight="13.2" x14ac:dyDescent="0.25"/>
  <cols>
    <col min="1" max="1" width="17.44140625" style="32" bestFit="1" customWidth="1"/>
    <col min="2" max="8" width="9.109375" style="32"/>
    <col min="9" max="9" width="5.44140625" style="32" customWidth="1"/>
    <col min="10" max="10" width="4.6640625" style="32" customWidth="1"/>
    <col min="11" max="11" width="8.109375" style="32" customWidth="1"/>
    <col min="12" max="12" width="5" style="32" customWidth="1"/>
    <col min="13" max="13" width="4" style="32" customWidth="1"/>
    <col min="14" max="14" width="13.6640625" style="32" customWidth="1"/>
    <col min="15" max="15" width="3.33203125" style="32" customWidth="1"/>
    <col min="16" max="16" width="5.33203125" style="32" customWidth="1"/>
    <col min="17" max="16384" width="9.109375" style="32"/>
  </cols>
  <sheetData>
    <row r="1" spans="1:17" s="27" customFormat="1" ht="15.6" x14ac:dyDescent="0.3">
      <c r="A1" s="42" t="s">
        <v>57</v>
      </c>
      <c r="H1" s="56"/>
      <c r="J1" s="18"/>
      <c r="M1" s="18"/>
      <c r="P1" s="57"/>
      <c r="Q1" s="18"/>
    </row>
    <row r="2" spans="1:17" x14ac:dyDescent="0.25">
      <c r="A2" s="43"/>
    </row>
    <row r="3" spans="1:17" ht="26.4" x14ac:dyDescent="0.25">
      <c r="A3" s="59" t="s">
        <v>19</v>
      </c>
      <c r="B3" s="59" t="s">
        <v>9</v>
      </c>
      <c r="C3" s="59" t="s">
        <v>24</v>
      </c>
      <c r="D3" s="59" t="s">
        <v>25</v>
      </c>
      <c r="E3" s="59" t="s">
        <v>26</v>
      </c>
      <c r="F3" s="59" t="s">
        <v>28</v>
      </c>
      <c r="G3" s="59" t="s">
        <v>29</v>
      </c>
      <c r="H3" s="59" t="s">
        <v>27</v>
      </c>
    </row>
    <row r="4" spans="1:17" x14ac:dyDescent="0.25">
      <c r="B4" s="118" t="str">
        <f>'A1'!T3</f>
        <v>°C</v>
      </c>
      <c r="C4" s="118" t="str">
        <f>'A1'!T4</f>
        <v>kW/K</v>
      </c>
      <c r="D4" s="118" t="str">
        <f>'A1'!T5</f>
        <v>kW</v>
      </c>
      <c r="E4" s="118" t="str">
        <f>'A1'!T5</f>
        <v>kW</v>
      </c>
      <c r="F4" s="118" t="str">
        <f>'A1'!T4</f>
        <v>kW/K</v>
      </c>
      <c r="G4" s="118" t="str">
        <f>'A1'!T5</f>
        <v>kW</v>
      </c>
      <c r="H4" s="118" t="str">
        <f>'A1'!T5</f>
        <v>kW</v>
      </c>
    </row>
    <row r="5" spans="1:17" x14ac:dyDescent="0.25">
      <c r="A5" s="61">
        <f>AS!B6</f>
        <v>549.75599999999997</v>
      </c>
      <c r="B5" s="61" t="str">
        <f>IF(A6="","",A4-A6)</f>
        <v/>
      </c>
      <c r="C5" s="91" t="str">
        <f t="array" ref="C5">IF($B5="","",SUM(IF(AS!$C$5:$CD$5="HOT",IF(AS!$C6:$CD6="|",1*AS!$C$4:$CD$4,0),0)))</f>
        <v/>
      </c>
      <c r="D5" s="91"/>
      <c r="E5" s="91">
        <f t="array" ref="E5">IF(OR($A5="",SUM(IF(AS!$C$5:$CD$5="HOT",IF(AS!$C6:$CD6="",1,0)))=COUNTIF(AS!$C$5:$CD$5,"HOT")),"",SUM(D6:D$86))</f>
        <v>318969.8000000001</v>
      </c>
      <c r="F5" s="91" t="str">
        <f t="array" ref="F5">IF($B5="","",SUM(IF(AS!$C$5:$CD$5="COLD",IF(AS!$C6:$CD6="|",1*AS!$C$4:$CD$4,0),0)))</f>
        <v/>
      </c>
      <c r="G5" s="91"/>
      <c r="H5" s="91" t="str">
        <f t="array" ref="H5">IF(OR($A5="",SUM(IF(AS!$C$5:$CD$5="COLD",IF(AS!$C6:$CD6="",1,0)))=COUNTIF(AS!$C$5:$CD$5,"COLD")),"",PT!$P$8+SUM(G6:G$86))</f>
        <v/>
      </c>
    </row>
    <row r="6" spans="1:17" x14ac:dyDescent="0.25">
      <c r="A6" s="61" t="str">
        <f>AS!B7</f>
        <v/>
      </c>
      <c r="B6" s="61">
        <f t="shared" ref="B6:B17" si="0">IF(A7="","",A5-A7)</f>
        <v>157.90599999999995</v>
      </c>
      <c r="C6" s="91">
        <f t="array" ref="C6">IF($B6="","",SUM(IF(AS!$C$5:$CD$5="HOT",IF(AS!$C7:$CD7="|",1*AS!$C$4:$CD$4,0),0)))</f>
        <v>68.181703038516602</v>
      </c>
      <c r="D6" s="91">
        <f t="shared" ref="D6:D17" si="1">IF(C6="","",C6*B6)</f>
        <v>10766.3</v>
      </c>
      <c r="E6" s="91" t="str">
        <f t="array" ref="E6">IF(OR($A6="",SUM(IF(AS!$C$5:$CD$5="HOT",IF(AS!$C7:$CD7="",1,0)))=COUNTIF(AS!$C$5:$CD$5,"HOT")),"",SUM(D7:D$86))</f>
        <v/>
      </c>
      <c r="F6" s="91">
        <f t="array" ref="F6">IF($B6="","",SUM(IF(AS!$C$5:$CD$5="COLD",IF(AS!$C7:$CD7="|",1*AS!$C$4:$CD$4,0),0)))</f>
        <v>0</v>
      </c>
      <c r="G6" s="91">
        <f t="shared" ref="G6:G17" si="2">IF(F6="","",F6*B6)</f>
        <v>0</v>
      </c>
      <c r="H6" s="91" t="str">
        <f t="array" ref="H6">IF(OR($A6="",SUM(IF(AS!$C$5:$CD$5="COLD",IF(AS!$C7:$CD7="",1,0)))=COUNTIF(AS!$C$5:$CD$5,"COLD")),"",PT!$P$8+SUM(G7:G$86))</f>
        <v/>
      </c>
    </row>
    <row r="7" spans="1:17" x14ac:dyDescent="0.25">
      <c r="A7" s="61">
        <f>AS!B8</f>
        <v>391.85</v>
      </c>
      <c r="B7" s="61" t="str">
        <f t="shared" si="0"/>
        <v/>
      </c>
      <c r="C7" s="91" t="str">
        <f t="array" ref="C7">IF($B7="","",SUM(IF(AS!$C$5:$CD$5="HOT",IF(AS!$C8:$CD8="|",1*AS!$C$4:$CD$4,0),0)))</f>
        <v/>
      </c>
      <c r="D7" s="91" t="str">
        <f t="shared" si="1"/>
        <v/>
      </c>
      <c r="E7" s="91">
        <f t="array" ref="E7">IF(OR($A7="",SUM(IF(AS!$C$5:$CD$5="HOT",IF(AS!$C8:$CD8="",1,0)))=COUNTIF(AS!$C$5:$CD$5,"HOT")),"",SUM(D8:D$86))</f>
        <v>308203.50000000006</v>
      </c>
      <c r="F7" s="91" t="str">
        <f t="array" ref="F7">IF($B7="","",SUM(IF(AS!$C$5:$CD$5="COLD",IF(AS!$C8:$CD8="|",1*AS!$C$4:$CD$4,0),0)))</f>
        <v/>
      </c>
      <c r="G7" s="91" t="str">
        <f t="shared" si="2"/>
        <v/>
      </c>
      <c r="H7" s="91" t="str">
        <f t="array" ref="H7">IF(OR($A7="",SUM(IF(AS!$C$5:$CD$5="COLD",IF(AS!$C8:$CD8="",1,0)))=COUNTIF(AS!$C$5:$CD$5,"COLD")),"",PT!$P$8+SUM(G8:G$86))</f>
        <v/>
      </c>
    </row>
    <row r="8" spans="1:17" x14ac:dyDescent="0.25">
      <c r="A8" s="61" t="str">
        <f>AS!B9</f>
        <v/>
      </c>
      <c r="B8" s="61">
        <f t="shared" si="0"/>
        <v>2</v>
      </c>
      <c r="C8" s="91">
        <f t="array" ref="C8">IF($B8="","",SUM(IF(AS!$C$5:$CD$5="HOT",IF(AS!$C9:$CD9="|",1*AS!$C$4:$CD$4,0),0)))</f>
        <v>0</v>
      </c>
      <c r="D8" s="91">
        <f t="shared" si="1"/>
        <v>0</v>
      </c>
      <c r="E8" s="91" t="str">
        <f t="array" ref="E8">IF(OR($A8="",SUM(IF(AS!$C$5:$CD$5="HOT",IF(AS!$C9:$CD9="",1,0)))=COUNTIF(AS!$C$5:$CD$5,"HOT")),"",SUM(D9:D$86))</f>
        <v/>
      </c>
      <c r="F8" s="91">
        <f t="array" ref="F8">IF($B8="","",SUM(IF(AS!$C$5:$CD$5="COLD",IF(AS!$C9:$CD9="|",1*AS!$C$4:$CD$4,0),0)))</f>
        <v>0</v>
      </c>
      <c r="G8" s="91">
        <f t="shared" si="2"/>
        <v>0</v>
      </c>
      <c r="H8" s="91" t="str">
        <f t="array" ref="H8">IF(OR($A8="",SUM(IF(AS!$C$5:$CD$5="COLD",IF(AS!$C9:$CD9="",1,0)))=COUNTIF(AS!$C$5:$CD$5,"COLD")),"",PT!$P$8+SUM(G9:G$86))</f>
        <v/>
      </c>
    </row>
    <row r="9" spans="1:17" x14ac:dyDescent="0.25">
      <c r="A9" s="61">
        <f>AS!B10</f>
        <v>389.85</v>
      </c>
      <c r="B9" s="61" t="str">
        <f t="shared" si="0"/>
        <v/>
      </c>
      <c r="C9" s="91" t="str">
        <f t="array" ref="C9">IF($B9="","",SUM(IF(AS!$C$5:$CD$5="HOT",IF(AS!$C10:$CD10="|",1*AS!$C$4:$CD$4,0),0)))</f>
        <v/>
      </c>
      <c r="D9" s="91" t="str">
        <f t="shared" si="1"/>
        <v/>
      </c>
      <c r="E9" s="91">
        <f t="array" ref="E9">IF(OR($A9="",SUM(IF(AS!$C$5:$CD$5="HOT",IF(AS!$C10:$CD10="",1,0)))=COUNTIF(AS!$C$5:$CD$5,"HOT")),"",SUM(D10:D$86))</f>
        <v>308203.50000000006</v>
      </c>
      <c r="F9" s="91" t="str">
        <f t="array" ref="F9">IF($B9="","",SUM(IF(AS!$C$5:$CD$5="COLD",IF(AS!$C10:$CD10="|",1*AS!$C$4:$CD$4,0),0)))</f>
        <v/>
      </c>
      <c r="G9" s="91" t="str">
        <f t="shared" si="2"/>
        <v/>
      </c>
      <c r="H9" s="91">
        <f t="array" ref="H9">IF(OR($A9="",SUM(IF(AS!$C$5:$CD$5="COLD",IF(AS!$C10:$CD10="",1,0)))=COUNTIF(AS!$C$5:$CD$5,"COLD")),"",PT!$P$8+SUM(G10:G$86))</f>
        <v>318969.8</v>
      </c>
    </row>
    <row r="10" spans="1:17" x14ac:dyDescent="0.25">
      <c r="A10" s="61" t="str">
        <f>AS!B11</f>
        <v/>
      </c>
      <c r="B10" s="61">
        <f t="shared" si="0"/>
        <v>1.0109999999999673</v>
      </c>
      <c r="C10" s="91">
        <f t="array" ref="C10">IF($B10="","",SUM(IF(AS!$C$5:$CD$5="HOT",IF(AS!$C11:$CD11="|",1*AS!$C$4:$CD$4,0),0)))</f>
        <v>29931.84965380908</v>
      </c>
      <c r="D10" s="91">
        <f t="shared" si="1"/>
        <v>30261.1</v>
      </c>
      <c r="E10" s="91" t="str">
        <f t="array" ref="E10">IF(OR($A10="",SUM(IF(AS!$C$5:$CD$5="HOT",IF(AS!$C11:$CD11="",1,0)))=COUNTIF(AS!$C$5:$CD$5,"HOT")),"",SUM(D11:D$86))</f>
        <v/>
      </c>
      <c r="F10" s="91">
        <f t="array" ref="F10">IF($B10="","",SUM(IF(AS!$C$5:$CD$5="COLD",IF(AS!$C11:$CD11="|",1*AS!$C$4:$CD$4,0),0)))</f>
        <v>166.84564846460722</v>
      </c>
      <c r="G10" s="91">
        <f t="shared" si="2"/>
        <v>168.68095059771244</v>
      </c>
      <c r="H10" s="91" t="str">
        <f t="array" ref="H10">IF(OR($A10="",SUM(IF(AS!$C$5:$CD$5="COLD",IF(AS!$C11:$CD11="",1,0)))=COUNTIF(AS!$C$5:$CD$5,"COLD")),"",PT!$P$8+SUM(G11:G$86))</f>
        <v/>
      </c>
    </row>
    <row r="11" spans="1:17" x14ac:dyDescent="0.25">
      <c r="A11" s="61">
        <f>AS!B12</f>
        <v>388.83900000000006</v>
      </c>
      <c r="B11" s="61" t="str">
        <f t="shared" si="0"/>
        <v/>
      </c>
      <c r="C11" s="91" t="str">
        <f t="array" ref="C11">IF($B11="","",SUM(IF(AS!$C$5:$CD$5="HOT",IF(AS!$C12:$CD12="|",1*AS!$C$4:$CD$4,0),0)))</f>
        <v/>
      </c>
      <c r="D11" s="91" t="str">
        <f t="shared" si="1"/>
        <v/>
      </c>
      <c r="E11" s="91">
        <f t="array" ref="E11">IF(OR($A11="",SUM(IF(AS!$C$5:$CD$5="HOT",IF(AS!$C12:$CD12="",1,0)))=COUNTIF(AS!$C$5:$CD$5,"HOT")),"",SUM(D12:D$86))</f>
        <v>277942.40000000008</v>
      </c>
      <c r="F11" s="91" t="str">
        <f t="array" ref="F11">IF($B11="","",SUM(IF(AS!$C$5:$CD$5="COLD",IF(AS!$C12:$CD12="|",1*AS!$C$4:$CD$4,0),0)))</f>
        <v/>
      </c>
      <c r="G11" s="91" t="str">
        <f t="shared" si="2"/>
        <v/>
      </c>
      <c r="H11" s="91">
        <f t="array" ref="H11">IF(OR($A11="",SUM(IF(AS!$C$5:$CD$5="COLD",IF(AS!$C12:$CD12="",1,0)))=COUNTIF(AS!$C$5:$CD$5,"COLD")),"",PT!$P$8+SUM(G12:G$86))</f>
        <v>318801.1190494023</v>
      </c>
    </row>
    <row r="12" spans="1:17" x14ac:dyDescent="0.25">
      <c r="A12" s="61" t="str">
        <f>AS!B13</f>
        <v/>
      </c>
      <c r="B12" s="61">
        <f t="shared" si="0"/>
        <v>37.339000000000055</v>
      </c>
      <c r="C12" s="91">
        <f t="array" ref="C12">IF($B12="","",SUM(IF(AS!$C$5:$CD$5="HOT",IF(AS!$C13:$CD13="|",1*AS!$C$4:$CD$4,0),0)))</f>
        <v>0</v>
      </c>
      <c r="D12" s="91">
        <f t="shared" si="1"/>
        <v>0</v>
      </c>
      <c r="E12" s="91" t="str">
        <f t="array" ref="E12">IF(OR($A12="",SUM(IF(AS!$C$5:$CD$5="HOT",IF(AS!$C13:$CD13="",1,0)))=COUNTIF(AS!$C$5:$CD$5,"HOT")),"",SUM(D13:D$86))</f>
        <v/>
      </c>
      <c r="F12" s="91">
        <f t="array" ref="F12">IF($B12="","",SUM(IF(AS!$C$5:$CD$5="COLD",IF(AS!$C13:$CD13="|",1*AS!$C$4:$CD$4,0),0)))</f>
        <v>166.84564846460722</v>
      </c>
      <c r="G12" s="91">
        <f t="shared" si="2"/>
        <v>6229.8496680199787</v>
      </c>
      <c r="H12" s="91" t="str">
        <f t="array" ref="H12">IF(OR($A12="",SUM(IF(AS!$C$5:$CD$5="COLD",IF(AS!$C13:$CD13="",1,0)))=COUNTIF(AS!$C$5:$CD$5,"COLD")),"",PT!$P$8+SUM(G13:G$86))</f>
        <v/>
      </c>
    </row>
    <row r="13" spans="1:17" x14ac:dyDescent="0.25">
      <c r="A13" s="61">
        <f>AS!B14</f>
        <v>351.5</v>
      </c>
      <c r="B13" s="61" t="str">
        <f t="shared" si="0"/>
        <v/>
      </c>
      <c r="C13" s="91" t="str">
        <f t="array" ref="C13">IF($B13="","",SUM(IF(AS!$C$5:$CD$5="HOT",IF(AS!$C14:$CD14="|",1*AS!$C$4:$CD$4,0),0)))</f>
        <v/>
      </c>
      <c r="D13" s="91" t="str">
        <f t="shared" si="1"/>
        <v/>
      </c>
      <c r="E13" s="91" t="str">
        <f t="array" ref="E13">IF(OR($A13="",SUM(IF(AS!$C$5:$CD$5="HOT",IF(AS!$C14:$CD14="",1,0)))=COUNTIF(AS!$C$5:$CD$5,"HOT")),"",SUM(D14:D$86))</f>
        <v/>
      </c>
      <c r="F13" s="91" t="str">
        <f t="array" ref="F13">IF($B13="","",SUM(IF(AS!$C$5:$CD$5="COLD",IF(AS!$C14:$CD14="|",1*AS!$C$4:$CD$4,0),0)))</f>
        <v/>
      </c>
      <c r="G13" s="91" t="str">
        <f t="shared" si="2"/>
        <v/>
      </c>
      <c r="H13" s="91">
        <f t="array" ref="H13">IF(OR($A13="",SUM(IF(AS!$C$5:$CD$5="COLD",IF(AS!$C14:$CD14="",1,0)))=COUNTIF(AS!$C$5:$CD$5,"COLD")),"",PT!$P$8+SUM(G14:G$86))</f>
        <v>312571.26938138227</v>
      </c>
    </row>
    <row r="14" spans="1:17" x14ac:dyDescent="0.25">
      <c r="A14" s="61" t="str">
        <f>AS!B15</f>
        <v/>
      </c>
      <c r="B14" s="61">
        <f t="shared" si="0"/>
        <v>1.16599999999994</v>
      </c>
      <c r="C14" s="91">
        <f t="array" ref="C14">IF($B14="","",SUM(IF(AS!$C$5:$CD$5="HOT",IF(AS!$C15:$CD15="|",1*AS!$C$4:$CD$4,0),0)))</f>
        <v>0</v>
      </c>
      <c r="D14" s="91">
        <f t="shared" si="1"/>
        <v>0</v>
      </c>
      <c r="E14" s="91" t="str">
        <f t="array" ref="E14">IF(OR($A14="",SUM(IF(AS!$C$5:$CD$5="HOT",IF(AS!$C15:$CD15="",1,0)))=COUNTIF(AS!$C$5:$CD$5,"HOT")),"",SUM(D15:D$86))</f>
        <v/>
      </c>
      <c r="F14" s="91">
        <f t="array" ref="F14">IF($B14="","",SUM(IF(AS!$C$5:$CD$5="COLD",IF(AS!$C15:$CD15="|",1*AS!$C$4:$CD$4,0),0)))</f>
        <v>179.54762815402123</v>
      </c>
      <c r="G14" s="91">
        <f t="shared" si="2"/>
        <v>209.35253442757798</v>
      </c>
      <c r="H14" s="91" t="str">
        <f t="array" ref="H14">IF(OR($A14="",SUM(IF(AS!$C$5:$CD$5="COLD",IF(AS!$C15:$CD15="",1,0)))=COUNTIF(AS!$C$5:$CD$5,"COLD")),"",PT!$P$8+SUM(G15:G$86))</f>
        <v/>
      </c>
    </row>
    <row r="15" spans="1:17" x14ac:dyDescent="0.25">
      <c r="A15" s="61">
        <f>AS!B16</f>
        <v>350.33400000000006</v>
      </c>
      <c r="B15" s="61" t="str">
        <f t="shared" si="0"/>
        <v/>
      </c>
      <c r="C15" s="91" t="str">
        <f t="array" ref="C15">IF($B15="","",SUM(IF(AS!$C$5:$CD$5="HOT",IF(AS!$C16:$CD16="|",1*AS!$C$4:$CD$4,0),0)))</f>
        <v/>
      </c>
      <c r="D15" s="91" t="str">
        <f t="shared" si="1"/>
        <v/>
      </c>
      <c r="E15" s="91">
        <f t="array" ref="E15">IF(OR($A15="",SUM(IF(AS!$C$5:$CD$5="HOT",IF(AS!$C16:$CD16="",1,0)))=COUNTIF(AS!$C$5:$CD$5,"HOT")),"",SUM(D16:D$86))</f>
        <v>277942.40000000008</v>
      </c>
      <c r="F15" s="91" t="str">
        <f t="array" ref="F15">IF($B15="","",SUM(IF(AS!$C$5:$CD$5="COLD",IF(AS!$C16:$CD16="|",1*AS!$C$4:$CD$4,0),0)))</f>
        <v/>
      </c>
      <c r="G15" s="91" t="str">
        <f t="shared" si="2"/>
        <v/>
      </c>
      <c r="H15" s="91">
        <f t="array" ref="H15">IF(OR($A15="",SUM(IF(AS!$C$5:$CD$5="COLD",IF(AS!$C16:$CD16="",1,0)))=COUNTIF(AS!$C$5:$CD$5,"COLD")),"",PT!$P$8+SUM(G16:G$86))</f>
        <v>312361.91684695473</v>
      </c>
    </row>
    <row r="16" spans="1:17" x14ac:dyDescent="0.25">
      <c r="A16" s="61" t="str">
        <f>AS!B17</f>
        <v/>
      </c>
      <c r="B16" s="61">
        <f t="shared" si="0"/>
        <v>0.33400000000006003</v>
      </c>
      <c r="C16" s="91">
        <f t="array" ref="C16">IF($B16="","",SUM(IF(AS!$C$5:$CD$5="HOT",IF(AS!$C17:$CD17="|",1*AS!$C$4:$CD$4,0),0)))</f>
        <v>181550.29940116499</v>
      </c>
      <c r="D16" s="91">
        <f t="shared" si="1"/>
        <v>60637.8</v>
      </c>
      <c r="E16" s="91" t="str">
        <f t="array" ref="E16">IF(OR($A16="",SUM(IF(AS!$C$5:$CD$5="HOT",IF(AS!$C17:$CD17="",1,0)))=COUNTIF(AS!$C$5:$CD$5,"HOT")),"",SUM(D17:D$86))</f>
        <v/>
      </c>
      <c r="F16" s="91">
        <f t="array" ref="F16">IF($B16="","",SUM(IF(AS!$C$5:$CD$5="COLD",IF(AS!$C17:$CD17="|",1*AS!$C$4:$CD$4,0),0)))</f>
        <v>179.54762815402123</v>
      </c>
      <c r="G16" s="91">
        <f t="shared" si="2"/>
        <v>59.968907803453867</v>
      </c>
      <c r="H16" s="91" t="str">
        <f t="array" ref="H16">IF(OR($A16="",SUM(IF(AS!$C$5:$CD$5="COLD",IF(AS!$C17:$CD17="",1,0)))=COUNTIF(AS!$C$5:$CD$5,"COLD")),"",PT!$P$8+SUM(G17:G$86))</f>
        <v/>
      </c>
    </row>
    <row r="17" spans="1:12" x14ac:dyDescent="0.25">
      <c r="A17" s="61">
        <f>AS!B18</f>
        <v>350</v>
      </c>
      <c r="B17" s="61" t="str">
        <f t="shared" si="0"/>
        <v/>
      </c>
      <c r="C17" s="91" t="str">
        <f t="array" ref="C17">IF($B17="","",SUM(IF(AS!$C$5:$CD$5="HOT",IF(AS!$C18:$CD18="|",1*AS!$C$4:$CD$4,0),0)))</f>
        <v/>
      </c>
      <c r="D17" s="91" t="str">
        <f t="shared" si="1"/>
        <v/>
      </c>
      <c r="E17" s="91">
        <f t="array" ref="E17">IF(OR($A17="",SUM(IF(AS!$C$5:$CD$5="HOT",IF(AS!$C18:$CD18="",1,0)))=COUNTIF(AS!$C$5:$CD$5,"HOT")),"",SUM(D18:D$86))</f>
        <v>217304.59999999998</v>
      </c>
      <c r="F17" s="91" t="str">
        <f t="array" ref="F17">IF($B17="","",SUM(IF(AS!$C$5:$CD$5="COLD",IF(AS!$C18:$CD18="|",1*AS!$C$4:$CD$4,0),0)))</f>
        <v/>
      </c>
      <c r="G17" s="91" t="str">
        <f t="shared" si="2"/>
        <v/>
      </c>
      <c r="H17" s="91">
        <f t="array" ref="H17">IF(OR($A17="",SUM(IF(AS!$C$5:$CD$5="COLD",IF(AS!$C18:$CD18="",1,0)))=COUNTIF(AS!$C$5:$CD$5,"COLD")),"",PT!$P$8+SUM(G18:G$86))</f>
        <v>312301.94793915126</v>
      </c>
    </row>
    <row r="18" spans="1:12" x14ac:dyDescent="0.25">
      <c r="A18" s="61" t="str">
        <f>AS!B19</f>
        <v/>
      </c>
      <c r="B18" s="61">
        <f t="shared" ref="B18:B81" si="3">IF(A19="","",A17-A19)</f>
        <v>73.149999999999977</v>
      </c>
      <c r="C18" s="91">
        <f t="array" ref="C18">IF($B18="","",SUM(IF(AS!$C$5:$CD$5="HOT",IF(AS!$C19:$CD19="|",1*AS!$C$4:$CD$4,0),0)))</f>
        <v>42.633511111111112</v>
      </c>
      <c r="D18" s="91">
        <f t="shared" ref="D18:D81" si="4">IF(C18="","",C18*B18)</f>
        <v>3118.6413377777767</v>
      </c>
      <c r="E18" s="91" t="str">
        <f t="array" ref="E18">IF(OR($A18="",SUM(IF(AS!$C$5:$CD$5="HOT",IF(AS!$C19:$CD19="",1,0)))=COUNTIF(AS!$C$5:$CD$5,"HOT")),"",SUM(D19:D$86))</f>
        <v/>
      </c>
      <c r="F18" s="91">
        <f t="array" ref="F18">IF($B18="","",SUM(IF(AS!$C$5:$CD$5="COLD",IF(AS!$C19:$CD19="|",1*AS!$C$4:$CD$4,0),0)))</f>
        <v>205.74186599037353</v>
      </c>
      <c r="G18" s="91">
        <f t="shared" ref="G18:G81" si="5">IF(F18="","",F18*B18)</f>
        <v>15050.017497195819</v>
      </c>
      <c r="H18" s="91" t="str">
        <f t="array" ref="H18">IF(OR($A18="",SUM(IF(AS!$C$5:$CD$5="COLD",IF(AS!$C19:$CD19="",1,0)))=COUNTIF(AS!$C$5:$CD$5,"COLD")),"",PT!$P$8+SUM(G19:G$86))</f>
        <v/>
      </c>
    </row>
    <row r="19" spans="1:12" x14ac:dyDescent="0.25">
      <c r="A19" s="61">
        <f>AS!B20</f>
        <v>276.85000000000002</v>
      </c>
      <c r="B19" s="61" t="str">
        <f t="shared" si="3"/>
        <v/>
      </c>
      <c r="C19" s="91" t="str">
        <f t="array" ref="C19">IF($B19="","",SUM(IF(AS!$C$5:$CD$5="HOT",IF(AS!$C20:$CD20="|",1*AS!$C$4:$CD$4,0),0)))</f>
        <v/>
      </c>
      <c r="D19" s="91" t="str">
        <f t="shared" si="4"/>
        <v/>
      </c>
      <c r="E19" s="91">
        <f t="array" ref="E19">IF(OR($A19="",SUM(IF(AS!$C$5:$CD$5="HOT",IF(AS!$C20:$CD20="",1,0)))=COUNTIF(AS!$C$5:$CD$5,"HOT")),"",SUM(D20:D$86))</f>
        <v>214185.9586622222</v>
      </c>
      <c r="F19" s="91" t="str">
        <f t="array" ref="F19">IF($B19="","",SUM(IF(AS!$C$5:$CD$5="COLD",IF(AS!$C20:$CD20="|",1*AS!$C$4:$CD$4,0),0)))</f>
        <v/>
      </c>
      <c r="G19" s="91" t="str">
        <f t="shared" si="5"/>
        <v/>
      </c>
      <c r="H19" s="91">
        <f t="array" ref="H19">IF(OR($A19="",SUM(IF(AS!$C$5:$CD$5="COLD",IF(AS!$C20:$CD20="",1,0)))=COUNTIF(AS!$C$5:$CD$5,"COLD")),"",PT!$P$8+SUM(G20:G$86))</f>
        <v>297251.93044195545</v>
      </c>
    </row>
    <row r="20" spans="1:12" x14ac:dyDescent="0.25">
      <c r="A20" s="61" t="str">
        <f>AS!B21</f>
        <v/>
      </c>
      <c r="B20" s="61">
        <f t="shared" si="3"/>
        <v>72.086000000000013</v>
      </c>
      <c r="C20" s="91">
        <f t="array" ref="C20">IF($B20="","",SUM(IF(AS!$C$5:$CD$5="HOT",IF(AS!$C21:$CD21="|",1*AS!$C$4:$CD$4,0),0)))</f>
        <v>42.633511111111112</v>
      </c>
      <c r="D20" s="91">
        <f t="shared" si="4"/>
        <v>3073.2792819555561</v>
      </c>
      <c r="E20" s="91" t="str">
        <f t="array" ref="E20">IF(OR($A20="",SUM(IF(AS!$C$5:$CD$5="HOT",IF(AS!$C21:$CD21="",1,0)))=COUNTIF(AS!$C$5:$CD$5,"HOT")),"",SUM(D21:D$86))</f>
        <v/>
      </c>
      <c r="F20" s="91">
        <f t="array" ref="F20">IF($B20="","",SUM(IF(AS!$C$5:$CD$5="COLD",IF(AS!$C21:$CD21="|",1*AS!$C$4:$CD$4,0),0)))</f>
        <v>301.12767244198642</v>
      </c>
      <c r="G20" s="91">
        <f t="shared" si="5"/>
        <v>21707.089395653038</v>
      </c>
      <c r="H20" s="91" t="str">
        <f t="array" ref="H20">IF(OR($A20="",SUM(IF(AS!$C$5:$CD$5="COLD",IF(AS!$C21:$CD21="",1,0)))=COUNTIF(AS!$C$5:$CD$5,"COLD")),"",PT!$P$8+SUM(G21:G$86))</f>
        <v/>
      </c>
    </row>
    <row r="21" spans="1:12" x14ac:dyDescent="0.25">
      <c r="A21" s="61">
        <f>AS!B22</f>
        <v>204.76400000000001</v>
      </c>
      <c r="B21" s="61" t="str">
        <f t="shared" si="3"/>
        <v/>
      </c>
      <c r="C21" s="91" t="str">
        <f t="array" ref="C21">IF($B21="","",SUM(IF(AS!$C$5:$CD$5="HOT",IF(AS!$C22:$CD22="|",1*AS!$C$4:$CD$4,0),0)))</f>
        <v/>
      </c>
      <c r="D21" s="91" t="str">
        <f t="shared" si="4"/>
        <v/>
      </c>
      <c r="E21" s="91">
        <f t="array" ref="E21">IF(OR($A21="",SUM(IF(AS!$C$5:$CD$5="HOT",IF(AS!$C22:$CD22="",1,0)))=COUNTIF(AS!$C$5:$CD$5,"HOT")),"",SUM(D22:D$86))</f>
        <v>211112.67938026664</v>
      </c>
      <c r="F21" s="91" t="str">
        <f t="array" ref="F21">IF($B21="","",SUM(IF(AS!$C$5:$CD$5="COLD",IF(AS!$C22:$CD22="|",1*AS!$C$4:$CD$4,0),0)))</f>
        <v/>
      </c>
      <c r="G21" s="91" t="str">
        <f t="shared" si="5"/>
        <v/>
      </c>
      <c r="H21" s="91">
        <f t="array" ref="H21">IF(OR($A21="",SUM(IF(AS!$C$5:$CD$5="COLD",IF(AS!$C22:$CD22="",1,0)))=COUNTIF(AS!$C$5:$CD$5,"COLD")),"",PT!$P$8+SUM(G22:G$86))</f>
        <v>275544.84104630246</v>
      </c>
    </row>
    <row r="22" spans="1:12" x14ac:dyDescent="0.25">
      <c r="A22" s="61" t="str">
        <f>AS!B23</f>
        <v/>
      </c>
      <c r="B22" s="61">
        <f t="shared" si="3"/>
        <v>79.76400000000001</v>
      </c>
      <c r="C22" s="91">
        <f t="array" ref="C22">IF($B22="","",SUM(IF(AS!$C$5:$CD$5="HOT",IF(AS!$C23:$CD23="|",1*AS!$C$4:$CD$4,0),0)))</f>
        <v>84.569271330064851</v>
      </c>
      <c r="D22" s="91">
        <f t="shared" si="4"/>
        <v>6745.5833583712938</v>
      </c>
      <c r="E22" s="91" t="str">
        <f t="array" ref="E22">IF(OR($A22="",SUM(IF(AS!$C$5:$CD$5="HOT",IF(AS!$C23:$CD23="",1,0)))=COUNTIF(AS!$C$5:$CD$5,"HOT")),"",SUM(D23:D$86))</f>
        <v/>
      </c>
      <c r="F22" s="91">
        <f t="array" ref="F22">IF($B22="","",SUM(IF(AS!$C$5:$CD$5="COLD",IF(AS!$C23:$CD23="|",1*AS!$C$4:$CD$4,0),0)))</f>
        <v>301.12767244198642</v>
      </c>
      <c r="G22" s="91">
        <f t="shared" si="5"/>
        <v>24019.147664662607</v>
      </c>
      <c r="H22" s="91" t="str">
        <f t="array" ref="H22">IF(OR($A22="",SUM(IF(AS!$C$5:$CD$5="COLD",IF(AS!$C23:$CD23="",1,0)))=COUNTIF(AS!$C$5:$CD$5,"COLD")),"",PT!$P$8+SUM(G23:G$86))</f>
        <v/>
      </c>
    </row>
    <row r="23" spans="1:12" x14ac:dyDescent="0.25">
      <c r="A23" s="61">
        <f>AS!B24</f>
        <v>125</v>
      </c>
      <c r="B23" s="61" t="str">
        <f t="shared" si="3"/>
        <v/>
      </c>
      <c r="C23" s="91" t="str">
        <f t="array" ref="C23">IF($B23="","",SUM(IF(AS!$C$5:$CD$5="HOT",IF(AS!$C24:$CD24="|",1*AS!$C$4:$CD$4,0),0)))</f>
        <v/>
      </c>
      <c r="D23" s="91" t="str">
        <f t="shared" si="4"/>
        <v/>
      </c>
      <c r="E23" s="91">
        <f t="array" ref="E23">IF(OR($A23="",SUM(IF(AS!$C$5:$CD$5="HOT",IF(AS!$C24:$CD24="",1,0)))=COUNTIF(AS!$C$5:$CD$5,"HOT")),"",SUM(D24:D$86))</f>
        <v>204367.09602189536</v>
      </c>
      <c r="F23" s="91" t="str">
        <f t="array" ref="F23">IF($B23="","",SUM(IF(AS!$C$5:$CD$5="COLD",IF(AS!$C24:$CD24="|",1*AS!$C$4:$CD$4,0),0)))</f>
        <v/>
      </c>
      <c r="G23" s="91" t="str">
        <f t="shared" si="5"/>
        <v/>
      </c>
      <c r="H23" s="91">
        <f t="array" ref="H23">IF(OR($A23="",SUM(IF(AS!$C$5:$CD$5="COLD",IF(AS!$C24:$CD24="",1,0)))=COUNTIF(AS!$C$5:$CD$5,"COLD")),"",PT!$P$8+SUM(G24:G$86))</f>
        <v>251525.69338163984</v>
      </c>
      <c r="I23" s="19"/>
      <c r="J23" s="19"/>
      <c r="K23" s="74"/>
      <c r="L23" s="19"/>
    </row>
    <row r="24" spans="1:12" x14ac:dyDescent="0.25">
      <c r="A24" s="61" t="str">
        <f>AS!B25</f>
        <v/>
      </c>
      <c r="B24" s="61">
        <f t="shared" si="3"/>
        <v>0.14999999999997726</v>
      </c>
      <c r="C24" s="91">
        <f t="array" ref="C24">IF($B24="","",SUM(IF(AS!$C$5:$CD$5="HOT",IF(AS!$C25:$CD25="|",1*AS!$C$4:$CD$4,0),0)))</f>
        <v>739048.60242699774</v>
      </c>
      <c r="D24" s="91">
        <f t="shared" si="4"/>
        <v>110857.29036403286</v>
      </c>
      <c r="E24" s="91" t="str">
        <f t="array" ref="E24">IF(OR($A24="",SUM(IF(AS!$C$5:$CD$5="HOT",IF(AS!$C25:$CD25="",1,0)))=COUNTIF(AS!$C$5:$CD$5,"HOT")),"",SUM(D25:D$86))</f>
        <v/>
      </c>
      <c r="F24" s="91">
        <f t="array" ref="F24">IF($B24="","",SUM(IF(AS!$C$5:$CD$5="COLD",IF(AS!$C25:$CD25="|",1*AS!$C$4:$CD$4,0),0)))</f>
        <v>301.12767244198642</v>
      </c>
      <c r="G24" s="91">
        <f t="shared" si="5"/>
        <v>45.169150866291119</v>
      </c>
      <c r="H24" s="91" t="str">
        <f t="array" ref="H24">IF(OR($A24="",SUM(IF(AS!$C$5:$CD$5="COLD",IF(AS!$C25:$CD25="",1,0)))=COUNTIF(AS!$C$5:$CD$5,"COLD")),"",PT!$P$8+SUM(G25:G$86))</f>
        <v/>
      </c>
      <c r="I24" s="19"/>
      <c r="J24" s="19"/>
      <c r="K24" s="19"/>
      <c r="L24" s="19"/>
    </row>
    <row r="25" spans="1:12" x14ac:dyDescent="0.25">
      <c r="A25" s="61">
        <f>AS!B26</f>
        <v>124.85000000000002</v>
      </c>
      <c r="B25" s="61" t="str">
        <f t="shared" si="3"/>
        <v/>
      </c>
      <c r="C25" s="91" t="str">
        <f t="array" ref="C25">IF($B25="","",SUM(IF(AS!$C$5:$CD$5="HOT",IF(AS!$C26:$CD26="|",1*AS!$C$4:$CD$4,0),0)))</f>
        <v/>
      </c>
      <c r="D25" s="91" t="str">
        <f t="shared" si="4"/>
        <v/>
      </c>
      <c r="E25" s="91">
        <f t="array" ref="E25">IF(OR($A25="",SUM(IF(AS!$C$5:$CD$5="HOT",IF(AS!$C26:$CD26="",1,0)))=COUNTIF(AS!$C$5:$CD$5,"HOT")),"",SUM(D26:D$86))</f>
        <v>93509.805657862526</v>
      </c>
      <c r="F25" s="91" t="str">
        <f t="array" ref="F25">IF($B25="","",SUM(IF(AS!$C$5:$CD$5="COLD",IF(AS!$C26:$CD26="|",1*AS!$C$4:$CD$4,0),0)))</f>
        <v/>
      </c>
      <c r="G25" s="91" t="str">
        <f t="shared" si="5"/>
        <v/>
      </c>
      <c r="H25" s="91">
        <f t="array" ref="H25">IF(OR($A25="",SUM(IF(AS!$C$5:$CD$5="COLD",IF(AS!$C26:$CD26="",1,0)))=COUNTIF(AS!$C$5:$CD$5,"COLD")),"",PT!$P$8+SUM(G26:G$86))</f>
        <v>251480.52423077356</v>
      </c>
      <c r="I25" s="19"/>
      <c r="J25" s="19"/>
      <c r="K25" s="74"/>
      <c r="L25" s="19"/>
    </row>
    <row r="26" spans="1:12" x14ac:dyDescent="0.25">
      <c r="A26" s="61" t="str">
        <f>AS!B27</f>
        <v/>
      </c>
      <c r="B26" s="61">
        <f t="shared" si="3"/>
        <v>24.651999999999987</v>
      </c>
      <c r="C26" s="91">
        <f t="array" ref="C26">IF($B26="","",SUM(IF(AS!$C$5:$CD$5="HOT",IF(AS!$C27:$CD27="|",1*AS!$C$4:$CD$4,0),0)))</f>
        <v>568.66257726156005</v>
      </c>
      <c r="D26" s="91">
        <f t="shared" si="4"/>
        <v>14018.669854651971</v>
      </c>
      <c r="E26" s="91" t="str">
        <f t="array" ref="E26">IF(OR($A26="",SUM(IF(AS!$C$5:$CD$5="HOT",IF(AS!$C27:$CD27="",1,0)))=COUNTIF(AS!$C$5:$CD$5,"HOT")),"",SUM(D27:D$86))</f>
        <v/>
      </c>
      <c r="F26" s="91">
        <f t="array" ref="F26">IF($B26="","",SUM(IF(AS!$C$5:$CD$5="COLD",IF(AS!$C27:$CD27="|",1*AS!$C$4:$CD$4,0),0)))</f>
        <v>301.12767244198642</v>
      </c>
      <c r="G26" s="91">
        <f t="shared" si="5"/>
        <v>7423.3993810398451</v>
      </c>
      <c r="H26" s="91" t="str">
        <f t="array" ref="H26">IF(OR($A26="",SUM(IF(AS!$C$5:$CD$5="COLD",IF(AS!$C27:$CD27="",1,0)))=COUNTIF(AS!$C$5:$CD$5,"COLD")),"",PT!$P$8+SUM(G27:G$86))</f>
        <v/>
      </c>
      <c r="I26" s="19"/>
      <c r="J26" s="19"/>
      <c r="K26" s="19"/>
      <c r="L26" s="19"/>
    </row>
    <row r="27" spans="1:12" x14ac:dyDescent="0.25">
      <c r="A27" s="61">
        <f>AS!B28</f>
        <v>100.19800000000004</v>
      </c>
      <c r="B27" s="61" t="str">
        <f t="shared" si="3"/>
        <v/>
      </c>
      <c r="C27" s="91" t="str">
        <f t="array" ref="C27">IF($B27="","",SUM(IF(AS!$C$5:$CD$5="HOT",IF(AS!$C28:$CD28="|",1*AS!$C$4:$CD$4,0),0)))</f>
        <v/>
      </c>
      <c r="D27" s="91" t="str">
        <f t="shared" si="4"/>
        <v/>
      </c>
      <c r="E27" s="91">
        <f t="array" ref="E27">IF(OR($A27="",SUM(IF(AS!$C$5:$CD$5="HOT",IF(AS!$C28:$CD28="",1,0)))=COUNTIF(AS!$C$5:$CD$5,"HOT")),"",SUM(D28:D$86))</f>
        <v>79491.135803210564</v>
      </c>
      <c r="F27" s="91" t="str">
        <f t="array" ref="F27">IF($B27="","",SUM(IF(AS!$C$5:$CD$5="COLD",IF(AS!$C28:$CD28="|",1*AS!$C$4:$CD$4,0),0)))</f>
        <v/>
      </c>
      <c r="G27" s="91" t="str">
        <f t="shared" si="5"/>
        <v/>
      </c>
      <c r="H27" s="91">
        <f t="array" ref="H27">IF(OR($A27="",SUM(IF(AS!$C$5:$CD$5="COLD",IF(AS!$C28:$CD28="",1,0)))=COUNTIF(AS!$C$5:$CD$5,"COLD")),"",PT!$P$8+SUM(G28:G$86))</f>
        <v>244057.12484973369</v>
      </c>
      <c r="I27" s="19"/>
      <c r="J27" s="19"/>
      <c r="K27" s="74"/>
      <c r="L27" s="19"/>
    </row>
    <row r="28" spans="1:12" x14ac:dyDescent="0.25">
      <c r="A28" s="61" t="str">
        <f>AS!B29</f>
        <v/>
      </c>
      <c r="B28" s="61">
        <f t="shared" si="3"/>
        <v>8.6000000000012733E-2</v>
      </c>
      <c r="C28" s="91">
        <f t="array" ref="C28">IF($B28="","",SUM(IF(AS!$C$5:$CD$5="HOT",IF(AS!$C29:$CD29="|",1*AS!$C$4:$CD$4,0),0)))</f>
        <v>579.93624489818455</v>
      </c>
      <c r="D28" s="91">
        <f t="shared" si="4"/>
        <v>49.874517061251254</v>
      </c>
      <c r="E28" s="91" t="str">
        <f t="array" ref="E28">IF(OR($A28="",SUM(IF(AS!$C$5:$CD$5="HOT",IF(AS!$C29:$CD29="",1,0)))=COUNTIF(AS!$C$5:$CD$5,"HOT")),"",SUM(D29:D$86))</f>
        <v/>
      </c>
      <c r="F28" s="91">
        <f t="array" ref="F28">IF($B28="","",SUM(IF(AS!$C$5:$CD$5="COLD",IF(AS!$C29:$CD29="|",1*AS!$C$4:$CD$4,0),0)))</f>
        <v>529820.89511422405</v>
      </c>
      <c r="G28" s="91">
        <f t="shared" si="5"/>
        <v>45564.596979830014</v>
      </c>
      <c r="H28" s="91" t="str">
        <f t="array" ref="H28">IF(OR($A28="",SUM(IF(AS!$C$5:$CD$5="COLD",IF(AS!$C29:$CD29="",1,0)))=COUNTIF(AS!$C$5:$CD$5,"COLD")),"",PT!$P$8+SUM(G29:G$86))</f>
        <v/>
      </c>
      <c r="I28" s="19"/>
      <c r="J28" s="19"/>
      <c r="K28" s="19"/>
    </row>
    <row r="29" spans="1:12" x14ac:dyDescent="0.25">
      <c r="A29" s="61">
        <f>AS!B30</f>
        <v>100.11200000000002</v>
      </c>
      <c r="B29" s="61" t="str">
        <f t="shared" si="3"/>
        <v/>
      </c>
      <c r="C29" s="91" t="str">
        <f t="array" ref="C29">IF($B29="","",SUM(IF(AS!$C$5:$CD$5="HOT",IF(AS!$C30:$CD30="|",1*AS!$C$4:$CD$4,0),0)))</f>
        <v/>
      </c>
      <c r="D29" s="91" t="str">
        <f t="shared" si="4"/>
        <v/>
      </c>
      <c r="E29" s="91">
        <f t="array" ref="E29">IF(OR($A29="",SUM(IF(AS!$C$5:$CD$5="HOT",IF(AS!$C30:$CD30="",1,0)))=COUNTIF(AS!$C$5:$CD$5,"HOT")),"",SUM(D30:D$86))</f>
        <v>79441.261286149311</v>
      </c>
      <c r="F29" s="91" t="str">
        <f t="array" ref="F29">IF($B29="","",SUM(IF(AS!$C$5:$CD$5="COLD",IF(AS!$C30:$CD30="|",1*AS!$C$4:$CD$4,0),0)))</f>
        <v/>
      </c>
      <c r="G29" s="91" t="str">
        <f t="shared" si="5"/>
        <v/>
      </c>
      <c r="H29" s="91">
        <f t="array" ref="H29">IF(OR($A29="",SUM(IF(AS!$C$5:$CD$5="COLD",IF(AS!$C30:$CD30="",1,0)))=COUNTIF(AS!$C$5:$CD$5,"COLD")),"",PT!$P$8+SUM(G30:G$86))</f>
        <v>198492.52786990366</v>
      </c>
      <c r="I29" s="19"/>
      <c r="J29" s="19"/>
    </row>
    <row r="30" spans="1:12" x14ac:dyDescent="0.25">
      <c r="A30" s="61" t="str">
        <f>AS!B31</f>
        <v/>
      </c>
      <c r="B30" s="61">
        <f t="shared" si="3"/>
        <v>19.862000000000023</v>
      </c>
      <c r="C30" s="91">
        <f t="array" ref="C30">IF($B30="","",SUM(IF(AS!$C$5:$CD$5="HOT",IF(AS!$C31:$CD31="|",1*AS!$C$4:$CD$4,0),0)))</f>
        <v>579.93624489818455</v>
      </c>
      <c r="D30" s="91">
        <f t="shared" si="4"/>
        <v>11518.693696167755</v>
      </c>
      <c r="E30" s="91" t="str">
        <f t="array" ref="E30">IF(OR($A30="",SUM(IF(AS!$C$5:$CD$5="HOT",IF(AS!$C31:$CD31="",1,0)))=COUNTIF(AS!$C$5:$CD$5,"HOT")),"",SUM(D31:D$86))</f>
        <v/>
      </c>
      <c r="F30" s="91">
        <f t="array" ref="F30">IF($B30="","",SUM(IF(AS!$C$5:$CD$5="COLD",IF(AS!$C31:$CD31="|",1*AS!$C$4:$CD$4,0),0)))</f>
        <v>301.12767244198642</v>
      </c>
      <c r="G30" s="91">
        <f t="shared" si="5"/>
        <v>5980.997830042741</v>
      </c>
      <c r="H30" s="91" t="str">
        <f t="array" ref="H30">IF(OR($A30="",SUM(IF(AS!$C$5:$CD$5="COLD",IF(AS!$C31:$CD31="",1,0)))=COUNTIF(AS!$C$5:$CD$5,"COLD")),"",PT!$P$8+SUM(G31:G$86))</f>
        <v/>
      </c>
      <c r="I30" s="19"/>
      <c r="J30" s="19"/>
    </row>
    <row r="31" spans="1:12" x14ac:dyDescent="0.25">
      <c r="A31" s="61">
        <f>AS!B32</f>
        <v>80.25</v>
      </c>
      <c r="B31" s="61" t="str">
        <f t="shared" si="3"/>
        <v/>
      </c>
      <c r="C31" s="91" t="str">
        <f t="array" ref="C31">IF($B31="","",SUM(IF(AS!$C$5:$CD$5="HOT",IF(AS!$C32:$CD32="|",1*AS!$C$4:$CD$4,0),0)))</f>
        <v/>
      </c>
      <c r="D31" s="91" t="str">
        <f t="shared" si="4"/>
        <v/>
      </c>
      <c r="E31" s="91">
        <f t="array" ref="E31">IF(OR($A31="",SUM(IF(AS!$C$5:$CD$5="HOT",IF(AS!$C32:$CD32="",1,0)))=COUNTIF(AS!$C$5:$CD$5,"HOT")),"",SUM(D32:D$86))</f>
        <v>67922.567589981554</v>
      </c>
      <c r="F31" s="91" t="str">
        <f t="array" ref="F31">IF($B31="","",SUM(IF(AS!$C$5:$CD$5="COLD",IF(AS!$C32:$CD32="|",1*AS!$C$4:$CD$4,0),0)))</f>
        <v/>
      </c>
      <c r="G31" s="91" t="str">
        <f t="shared" si="5"/>
        <v/>
      </c>
      <c r="H31" s="91">
        <f t="array" ref="H31">IF(OR($A31="",SUM(IF(AS!$C$5:$CD$5="COLD",IF(AS!$C32:$CD32="",1,0)))=COUNTIF(AS!$C$5:$CD$5,"COLD")),"",PT!$P$8+SUM(G32:G$86))</f>
        <v>192511.53003986093</v>
      </c>
    </row>
    <row r="32" spans="1:12" x14ac:dyDescent="0.25">
      <c r="A32" s="61" t="str">
        <f>AS!B33</f>
        <v/>
      </c>
      <c r="B32" s="61">
        <f t="shared" si="3"/>
        <v>1.2629999999999768</v>
      </c>
      <c r="C32" s="91">
        <f t="array" ref="C32">IF($B32="","",SUM(IF(AS!$C$5:$CD$5="HOT",IF(AS!$C33:$CD33="|",1*AS!$C$4:$CD$4,0),0)))</f>
        <v>8454.2738844866199</v>
      </c>
      <c r="D32" s="91">
        <f t="shared" si="4"/>
        <v>10677.747916106406</v>
      </c>
      <c r="E32" s="91" t="str">
        <f t="array" ref="E32">IF(OR($A32="",SUM(IF(AS!$C$5:$CD$5="HOT",IF(AS!$C33:$CD33="",1,0)))=COUNTIF(AS!$C$5:$CD$5,"HOT")),"",SUM(D33:D$86))</f>
        <v/>
      </c>
      <c r="F32" s="91">
        <f t="array" ref="F32">IF($B32="","",SUM(IF(AS!$C$5:$CD$5="COLD",IF(AS!$C33:$CD33="|",1*AS!$C$4:$CD$4,0),0)))</f>
        <v>301.12767244198642</v>
      </c>
      <c r="G32" s="91">
        <f t="shared" si="5"/>
        <v>380.32425029422188</v>
      </c>
      <c r="H32" s="91" t="str">
        <f t="array" ref="H32">IF(OR($A32="",SUM(IF(AS!$C$5:$CD$5="COLD",IF(AS!$C33:$CD33="",1,0)))=COUNTIF(AS!$C$5:$CD$5,"COLD")),"",PT!$P$8+SUM(G33:G$86))</f>
        <v/>
      </c>
    </row>
    <row r="33" spans="1:8" x14ac:dyDescent="0.25">
      <c r="A33" s="61">
        <f>AS!B34</f>
        <v>78.987000000000023</v>
      </c>
      <c r="B33" s="61" t="str">
        <f t="shared" si="3"/>
        <v/>
      </c>
      <c r="C33" s="91" t="str">
        <f t="array" ref="C33">IF($B33="","",SUM(IF(AS!$C$5:$CD$5="HOT",IF(AS!$C34:$CD34="|",1*AS!$C$4:$CD$4,0),0)))</f>
        <v/>
      </c>
      <c r="D33" s="91" t="str">
        <f t="shared" si="4"/>
        <v/>
      </c>
      <c r="E33" s="91">
        <f t="array" ref="E33">IF(OR($A33="",SUM(IF(AS!$C$5:$CD$5="HOT",IF(AS!$C34:$CD34="",1,0)))=COUNTIF(AS!$C$5:$CD$5,"HOT")),"",SUM(D34:D$86))</f>
        <v>57244.819673875143</v>
      </c>
      <c r="F33" s="91" t="str">
        <f t="array" ref="F33">IF($B33="","",SUM(IF(AS!$C$5:$CD$5="COLD",IF(AS!$C34:$CD34="|",1*AS!$C$4:$CD$4,0),0)))</f>
        <v/>
      </c>
      <c r="G33" s="91" t="str">
        <f t="shared" si="5"/>
        <v/>
      </c>
      <c r="H33" s="91">
        <f t="array" ref="H33">IF(OR($A33="",SUM(IF(AS!$C$5:$CD$5="COLD",IF(AS!$C34:$CD34="",1,0)))=COUNTIF(AS!$C$5:$CD$5,"COLD")),"",PT!$P$8+SUM(G34:G$86))</f>
        <v>192131.20578956671</v>
      </c>
    </row>
    <row r="34" spans="1:8" x14ac:dyDescent="0.25">
      <c r="A34" s="61" t="str">
        <f>AS!B35</f>
        <v/>
      </c>
      <c r="B34" s="61">
        <f t="shared" si="3"/>
        <v>1.2999999999976808E-2</v>
      </c>
      <c r="C34" s="91">
        <f t="array" ref="C34">IF($B34="","",SUM(IF(AS!$C$5:$CD$5="HOT",IF(AS!$C35:$CD35="|",1*AS!$C$4:$CD$4,0),0)))</f>
        <v>8454.2738844866199</v>
      </c>
      <c r="D34" s="91">
        <f t="shared" si="4"/>
        <v>109.90556049812999</v>
      </c>
      <c r="E34" s="91" t="str">
        <f t="array" ref="E34">IF(OR($A34="",SUM(IF(AS!$C$5:$CD$5="HOT",IF(AS!$C35:$CD35="",1,0)))=COUNTIF(AS!$C$5:$CD$5,"HOT")),"",SUM(D35:D$86))</f>
        <v/>
      </c>
      <c r="F34" s="91">
        <f t="array" ref="F34">IF($B34="","",SUM(IF(AS!$C$5:$CD$5="COLD",IF(AS!$C35:$CD35="|",1*AS!$C$4:$CD$4,0),0)))</f>
        <v>14857.871410399443</v>
      </c>
      <c r="G34" s="91">
        <f t="shared" si="5"/>
        <v>193.15232833484816</v>
      </c>
      <c r="H34" s="91" t="str">
        <f t="array" ref="H34">IF(OR($A34="",SUM(IF(AS!$C$5:$CD$5="COLD",IF(AS!$C35:$CD35="",1,0)))=COUNTIF(AS!$C$5:$CD$5,"COLD")),"",PT!$P$8+SUM(G35:G$86))</f>
        <v/>
      </c>
    </row>
    <row r="35" spans="1:8" x14ac:dyDescent="0.25">
      <c r="A35" s="61">
        <f>AS!B36</f>
        <v>78.974000000000046</v>
      </c>
      <c r="B35" s="61" t="str">
        <f t="shared" si="3"/>
        <v/>
      </c>
      <c r="C35" s="91" t="str">
        <f t="array" ref="C35">IF($B35="","",SUM(IF(AS!$C$5:$CD$5="HOT",IF(AS!$C36:$CD36="|",1*AS!$C$4:$CD$4,0),0)))</f>
        <v/>
      </c>
      <c r="D35" s="91" t="str">
        <f t="shared" si="4"/>
        <v/>
      </c>
      <c r="E35" s="91">
        <f t="array" ref="E35">IF(OR($A35="",SUM(IF(AS!$C$5:$CD$5="HOT",IF(AS!$C36:$CD36="",1,0)))=COUNTIF(AS!$C$5:$CD$5,"HOT")),"",SUM(D36:D$86))</f>
        <v>57134.914113377017</v>
      </c>
      <c r="F35" s="91" t="str">
        <f t="array" ref="F35">IF($B35="","",SUM(IF(AS!$C$5:$CD$5="COLD",IF(AS!$C36:$CD36="|",1*AS!$C$4:$CD$4,0),0)))</f>
        <v/>
      </c>
      <c r="G35" s="91" t="str">
        <f t="shared" si="5"/>
        <v/>
      </c>
      <c r="H35" s="91">
        <f t="array" ref="H35">IF(OR($A35="",SUM(IF(AS!$C$5:$CD$5="COLD",IF(AS!$C36:$CD36="",1,0)))=COUNTIF(AS!$C$5:$CD$5,"COLD")),"",PT!$P$8+SUM(G36:G$86))</f>
        <v>191938.05346123187</v>
      </c>
    </row>
    <row r="36" spans="1:8" x14ac:dyDescent="0.25">
      <c r="A36" s="61" t="str">
        <f>AS!B37</f>
        <v/>
      </c>
      <c r="B36" s="61">
        <f t="shared" si="3"/>
        <v>1.0000000000047748E-2</v>
      </c>
      <c r="C36" s="91">
        <f t="array" ref="C36">IF($B36="","",SUM(IF(AS!$C$5:$CD$5="HOT",IF(AS!$C37:$CD37="|",1*AS!$C$4:$CD$4,0),0)))</f>
        <v>8454.2738844866199</v>
      </c>
      <c r="D36" s="91">
        <f t="shared" si="4"/>
        <v>84.542738845269881</v>
      </c>
      <c r="E36" s="91" t="str">
        <f t="array" ref="E36">IF(OR($A36="",SUM(IF(AS!$C$5:$CD$5="HOT",IF(AS!$C37:$CD37="",1,0)))=COUNTIF(AS!$C$5:$CD$5,"HOT")),"",SUM(D37:D$86))</f>
        <v/>
      </c>
      <c r="F36" s="91">
        <f t="array" ref="F36">IF($B36="","",SUM(IF(AS!$C$5:$CD$5="COLD",IF(AS!$C37:$CD37="|",1*AS!$C$4:$CD$4,0),0)))</f>
        <v>29567.413766776619</v>
      </c>
      <c r="G36" s="91">
        <f t="shared" si="5"/>
        <v>295.67413766917798</v>
      </c>
      <c r="H36" s="91" t="str">
        <f t="array" ref="H36">IF(OR($A36="",SUM(IF(AS!$C$5:$CD$5="COLD",IF(AS!$C37:$CD37="",1,0)))=COUNTIF(AS!$C$5:$CD$5,"COLD")),"",PT!$P$8+SUM(G37:G$86))</f>
        <v/>
      </c>
    </row>
    <row r="37" spans="1:8" x14ac:dyDescent="0.25">
      <c r="A37" s="61">
        <f>AS!B38</f>
        <v>78.963999999999999</v>
      </c>
      <c r="B37" s="61" t="str">
        <f t="shared" si="3"/>
        <v/>
      </c>
      <c r="C37" s="91" t="str">
        <f t="array" ref="C37">IF($B37="","",SUM(IF(AS!$C$5:$CD$5="HOT",IF(AS!$C38:$CD38="|",1*AS!$C$4:$CD$4,0),0)))</f>
        <v/>
      </c>
      <c r="D37" s="91" t="str">
        <f t="shared" si="4"/>
        <v/>
      </c>
      <c r="E37" s="91">
        <f t="array" ref="E37">IF(OR($A37="",SUM(IF(AS!$C$5:$CD$5="HOT",IF(AS!$C38:$CD38="",1,0)))=COUNTIF(AS!$C$5:$CD$5,"HOT")),"",SUM(D38:D$86))</f>
        <v>57050.371374531751</v>
      </c>
      <c r="F37" s="91" t="str">
        <f t="array" ref="F37">IF($B37="","",SUM(IF(AS!$C$5:$CD$5="COLD",IF(AS!$C38:$CD38="|",1*AS!$C$4:$CD$4,0),0)))</f>
        <v/>
      </c>
      <c r="G37" s="91" t="str">
        <f t="shared" si="5"/>
        <v/>
      </c>
      <c r="H37" s="91">
        <f t="array" ref="H37">IF(OR($A37="",SUM(IF(AS!$C$5:$CD$5="COLD",IF(AS!$C38:$CD38="",1,0)))=COUNTIF(AS!$C$5:$CD$5,"COLD")),"",PT!$P$8+SUM(G38:G$86))</f>
        <v>191642.37932356267</v>
      </c>
    </row>
    <row r="38" spans="1:8" x14ac:dyDescent="0.25">
      <c r="A38" s="61" t="str">
        <f>AS!B39</f>
        <v/>
      </c>
      <c r="B38" s="61">
        <f t="shared" si="3"/>
        <v>1.2000000000000455E-2</v>
      </c>
      <c r="C38" s="91">
        <f t="array" ref="C38">IF($B38="","",SUM(IF(AS!$C$5:$CD$5="HOT",IF(AS!$C39:$CD39="|",1*AS!$C$4:$CD$4,0),0)))</f>
        <v>8497.2379877447329</v>
      </c>
      <c r="D38" s="91">
        <f t="shared" si="4"/>
        <v>101.96685585294065</v>
      </c>
      <c r="E38" s="91" t="str">
        <f t="array" ref="E38">IF(OR($A38="",SUM(IF(AS!$C$5:$CD$5="HOT",IF(AS!$C39:$CD39="",1,0)))=COUNTIF(AS!$C$5:$CD$5,"HOT")),"",SUM(D39:D$86))</f>
        <v/>
      </c>
      <c r="F38" s="91">
        <f t="array" ref="F38">IF($B38="","",SUM(IF(AS!$C$5:$CD$5="COLD",IF(AS!$C39:$CD39="|",1*AS!$C$4:$CD$4,0),0)))</f>
        <v>29567.413766776619</v>
      </c>
      <c r="G38" s="91">
        <f t="shared" si="5"/>
        <v>354.80896520133285</v>
      </c>
      <c r="H38" s="91" t="str">
        <f t="array" ref="H38">IF(OR($A38="",SUM(IF(AS!$C$5:$CD$5="COLD",IF(AS!$C39:$CD39="",1,0)))=COUNTIF(AS!$C$5:$CD$5,"COLD")),"",PT!$P$8+SUM(G39:G$86))</f>
        <v/>
      </c>
    </row>
    <row r="39" spans="1:8" x14ac:dyDescent="0.25">
      <c r="A39" s="61">
        <f>AS!B40</f>
        <v>78.951999999999998</v>
      </c>
      <c r="B39" s="61" t="str">
        <f t="shared" si="3"/>
        <v/>
      </c>
      <c r="C39" s="91" t="str">
        <f t="array" ref="C39">IF($B39="","",SUM(IF(AS!$C$5:$CD$5="HOT",IF(AS!$C40:$CD40="|",1*AS!$C$4:$CD$4,0),0)))</f>
        <v/>
      </c>
      <c r="D39" s="91" t="str">
        <f t="shared" si="4"/>
        <v/>
      </c>
      <c r="E39" s="91">
        <f t="array" ref="E39">IF(OR($A39="",SUM(IF(AS!$C$5:$CD$5="HOT",IF(AS!$C40:$CD40="",1,0)))=COUNTIF(AS!$C$5:$CD$5,"HOT")),"",SUM(D40:D$86))</f>
        <v>56948.404518678813</v>
      </c>
      <c r="F39" s="91" t="str">
        <f t="array" ref="F39">IF($B39="","",SUM(IF(AS!$C$5:$CD$5="COLD",IF(AS!$C40:$CD40="|",1*AS!$C$4:$CD$4,0),0)))</f>
        <v/>
      </c>
      <c r="G39" s="91" t="str">
        <f t="shared" si="5"/>
        <v/>
      </c>
      <c r="H39" s="91">
        <f t="array" ref="H39">IF(OR($A39="",SUM(IF(AS!$C$5:$CD$5="COLD",IF(AS!$C40:$CD40="",1,0)))=COUNTIF(AS!$C$5:$CD$5,"COLD")),"",PT!$P$8+SUM(G40:G$86))</f>
        <v>191287.57035836135</v>
      </c>
    </row>
    <row r="40" spans="1:8" x14ac:dyDescent="0.25">
      <c r="A40" s="61" t="str">
        <f>AS!B41</f>
        <v/>
      </c>
      <c r="B40" s="61">
        <f t="shared" si="3"/>
        <v>1.0029999999999859</v>
      </c>
      <c r="C40" s="91">
        <f t="array" ref="C40">IF($B40="","",SUM(IF(AS!$C$5:$CD$5="HOT",IF(AS!$C41:$CD41="|",1*AS!$C$4:$CD$4,0),0)))</f>
        <v>8497.2379877447329</v>
      </c>
      <c r="D40" s="91">
        <f t="shared" si="4"/>
        <v>8522.7297017078472</v>
      </c>
      <c r="E40" s="91" t="str">
        <f t="array" ref="E40">IF(OR($A40="",SUM(IF(AS!$C$5:$CD$5="HOT",IF(AS!$C41:$CD41="",1,0)))=COUNTIF(AS!$C$5:$CD$5,"HOT")),"",SUM(D41:D$86))</f>
        <v/>
      </c>
      <c r="F40" s="91">
        <f t="array" ref="F40">IF($B40="","",SUM(IF(AS!$C$5:$CD$5="COLD",IF(AS!$C41:$CD41="|",1*AS!$C$4:$CD$4,0),0)))</f>
        <v>44539.16797886842</v>
      </c>
      <c r="G40" s="91">
        <f t="shared" si="5"/>
        <v>44672.7854828044</v>
      </c>
      <c r="H40" s="91" t="str">
        <f t="array" ref="H40">IF(OR($A40="",SUM(IF(AS!$C$5:$CD$5="COLD",IF(AS!$C41:$CD41="",1,0)))=COUNTIF(AS!$C$5:$CD$5,"COLD")),"",PT!$P$8+SUM(G41:G$86))</f>
        <v/>
      </c>
    </row>
    <row r="41" spans="1:8" x14ac:dyDescent="0.25">
      <c r="A41" s="61">
        <f>AS!B42</f>
        <v>77.949000000000012</v>
      </c>
      <c r="B41" s="61" t="str">
        <f t="shared" si="3"/>
        <v/>
      </c>
      <c r="C41" s="91" t="str">
        <f t="array" ref="C41">IF($B41="","",SUM(IF(AS!$C$5:$CD$5="HOT",IF(AS!$C42:$CD42="|",1*AS!$C$4:$CD$4,0),0)))</f>
        <v/>
      </c>
      <c r="D41" s="91" t="str">
        <f t="shared" si="4"/>
        <v/>
      </c>
      <c r="E41" s="91">
        <f t="array" ref="E41">IF(OR($A41="",SUM(IF(AS!$C$5:$CD$5="HOT",IF(AS!$C42:$CD42="",1,0)))=COUNTIF(AS!$C$5:$CD$5,"HOT")),"",SUM(D42:D$86))</f>
        <v>48425.674816970961</v>
      </c>
      <c r="F41" s="91" t="str">
        <f t="array" ref="F41">IF($B41="","",SUM(IF(AS!$C$5:$CD$5="COLD",IF(AS!$C42:$CD42="|",1*AS!$C$4:$CD$4,0),0)))</f>
        <v/>
      </c>
      <c r="G41" s="91" t="str">
        <f t="shared" si="5"/>
        <v/>
      </c>
      <c r="H41" s="91">
        <f t="array" ref="H41">IF(OR($A41="",SUM(IF(AS!$C$5:$CD$5="COLD",IF(AS!$C42:$CD42="",1,0)))=COUNTIF(AS!$C$5:$CD$5,"COLD")),"",PT!$P$8+SUM(G42:G$86))</f>
        <v>146614.78487555694</v>
      </c>
    </row>
    <row r="42" spans="1:8" x14ac:dyDescent="0.25">
      <c r="A42" s="61" t="str">
        <f>AS!B43</f>
        <v/>
      </c>
      <c r="B42" s="61">
        <f t="shared" si="3"/>
        <v>2.0000000000095497E-3</v>
      </c>
      <c r="C42" s="91">
        <f t="array" ref="C42">IF($B42="","",SUM(IF(AS!$C$5:$CD$5="HOT",IF(AS!$C43:$CD43="|",1*AS!$C$4:$CD$4,0),0)))</f>
        <v>8497.2379877447329</v>
      </c>
      <c r="D42" s="91">
        <f t="shared" si="4"/>
        <v>16.994475975570612</v>
      </c>
      <c r="E42" s="91" t="str">
        <f t="array" ref="E42">IF(OR($A42="",SUM(IF(AS!$C$5:$CD$5="HOT",IF(AS!$C43:$CD43="",1,0)))=COUNTIF(AS!$C$5:$CD$5,"HOT")),"",SUM(D43:D$86))</f>
        <v/>
      </c>
      <c r="F42" s="91">
        <f t="array" ref="F42">IF($B42="","",SUM(IF(AS!$C$5:$CD$5="COLD",IF(AS!$C43:$CD43="|",1*AS!$C$4:$CD$4,0),0)))</f>
        <v>29982.424240910965</v>
      </c>
      <c r="G42" s="91">
        <f t="shared" si="5"/>
        <v>59.964848482108252</v>
      </c>
      <c r="H42" s="91" t="str">
        <f t="array" ref="H42">IF(OR($A42="",SUM(IF(AS!$C$5:$CD$5="COLD",IF(AS!$C43:$CD43="",1,0)))=COUNTIF(AS!$C$5:$CD$5,"COLD")),"",PT!$P$8+SUM(G43:G$86))</f>
        <v/>
      </c>
    </row>
    <row r="43" spans="1:8" x14ac:dyDescent="0.25">
      <c r="A43" s="61">
        <f>AS!B44</f>
        <v>77.947000000000003</v>
      </c>
      <c r="B43" s="61" t="str">
        <f t="shared" si="3"/>
        <v/>
      </c>
      <c r="C43" s="91" t="str">
        <f t="array" ref="C43">IF($B43="","",SUM(IF(AS!$C$5:$CD$5="HOT",IF(AS!$C44:$CD44="|",1*AS!$C$4:$CD$4,0),0)))</f>
        <v/>
      </c>
      <c r="D43" s="91" t="str">
        <f t="shared" si="4"/>
        <v/>
      </c>
      <c r="E43" s="91">
        <f t="array" ref="E43">IF(OR($A43="",SUM(IF(AS!$C$5:$CD$5="HOT",IF(AS!$C44:$CD44="",1,0)))=COUNTIF(AS!$C$5:$CD$5,"HOT")),"",SUM(D44:D$86))</f>
        <v>48408.680340995386</v>
      </c>
      <c r="F43" s="91" t="str">
        <f t="array" ref="F43">IF($B43="","",SUM(IF(AS!$C$5:$CD$5="COLD",IF(AS!$C44:$CD44="|",1*AS!$C$4:$CD$4,0),0)))</f>
        <v/>
      </c>
      <c r="G43" s="91" t="str">
        <f t="shared" si="5"/>
        <v/>
      </c>
      <c r="H43" s="91">
        <f t="array" ref="H43">IF(OR($A43="",SUM(IF(AS!$C$5:$CD$5="COLD",IF(AS!$C44:$CD44="",1,0)))=COUNTIF(AS!$C$5:$CD$5,"COLD")),"",PT!$P$8+SUM(G44:G$86))</f>
        <v>146554.82002707483</v>
      </c>
    </row>
    <row r="44" spans="1:8" x14ac:dyDescent="0.25">
      <c r="A44" s="61" t="str">
        <f>AS!B45</f>
        <v/>
      </c>
      <c r="B44" s="61">
        <f t="shared" si="3"/>
        <v>3.999999999962256E-3</v>
      </c>
      <c r="C44" s="91">
        <f t="array" ref="C44">IF($B44="","",SUM(IF(AS!$C$5:$CD$5="HOT",IF(AS!$C45:$CD45="|",1*AS!$C$4:$CD$4,0),0)))</f>
        <v>8497.2379877447329</v>
      </c>
      <c r="D44" s="91">
        <f t="shared" si="4"/>
        <v>33.988951950658212</v>
      </c>
      <c r="E44" s="91" t="str">
        <f t="array" ref="E44">IF(OR($A44="",SUM(IF(AS!$C$5:$CD$5="HOT",IF(AS!$C45:$CD45="",1,0)))=COUNTIF(AS!$C$5:$CD$5,"HOT")),"",SUM(D45:D$86))</f>
        <v/>
      </c>
      <c r="F44" s="91">
        <f t="array" ref="F44">IF($B44="","",SUM(IF(AS!$C$5:$CD$5="COLD",IF(AS!$C45:$CD45="|",1*AS!$C$4:$CD$4,0),0)))</f>
        <v>15272.881884533792</v>
      </c>
      <c r="G44" s="91">
        <f t="shared" si="5"/>
        <v>61.091527537558704</v>
      </c>
      <c r="H44" s="91" t="str">
        <f t="array" ref="H44">IF(OR($A44="",SUM(IF(AS!$C$5:$CD$5="COLD",IF(AS!$C45:$CD45="",1,0)))=COUNTIF(AS!$C$5:$CD$5,"COLD")),"",PT!$P$8+SUM(G45:G$86))</f>
        <v/>
      </c>
    </row>
    <row r="45" spans="1:8" x14ac:dyDescent="0.25">
      <c r="A45" s="61">
        <f>AS!B46</f>
        <v>77.94300000000004</v>
      </c>
      <c r="B45" s="61" t="str">
        <f t="shared" si="3"/>
        <v/>
      </c>
      <c r="C45" s="91" t="str">
        <f t="array" ref="C45">IF($B45="","",SUM(IF(AS!$C$5:$CD$5="HOT",IF(AS!$C46:$CD46="|",1*AS!$C$4:$CD$4,0),0)))</f>
        <v/>
      </c>
      <c r="D45" s="91" t="str">
        <f t="shared" si="4"/>
        <v/>
      </c>
      <c r="E45" s="91">
        <f t="array" ref="E45">IF(OR($A45="",SUM(IF(AS!$C$5:$CD$5="HOT",IF(AS!$C46:$CD46="",1,0)))=COUNTIF(AS!$C$5:$CD$5,"HOT")),"",SUM(D46:D$86))</f>
        <v>48374.691389044732</v>
      </c>
      <c r="F45" s="91" t="str">
        <f t="array" ref="F45">IF($B45="","",SUM(IF(AS!$C$5:$CD$5="COLD",IF(AS!$C46:$CD46="|",1*AS!$C$4:$CD$4,0),0)))</f>
        <v/>
      </c>
      <c r="G45" s="91" t="str">
        <f t="shared" si="5"/>
        <v/>
      </c>
      <c r="H45" s="91">
        <f t="array" ref="H45">IF(OR($A45="",SUM(IF(AS!$C$5:$CD$5="COLD",IF(AS!$C46:$CD46="",1,0)))=COUNTIF(AS!$C$5:$CD$5,"COLD")),"",PT!$P$8+SUM(G46:G$86))</f>
        <v>146493.72849953728</v>
      </c>
    </row>
    <row r="46" spans="1:8" x14ac:dyDescent="0.25">
      <c r="A46" s="61" t="str">
        <f>AS!B47</f>
        <v/>
      </c>
      <c r="B46" s="61">
        <f t="shared" si="3"/>
        <v>2.2599999999999909</v>
      </c>
      <c r="C46" s="91">
        <f t="array" ref="C46">IF($B46="","",SUM(IF(AS!$C$5:$CD$5="HOT",IF(AS!$C47:$CD47="|",1*AS!$C$4:$CD$4,0),0)))</f>
        <v>8497.2379877447329</v>
      </c>
      <c r="D46" s="91">
        <f t="shared" si="4"/>
        <v>19203.757852303021</v>
      </c>
      <c r="E46" s="91" t="str">
        <f t="array" ref="E46">IF(OR($A46="",SUM(IF(AS!$C$5:$CD$5="HOT",IF(AS!$C47:$CD47="",1,0)))=COUNTIF(AS!$C$5:$CD$5,"HOT")),"",SUM(D47:D$86))</f>
        <v/>
      </c>
      <c r="F46" s="91">
        <f t="array" ref="F46">IF($B46="","",SUM(IF(AS!$C$5:$CD$5="COLD",IF(AS!$C47:$CD47="|",1*AS!$C$4:$CD$4,0),0)))</f>
        <v>301.12767244198642</v>
      </c>
      <c r="G46" s="91">
        <f t="shared" si="5"/>
        <v>680.54853971888656</v>
      </c>
      <c r="H46" s="91" t="str">
        <f t="array" ref="H46">IF(OR($A46="",SUM(IF(AS!$C$5:$CD$5="COLD",IF(AS!$C47:$CD47="",1,0)))=COUNTIF(AS!$C$5:$CD$5,"COLD")),"",PT!$P$8+SUM(G47:G$86))</f>
        <v/>
      </c>
    </row>
    <row r="47" spans="1:8" x14ac:dyDescent="0.25">
      <c r="A47" s="61">
        <f>AS!B48</f>
        <v>75.68300000000005</v>
      </c>
      <c r="B47" s="61" t="str">
        <f t="shared" si="3"/>
        <v/>
      </c>
      <c r="C47" s="91" t="str">
        <f t="array" ref="C47">IF($B47="","",SUM(IF(AS!$C$5:$CD$5="HOT",IF(AS!$C48:$CD48="|",1*AS!$C$4:$CD$4,0),0)))</f>
        <v/>
      </c>
      <c r="D47" s="91" t="str">
        <f t="shared" si="4"/>
        <v/>
      </c>
      <c r="E47" s="91">
        <f t="array" ref="E47">IF(OR($A47="",SUM(IF(AS!$C$5:$CD$5="HOT",IF(AS!$C48:$CD48="",1,0)))=COUNTIF(AS!$C$5:$CD$5,"HOT")),"",SUM(D48:D$86))</f>
        <v>29170.933536741708</v>
      </c>
      <c r="F47" s="91" t="str">
        <f t="array" ref="F47">IF($B47="","",SUM(IF(AS!$C$5:$CD$5="COLD",IF(AS!$C48:$CD48="|",1*AS!$C$4:$CD$4,0),0)))</f>
        <v/>
      </c>
      <c r="G47" s="91" t="str">
        <f t="shared" si="5"/>
        <v/>
      </c>
      <c r="H47" s="91">
        <f t="array" ref="H47">IF(OR($A47="",SUM(IF(AS!$C$5:$CD$5="COLD",IF(AS!$C48:$CD48="",1,0)))=COUNTIF(AS!$C$5:$CD$5,"COLD")),"",PT!$P$8+SUM(G48:G$86))</f>
        <v>145813.1799598184</v>
      </c>
    </row>
    <row r="48" spans="1:8" x14ac:dyDescent="0.25">
      <c r="A48" s="61" t="str">
        <f>AS!B49</f>
        <v/>
      </c>
      <c r="B48" s="61">
        <f t="shared" si="3"/>
        <v>8.0690000000000168</v>
      </c>
      <c r="C48" s="91">
        <f t="array" ref="C48">IF($B48="","",SUM(IF(AS!$C$5:$CD$5="HOT",IF(AS!$C49:$CD49="|",1*AS!$C$4:$CD$4,0),0)))</f>
        <v>622.90034815629599</v>
      </c>
      <c r="D48" s="91">
        <f t="shared" si="4"/>
        <v>5026.1829092731632</v>
      </c>
      <c r="E48" s="91" t="str">
        <f t="array" ref="E48">IF(OR($A48="",SUM(IF(AS!$C$5:$CD$5="HOT",IF(AS!$C49:$CD49="",1,0)))=COUNTIF(AS!$C$5:$CD$5,"HOT")),"",SUM(D49:D$86))</f>
        <v/>
      </c>
      <c r="F48" s="91">
        <f t="array" ref="F48">IF($B48="","",SUM(IF(AS!$C$5:$CD$5="COLD",IF(AS!$C49:$CD49="|",1*AS!$C$4:$CD$4,0),0)))</f>
        <v>301.12767244198642</v>
      </c>
      <c r="G48" s="91">
        <f t="shared" si="5"/>
        <v>2429.7991889343934</v>
      </c>
      <c r="H48" s="91" t="str">
        <f t="array" ref="H48">IF(OR($A48="",SUM(IF(AS!$C$5:$CD$5="COLD",IF(AS!$C49:$CD49="",1,0)))=COUNTIF(AS!$C$5:$CD$5,"COLD")),"",PT!$P$8+SUM(G49:G$86))</f>
        <v/>
      </c>
    </row>
    <row r="49" spans="1:8" x14ac:dyDescent="0.25">
      <c r="A49" s="61">
        <f>AS!B50</f>
        <v>67.614000000000033</v>
      </c>
      <c r="B49" s="61" t="str">
        <f t="shared" si="3"/>
        <v/>
      </c>
      <c r="C49" s="91" t="str">
        <f t="array" ref="C49">IF($B49="","",SUM(IF(AS!$C$5:$CD$5="HOT",IF(AS!$C50:$CD50="|",1*AS!$C$4:$CD$4,0),0)))</f>
        <v/>
      </c>
      <c r="D49" s="91" t="str">
        <f t="shared" si="4"/>
        <v/>
      </c>
      <c r="E49" s="91">
        <f t="array" ref="E49">IF(OR($A49="",SUM(IF(AS!$C$5:$CD$5="HOT",IF(AS!$C50:$CD50="",1,0)))=COUNTIF(AS!$C$5:$CD$5,"HOT")),"",SUM(D50:D$86))</f>
        <v>24144.750627468544</v>
      </c>
      <c r="F49" s="91" t="str">
        <f t="array" ref="F49">IF($B49="","",SUM(IF(AS!$C$5:$CD$5="COLD",IF(AS!$C50:$CD50="|",1*AS!$C$4:$CD$4,0),0)))</f>
        <v/>
      </c>
      <c r="G49" s="91" t="str">
        <f t="shared" si="5"/>
        <v/>
      </c>
      <c r="H49" s="91">
        <f t="array" ref="H49">IF(OR($A49="",SUM(IF(AS!$C$5:$CD$5="COLD",IF(AS!$C50:$CD50="",1,0)))=COUNTIF(AS!$C$5:$CD$5,"COLD")),"",PT!$P$8+SUM(G50:G$86))</f>
        <v>143383.38077088399</v>
      </c>
    </row>
    <row r="50" spans="1:8" x14ac:dyDescent="0.25">
      <c r="A50" s="61" t="str">
        <f>AS!B51</f>
        <v/>
      </c>
      <c r="B50" s="61">
        <f t="shared" si="3"/>
        <v>1.0000000000331966E-3</v>
      </c>
      <c r="C50" s="91">
        <f t="array" ref="C50">IF($B50="","",SUM(IF(AS!$C$5:$CD$5="HOT",IF(AS!$C51:$CD51="|",1*AS!$C$4:$CD$4,0),0)))</f>
        <v>4856.6765719324994</v>
      </c>
      <c r="D50" s="91">
        <f t="shared" si="4"/>
        <v>4.8566765720937246</v>
      </c>
      <c r="E50" s="91" t="str">
        <f t="array" ref="E50">IF(OR($A50="",SUM(IF(AS!$C$5:$CD$5="HOT",IF(AS!$C51:$CD51="",1,0)))=COUNTIF(AS!$C$5:$CD$5,"HOT")),"",SUM(D51:D$86))</f>
        <v/>
      </c>
      <c r="F50" s="91">
        <f t="array" ref="F50">IF($B50="","",SUM(IF(AS!$C$5:$CD$5="COLD",IF(AS!$C51:$CD51="|",1*AS!$C$4:$CD$4,0),0)))</f>
        <v>301.12767244198642</v>
      </c>
      <c r="G50" s="91">
        <f t="shared" si="5"/>
        <v>0.3011276724519828</v>
      </c>
      <c r="H50" s="91" t="str">
        <f t="array" ref="H50">IF(OR($A50="",SUM(IF(AS!$C$5:$CD$5="COLD",IF(AS!$C51:$CD51="",1,0)))=COUNTIF(AS!$C$5:$CD$5,"COLD")),"",PT!$P$8+SUM(G51:G$86))</f>
        <v/>
      </c>
    </row>
    <row r="51" spans="1:8" x14ac:dyDescent="0.25">
      <c r="A51" s="61">
        <f>AS!B52</f>
        <v>67.613</v>
      </c>
      <c r="B51" s="61" t="str">
        <f t="shared" si="3"/>
        <v/>
      </c>
      <c r="C51" s="91" t="str">
        <f t="array" ref="C51">IF($B51="","",SUM(IF(AS!$C$5:$CD$5="HOT",IF(AS!$C52:$CD52="|",1*AS!$C$4:$CD$4,0),0)))</f>
        <v/>
      </c>
      <c r="D51" s="91" t="str">
        <f t="shared" si="4"/>
        <v/>
      </c>
      <c r="E51" s="91">
        <f t="array" ref="E51">IF(OR($A51="",SUM(IF(AS!$C$5:$CD$5="HOT",IF(AS!$C52:$CD52="",1,0)))=COUNTIF(AS!$C$5:$CD$5,"HOT")),"",SUM(D52:D$86))</f>
        <v>24139.89395089645</v>
      </c>
      <c r="F51" s="91" t="str">
        <f t="array" ref="F51">IF($B51="","",SUM(IF(AS!$C$5:$CD$5="COLD",IF(AS!$C52:$CD52="|",1*AS!$C$4:$CD$4,0),0)))</f>
        <v/>
      </c>
      <c r="G51" s="91" t="str">
        <f t="shared" si="5"/>
        <v/>
      </c>
      <c r="H51" s="91">
        <f t="array" ref="H51">IF(OR($A51="",SUM(IF(AS!$C$5:$CD$5="COLD",IF(AS!$C52:$CD52="",1,0)))=COUNTIF(AS!$C$5:$CD$5,"COLD")),"",PT!$P$8+SUM(G52:G$86))</f>
        <v>143383.07964321156</v>
      </c>
    </row>
    <row r="52" spans="1:8" x14ac:dyDescent="0.25">
      <c r="A52" s="61" t="str">
        <f>AS!B53</f>
        <v/>
      </c>
      <c r="B52" s="61">
        <f t="shared" si="3"/>
        <v>1.4289999999999736</v>
      </c>
      <c r="C52" s="91">
        <f t="array" ref="C52">IF($B52="","",SUM(IF(AS!$C$5:$CD$5="HOT",IF(AS!$C53:$CD53="|",1*AS!$C$4:$CD$4,0),0)))</f>
        <v>13325.522725778948</v>
      </c>
      <c r="D52" s="91">
        <f t="shared" si="4"/>
        <v>19042.171975137764</v>
      </c>
      <c r="E52" s="91" t="str">
        <f t="array" ref="E52">IF(OR($A52="",SUM(IF(AS!$C$5:$CD$5="HOT",IF(AS!$C53:$CD53="",1,0)))=COUNTIF(AS!$C$5:$CD$5,"HOT")),"",SUM(D53:D$86))</f>
        <v/>
      </c>
      <c r="F52" s="91">
        <f t="array" ref="F52">IF($B52="","",SUM(IF(AS!$C$5:$CD$5="COLD",IF(AS!$C53:$CD53="|",1*AS!$C$4:$CD$4,0),0)))</f>
        <v>301.12767244198642</v>
      </c>
      <c r="G52" s="91">
        <f t="shared" si="5"/>
        <v>430.31144391959066</v>
      </c>
      <c r="H52" s="91" t="str">
        <f t="array" ref="H52">IF(OR($A52="",SUM(IF(AS!$C$5:$CD$5="COLD",IF(AS!$C53:$CD53="",1,0)))=COUNTIF(AS!$C$5:$CD$5,"COLD")),"",PT!$P$8+SUM(G53:G$86))</f>
        <v/>
      </c>
    </row>
    <row r="53" spans="1:8" x14ac:dyDescent="0.25">
      <c r="A53" s="61">
        <f>AS!B54</f>
        <v>66.184000000000026</v>
      </c>
      <c r="B53" s="61" t="str">
        <f t="shared" si="3"/>
        <v/>
      </c>
      <c r="C53" s="91" t="str">
        <f t="array" ref="C53">IF($B53="","",SUM(IF(AS!$C$5:$CD$5="HOT",IF(AS!$C54:$CD54="|",1*AS!$C$4:$CD$4,0),0)))</f>
        <v/>
      </c>
      <c r="D53" s="91" t="str">
        <f t="shared" si="4"/>
        <v/>
      </c>
      <c r="E53" s="91">
        <f t="array" ref="E53">IF(OR($A53="",SUM(IF(AS!$C$5:$CD$5="HOT",IF(AS!$C54:$CD54="",1,0)))=COUNTIF(AS!$C$5:$CD$5,"HOT")),"",SUM(D54:D$86))</f>
        <v>5097.7219757586863</v>
      </c>
      <c r="F53" s="91" t="str">
        <f t="array" ref="F53">IF($B53="","",SUM(IF(AS!$C$5:$CD$5="COLD",IF(AS!$C54:$CD54="|",1*AS!$C$4:$CD$4,0),0)))</f>
        <v/>
      </c>
      <c r="G53" s="91" t="str">
        <f t="shared" si="5"/>
        <v/>
      </c>
      <c r="H53" s="91">
        <f t="array" ref="H53">IF(OR($A53="",SUM(IF(AS!$C$5:$CD$5="COLD",IF(AS!$C54:$CD54="",1,0)))=COUNTIF(AS!$C$5:$CD$5,"COLD")),"",PT!$P$8+SUM(G54:G$86))</f>
        <v>142952.76819929195</v>
      </c>
    </row>
    <row r="54" spans="1:8" x14ac:dyDescent="0.25">
      <c r="A54" s="61" t="str">
        <f>AS!B55</f>
        <v/>
      </c>
      <c r="B54" s="61">
        <f t="shared" si="3"/>
        <v>9.9999999997635314E-4</v>
      </c>
      <c r="C54" s="91">
        <f t="array" ref="C54">IF($B54="","",SUM(IF(AS!$C$5:$CD$5="HOT",IF(AS!$C55:$CD55="|",1*AS!$C$4:$CD$4,0),0)))</f>
        <v>9091.7465020027466</v>
      </c>
      <c r="D54" s="91">
        <f t="shared" si="4"/>
        <v>9.091746501787755</v>
      </c>
      <c r="E54" s="91" t="str">
        <f t="array" ref="E54">IF(OR($A54="",SUM(IF(AS!$C$5:$CD$5="HOT",IF(AS!$C55:$CD55="",1,0)))=COUNTIF(AS!$C$5:$CD$5,"HOT")),"",SUM(D55:D$86))</f>
        <v/>
      </c>
      <c r="F54" s="91">
        <f t="array" ref="F54">IF($B54="","",SUM(IF(AS!$C$5:$CD$5="COLD",IF(AS!$C55:$CD55="|",1*AS!$C$4:$CD$4,0),0)))</f>
        <v>301.12767244198642</v>
      </c>
      <c r="G54" s="91">
        <f t="shared" si="5"/>
        <v>0.30112767243486571</v>
      </c>
      <c r="H54" s="91" t="str">
        <f t="array" ref="H54">IF(OR($A54="",SUM(IF(AS!$C$5:$CD$5="COLD",IF(AS!$C55:$CD55="",1,0)))=COUNTIF(AS!$C$5:$CD$5,"COLD")),"",PT!$P$8+SUM(G55:G$86))</f>
        <v/>
      </c>
    </row>
    <row r="55" spans="1:8" x14ac:dyDescent="0.25">
      <c r="A55" s="61">
        <f>AS!B56</f>
        <v>66.18300000000005</v>
      </c>
      <c r="B55" s="61" t="str">
        <f t="shared" si="3"/>
        <v/>
      </c>
      <c r="C55" s="91" t="str">
        <f t="array" ref="C55">IF($B55="","",SUM(IF(AS!$C$5:$CD$5="HOT",IF(AS!$C56:$CD56="|",1*AS!$C$4:$CD$4,0),0)))</f>
        <v/>
      </c>
      <c r="D55" s="91" t="str">
        <f t="shared" si="4"/>
        <v/>
      </c>
      <c r="E55" s="91">
        <f t="array" ref="E55">IF(OR($A55="",SUM(IF(AS!$C$5:$CD$5="HOT",IF(AS!$C56:$CD56="",1,0)))=COUNTIF(AS!$C$5:$CD$5,"HOT")),"",SUM(D56:D$86))</f>
        <v>5088.6302292568989</v>
      </c>
      <c r="F55" s="91" t="str">
        <f t="array" ref="F55">IF($B55="","",SUM(IF(AS!$C$5:$CD$5="COLD",IF(AS!$C56:$CD56="|",1*AS!$C$4:$CD$4,0),0)))</f>
        <v/>
      </c>
      <c r="G55" s="91" t="str">
        <f t="shared" si="5"/>
        <v/>
      </c>
      <c r="H55" s="91">
        <f t="array" ref="H55">IF(OR($A55="",SUM(IF(AS!$C$5:$CD$5="COLD",IF(AS!$C56:$CD56="",1,0)))=COUNTIF(AS!$C$5:$CD$5,"COLD")),"",PT!$P$8+SUM(G56:G$86))</f>
        <v>142952.46707161953</v>
      </c>
    </row>
    <row r="56" spans="1:8" x14ac:dyDescent="0.25">
      <c r="A56" s="61" t="str">
        <f>AS!B57</f>
        <v/>
      </c>
      <c r="B56" s="61">
        <f t="shared" si="3"/>
        <v>1.1830000000000496</v>
      </c>
      <c r="C56" s="91">
        <f t="array" ref="C56">IF($B56="","",SUM(IF(AS!$C$5:$CD$5="HOT",IF(AS!$C57:$CD57="|",1*AS!$C$4:$CD$4,0),0)))</f>
        <v>622.90034815629599</v>
      </c>
      <c r="D56" s="91">
        <f t="shared" si="4"/>
        <v>736.89111186892899</v>
      </c>
      <c r="E56" s="91" t="str">
        <f t="array" ref="E56">IF(OR($A56="",SUM(IF(AS!$C$5:$CD$5="HOT",IF(AS!$C57:$CD57="",1,0)))=COUNTIF(AS!$C$5:$CD$5,"HOT")),"",SUM(D57:D$86))</f>
        <v/>
      </c>
      <c r="F56" s="91">
        <f t="array" ref="F56">IF($B56="","",SUM(IF(AS!$C$5:$CD$5="COLD",IF(AS!$C57:$CD57="|",1*AS!$C$4:$CD$4,0),0)))</f>
        <v>274.93343460563409</v>
      </c>
      <c r="G56" s="91">
        <f t="shared" si="5"/>
        <v>325.24625313847878</v>
      </c>
      <c r="H56" s="91" t="str">
        <f t="array" ref="H56">IF(OR($A56="",SUM(IF(AS!$C$5:$CD$5="COLD",IF(AS!$C57:$CD57="",1,0)))=COUNTIF(AS!$C$5:$CD$5,"COLD")),"",PT!$P$8+SUM(G57:G$86))</f>
        <v/>
      </c>
    </row>
    <row r="57" spans="1:8" x14ac:dyDescent="0.25">
      <c r="A57" s="61">
        <f>AS!B58</f>
        <v>65</v>
      </c>
      <c r="B57" s="61" t="str">
        <f t="shared" si="3"/>
        <v/>
      </c>
      <c r="C57" s="91" t="str">
        <f t="array" ref="C57">IF($B57="","",SUM(IF(AS!$C$5:$CD$5="HOT",IF(AS!$C58:$CD58="|",1*AS!$C$4:$CD$4,0),0)))</f>
        <v/>
      </c>
      <c r="D57" s="91" t="str">
        <f t="shared" si="4"/>
        <v/>
      </c>
      <c r="E57" s="91">
        <f t="array" ref="E57">IF(OR($A57="",SUM(IF(AS!$C$5:$CD$5="HOT",IF(AS!$C58:$CD58="",1,0)))=COUNTIF(AS!$C$5:$CD$5,"HOT")),"",SUM(D58:D$86))</f>
        <v>4351.7391173879696</v>
      </c>
      <c r="F57" s="91" t="str">
        <f t="array" ref="F57">IF($B57="","",SUM(IF(AS!$C$5:$CD$5="COLD",IF(AS!$C58:$CD58="|",1*AS!$C$4:$CD$4,0),0)))</f>
        <v/>
      </c>
      <c r="G57" s="91" t="str">
        <f t="shared" si="5"/>
        <v/>
      </c>
      <c r="H57" s="91">
        <f t="array" ref="H57">IF(OR($A57="",SUM(IF(AS!$C$5:$CD$5="COLD",IF(AS!$C58:$CD58="",1,0)))=COUNTIF(AS!$C$5:$CD$5,"COLD")),"",PT!$P$8+SUM(G58:G$86))</f>
        <v>142627.22081848106</v>
      </c>
    </row>
    <row r="58" spans="1:8" x14ac:dyDescent="0.25">
      <c r="A58" s="61" t="str">
        <f>AS!B59</f>
        <v/>
      </c>
      <c r="B58" s="61">
        <f t="shared" si="3"/>
        <v>40</v>
      </c>
      <c r="C58" s="91">
        <f t="array" ref="C58">IF($B58="","",SUM(IF(AS!$C$5:$CD$5="HOT",IF(AS!$C59:$CD59="|",1*AS!$C$4:$CD$4,0),0)))</f>
        <v>96.173531113689734</v>
      </c>
      <c r="D58" s="91">
        <f t="shared" si="4"/>
        <v>3846.9412445475891</v>
      </c>
      <c r="E58" s="91" t="str">
        <f t="array" ref="E58">IF(OR($A58="",SUM(IF(AS!$C$5:$CD$5="HOT",IF(AS!$C59:$CD59="",1,0)))=COUNTIF(AS!$C$5:$CD$5,"HOT")),"",SUM(D59:D$86))</f>
        <v/>
      </c>
      <c r="F58" s="91">
        <f t="array" ref="F58">IF($B58="","",SUM(IF(AS!$C$5:$CD$5="COLD",IF(AS!$C59:$CD59="|",1*AS!$C$4:$CD$4,0),0)))</f>
        <v>288.34979016118962</v>
      </c>
      <c r="G58" s="91">
        <f t="shared" si="5"/>
        <v>11533.991606447584</v>
      </c>
      <c r="H58" s="91" t="str">
        <f t="array" ref="H58">IF(OR($A58="",SUM(IF(AS!$C$5:$CD$5="COLD",IF(AS!$C59:$CD59="",1,0)))=COUNTIF(AS!$C$5:$CD$5,"COLD")),"",PT!$P$8+SUM(G59:G$86))</f>
        <v/>
      </c>
    </row>
    <row r="59" spans="1:8" x14ac:dyDescent="0.25">
      <c r="A59" s="61">
        <f>AS!B60</f>
        <v>25</v>
      </c>
      <c r="B59" s="61" t="str">
        <f t="shared" si="3"/>
        <v/>
      </c>
      <c r="C59" s="91" t="str">
        <f t="array" ref="C59">IF($B59="","",SUM(IF(AS!$C$5:$CD$5="HOT",IF(AS!$C60:$CD60="|",1*AS!$C$4:$CD$4,0),0)))</f>
        <v/>
      </c>
      <c r="D59" s="91" t="str">
        <f t="shared" si="4"/>
        <v/>
      </c>
      <c r="E59" s="91">
        <f t="array" ref="E59">IF(OR($A59="",SUM(IF(AS!$C$5:$CD$5="HOT",IF(AS!$C60:$CD60="",1,0)))=COUNTIF(AS!$C$5:$CD$5,"HOT")),"",SUM(D60:D$86))</f>
        <v>504.79787284038014</v>
      </c>
      <c r="F59" s="91" t="str">
        <f t="array" ref="F59">IF($B59="","",SUM(IF(AS!$C$5:$CD$5="COLD",IF(AS!$C60:$CD60="|",1*AS!$C$4:$CD$4,0),0)))</f>
        <v/>
      </c>
      <c r="G59" s="91" t="str">
        <f t="shared" si="5"/>
        <v/>
      </c>
      <c r="H59" s="91">
        <f t="array" ref="H59">IF(OR($A59="",SUM(IF(AS!$C$5:$CD$5="COLD",IF(AS!$C60:$CD60="",1,0)))=COUNTIF(AS!$C$5:$CD$5,"COLD")),"",PT!$P$8+SUM(G60:G$86))</f>
        <v>131093.22921203345</v>
      </c>
    </row>
    <row r="60" spans="1:8" x14ac:dyDescent="0.25">
      <c r="A60" s="61" t="str">
        <f>AS!B61</f>
        <v/>
      </c>
      <c r="B60" s="61">
        <f t="shared" si="3"/>
        <v>5</v>
      </c>
      <c r="C60" s="91">
        <f t="array" ref="C60">IF($B60="","",SUM(IF(AS!$C$5:$CD$5="HOT",IF(AS!$C61:$CD61="|",1*AS!$C$4:$CD$4,0),0)))</f>
        <v>54.237770894736009</v>
      </c>
      <c r="D60" s="91">
        <f t="shared" si="4"/>
        <v>271.18885447368007</v>
      </c>
      <c r="E60" s="91" t="str">
        <f t="array" ref="E60">IF(OR($A60="",SUM(IF(AS!$C$5:$CD$5="HOT",IF(AS!$C61:$CD61="",1,0)))=COUNTIF(AS!$C$5:$CD$5,"HOT")),"",SUM(D61:D$86))</f>
        <v/>
      </c>
      <c r="F60" s="91">
        <f t="array" ref="F60">IF($B60="","",SUM(IF(AS!$C$5:$CD$5="COLD",IF(AS!$C61:$CD61="|",1*AS!$C$4:$CD$4,0),0)))</f>
        <v>288.34979016118962</v>
      </c>
      <c r="G60" s="91">
        <f t="shared" si="5"/>
        <v>1441.748950805948</v>
      </c>
      <c r="H60" s="91" t="str">
        <f t="array" ref="H60">IF(OR($A60="",SUM(IF(AS!$C$5:$CD$5="COLD",IF(AS!$C61:$CD61="",1,0)))=COUNTIF(AS!$C$5:$CD$5,"COLD")),"",PT!$P$8+SUM(G61:G$86))</f>
        <v/>
      </c>
    </row>
    <row r="61" spans="1:8" x14ac:dyDescent="0.25">
      <c r="A61" s="61">
        <f>AS!B62</f>
        <v>20</v>
      </c>
      <c r="B61" s="61" t="str">
        <f t="shared" si="3"/>
        <v/>
      </c>
      <c r="C61" s="91" t="str">
        <f t="array" ref="C61">IF($B61="","",SUM(IF(AS!$C$5:$CD$5="HOT",IF(AS!$C62:$CD62="|",1*AS!$C$4:$CD$4,0),0)))</f>
        <v/>
      </c>
      <c r="D61" s="91" t="str">
        <f t="shared" si="4"/>
        <v/>
      </c>
      <c r="E61" s="91">
        <f t="array" ref="E61">IF(OR($A61="",SUM(IF(AS!$C$5:$CD$5="HOT",IF(AS!$C62:$CD62="",1,0)))=COUNTIF(AS!$C$5:$CD$5,"HOT")),"",SUM(D62:D$86))</f>
        <v>233.60901836670007</v>
      </c>
      <c r="F61" s="91" t="str">
        <f t="array" ref="F61">IF($B61="","",SUM(IF(AS!$C$5:$CD$5="COLD",IF(AS!$C62:$CD62="|",1*AS!$C$4:$CD$4,0),0)))</f>
        <v/>
      </c>
      <c r="G61" s="91" t="str">
        <f t="shared" si="5"/>
        <v/>
      </c>
      <c r="H61" s="91">
        <f t="array" ref="H61">IF(OR($A61="",SUM(IF(AS!$C$5:$CD$5="COLD",IF(AS!$C62:$CD62="",1,0)))=COUNTIF(AS!$C$5:$CD$5,"COLD")),"",PT!$P$8+SUM(G62:G$86))</f>
        <v>129651.48026122751</v>
      </c>
    </row>
    <row r="62" spans="1:8" x14ac:dyDescent="0.25">
      <c r="A62" s="61" t="str">
        <f>AS!B63</f>
        <v/>
      </c>
      <c r="B62" s="61">
        <f t="shared" si="3"/>
        <v>0.14999999999997726</v>
      </c>
      <c r="C62" s="91">
        <f t="array" ref="C62">IF($B62="","",SUM(IF(AS!$C$5:$CD$5="HOT",IF(AS!$C63:$CD63="|",1*AS!$C$4:$CD$4,0),0)))</f>
        <v>54.237770894736009</v>
      </c>
      <c r="D62" s="91">
        <f t="shared" si="4"/>
        <v>8.1356656342091682</v>
      </c>
      <c r="E62" s="91" t="str">
        <f t="array" ref="E62">IF(OR($A62="",SUM(IF(AS!$C$5:$CD$5="HOT",IF(AS!$C63:$CD63="",1,0)))=COUNTIF(AS!$C$5:$CD$5,"HOT")),"",SUM(D63:D$86))</f>
        <v/>
      </c>
      <c r="F62" s="91">
        <f t="array" ref="F62">IF($B62="","",SUM(IF(AS!$C$5:$CD$5="COLD",IF(AS!$C63:$CD63="|",1*AS!$C$4:$CD$4,0),0)))</f>
        <v>274.93343460563409</v>
      </c>
      <c r="G62" s="91">
        <f t="shared" si="5"/>
        <v>41.240015190838861</v>
      </c>
      <c r="H62" s="91" t="str">
        <f t="array" ref="H62">IF(OR($A62="",SUM(IF(AS!$C$5:$CD$5="COLD",IF(AS!$C63:$CD63="",1,0)))=COUNTIF(AS!$C$5:$CD$5,"COLD")),"",PT!$P$8+SUM(G63:G$86))</f>
        <v/>
      </c>
    </row>
    <row r="63" spans="1:8" x14ac:dyDescent="0.25">
      <c r="A63" s="61">
        <f>AS!B64</f>
        <v>19.850000000000023</v>
      </c>
      <c r="B63" s="61" t="str">
        <f t="shared" si="3"/>
        <v/>
      </c>
      <c r="C63" s="91" t="str">
        <f t="array" ref="C63">IF($B63="","",SUM(IF(AS!$C$5:$CD$5="HOT",IF(AS!$C64:$CD64="|",1*AS!$C$4:$CD$4,0),0)))</f>
        <v/>
      </c>
      <c r="D63" s="91" t="str">
        <f t="shared" si="4"/>
        <v/>
      </c>
      <c r="E63" s="91">
        <f t="array" ref="E63">IF(OR($A63="",SUM(IF(AS!$C$5:$CD$5="HOT",IF(AS!$C64:$CD64="",1,0)))=COUNTIF(AS!$C$5:$CD$5,"HOT")),"",SUM(D64:D$86))</f>
        <v>225.47335273249089</v>
      </c>
      <c r="F63" s="91" t="str">
        <f t="array" ref="F63">IF($B63="","",SUM(IF(AS!$C$5:$CD$5="COLD",IF(AS!$C64:$CD64="|",1*AS!$C$4:$CD$4,0),0)))</f>
        <v/>
      </c>
      <c r="G63" s="91" t="str">
        <f t="shared" si="5"/>
        <v/>
      </c>
      <c r="H63" s="91">
        <f t="array" ref="H63">IF(OR($A63="",SUM(IF(AS!$C$5:$CD$5="COLD",IF(AS!$C64:$CD64="",1,0)))=COUNTIF(AS!$C$5:$CD$5,"COLD")),"",PT!$P$8+SUM(G64:G$86))</f>
        <v>129610.24024603667</v>
      </c>
    </row>
    <row r="64" spans="1:8" x14ac:dyDescent="0.25">
      <c r="A64" s="61" t="str">
        <f>AS!B65</f>
        <v/>
      </c>
      <c r="B64" s="61">
        <f t="shared" si="3"/>
        <v>20</v>
      </c>
      <c r="C64" s="91">
        <f t="array" ref="C64">IF($B64="","",SUM(IF(AS!$C$5:$CD$5="HOT",IF(AS!$C65:$CD65="|",1*AS!$C$4:$CD$4,0),0)))</f>
        <v>11.273667636624545</v>
      </c>
      <c r="D64" s="91">
        <f t="shared" si="4"/>
        <v>225.47335273249089</v>
      </c>
      <c r="E64" s="91" t="str">
        <f t="array" ref="E64">IF(OR($A64="",SUM(IF(AS!$C$5:$CD$5="HOT",IF(AS!$C65:$CD65="",1,0)))=COUNTIF(AS!$C$5:$CD$5,"HOT")),"",SUM(D65:D$86))</f>
        <v/>
      </c>
      <c r="F64" s="91">
        <f t="array" ref="F64">IF($B64="","",SUM(IF(AS!$C$5:$CD$5="COLD",IF(AS!$C65:$CD65="|",1*AS!$C$4:$CD$4,0),0)))</f>
        <v>218.17559676779629</v>
      </c>
      <c r="G64" s="91">
        <f t="shared" si="5"/>
        <v>4363.5119353559257</v>
      </c>
      <c r="H64" s="91" t="str">
        <f t="array" ref="H64">IF(OR($A64="",SUM(IF(AS!$C$5:$CD$5="COLD",IF(AS!$C65:$CD65="",1,0)))=COUNTIF(AS!$C$5:$CD$5,"COLD")),"",PT!$P$8+SUM(G65:G$86))</f>
        <v/>
      </c>
    </row>
    <row r="65" spans="1:8" x14ac:dyDescent="0.25">
      <c r="A65" s="61">
        <f>AS!B66</f>
        <v>-0.14999999999997726</v>
      </c>
      <c r="B65" s="61" t="str">
        <f t="shared" si="3"/>
        <v/>
      </c>
      <c r="C65" s="91" t="str">
        <f t="array" ref="C65">IF($B65="","",SUM(IF(AS!$C$5:$CD$5="HOT",IF(AS!$C66:$CD66="|",1*AS!$C$4:$CD$4,0),0)))</f>
        <v/>
      </c>
      <c r="D65" s="91" t="str">
        <f t="shared" si="4"/>
        <v/>
      </c>
      <c r="E65" s="91">
        <f t="array" ref="E65">IF(OR($A65="",SUM(IF(AS!$C$5:$CD$5="HOT",IF(AS!$C66:$CD66="",1,0)))=COUNTIF(AS!$C$5:$CD$5,"HOT")),"",SUM(D66:D$86))</f>
        <v>0</v>
      </c>
      <c r="F65" s="91" t="str">
        <f t="array" ref="F65">IF($B65="","",SUM(IF(AS!$C$5:$CD$5="COLD",IF(AS!$C66:$CD66="|",1*AS!$C$4:$CD$4,0),0)))</f>
        <v/>
      </c>
      <c r="G65" s="91" t="str">
        <f t="shared" si="5"/>
        <v/>
      </c>
      <c r="H65" s="91">
        <f t="array" ref="H65">IF(OR($A65="",SUM(IF(AS!$C$5:$CD$5="COLD",IF(AS!$C66:$CD66="",1,0)))=COUNTIF(AS!$C$5:$CD$5,"COLD")),"",PT!$P$8+SUM(G66:G$86))</f>
        <v>125246.72831068074</v>
      </c>
    </row>
    <row r="66" spans="1:8" x14ac:dyDescent="0.25">
      <c r="A66" s="61" t="str">
        <f>AS!B67</f>
        <v/>
      </c>
      <c r="B66" s="61">
        <f t="shared" si="3"/>
        <v>33</v>
      </c>
      <c r="C66" s="91">
        <f t="array" ref="C66">IF($B66="","",SUM(IF(AS!$C$5:$CD$5="HOT",IF(AS!$C67:$CD67="|",1*AS!$C$4:$CD$4,0),0)))</f>
        <v>0</v>
      </c>
      <c r="D66" s="91">
        <f t="shared" si="4"/>
        <v>0</v>
      </c>
      <c r="E66" s="91" t="str">
        <f t="array" ref="E66">IF(OR($A66="",SUM(IF(AS!$C$5:$CD$5="HOT",IF(AS!$C67:$CD67="",1,0)))=COUNTIF(AS!$C$5:$CD$5,"HOT")),"",SUM(D67:D$86))</f>
        <v/>
      </c>
      <c r="F66" s="91">
        <f t="array" ref="F66">IF($B66="","",SUM(IF(AS!$C$5:$CD$5="COLD",IF(AS!$C67:$CD67="|",1*AS!$C$4:$CD$4,0),0)))</f>
        <v>218.17559676779629</v>
      </c>
      <c r="G66" s="91">
        <f t="shared" si="5"/>
        <v>7199.7946933372777</v>
      </c>
      <c r="H66" s="91" t="str">
        <f t="array" ref="H66">IF(OR($A66="",SUM(IF(AS!$C$5:$CD$5="COLD",IF(AS!$C67:$CD67="",1,0)))=COUNTIF(AS!$C$5:$CD$5,"COLD")),"",PT!$P$8+SUM(G67:G$86))</f>
        <v/>
      </c>
    </row>
    <row r="67" spans="1:8" x14ac:dyDescent="0.25">
      <c r="A67" s="61">
        <f>AS!B68</f>
        <v>-33.149999999999977</v>
      </c>
      <c r="B67" s="61" t="str">
        <f t="shared" si="3"/>
        <v/>
      </c>
      <c r="C67" s="91" t="str">
        <f t="array" ref="C67">IF($B67="","",SUM(IF(AS!$C$5:$CD$5="HOT",IF(AS!$C68:$CD68="|",1*AS!$C$4:$CD$4,0),0)))</f>
        <v/>
      </c>
      <c r="D67" s="91" t="str">
        <f t="shared" si="4"/>
        <v/>
      </c>
      <c r="E67" s="91" t="str">
        <f t="array" ref="E67">IF(OR($A67="",SUM(IF(AS!$C$5:$CD$5="HOT",IF(AS!$C68:$CD68="",1,0)))=COUNTIF(AS!$C$5:$CD$5,"HOT")),"",SUM(D68:D$86))</f>
        <v/>
      </c>
      <c r="F67" s="91" t="str">
        <f t="array" ref="F67">IF($B67="","",SUM(IF(AS!$C$5:$CD$5="COLD",IF(AS!$C68:$CD68="|",1*AS!$C$4:$CD$4,0),0)))</f>
        <v/>
      </c>
      <c r="G67" s="91" t="str">
        <f t="shared" si="5"/>
        <v/>
      </c>
      <c r="H67" s="91">
        <f t="array" ref="H67">IF(OR($A67="",SUM(IF(AS!$C$5:$CD$5="COLD",IF(AS!$C68:$CD68="",1,0)))=COUNTIF(AS!$C$5:$CD$5,"COLD")),"",PT!$P$8+SUM(G68:G$86))</f>
        <v>118046.93361734347</v>
      </c>
    </row>
    <row r="68" spans="1:8" x14ac:dyDescent="0.25">
      <c r="A68" s="61" t="str">
        <f>AS!B69</f>
        <v/>
      </c>
      <c r="B68" s="61">
        <f t="shared" si="3"/>
        <v>28.425999999999988</v>
      </c>
      <c r="C68" s="91">
        <f t="array" ref="C68">IF($B68="","",SUM(IF(AS!$C$5:$CD$5="HOT",IF(AS!$C69:$CD69="|",1*AS!$C$4:$CD$4,0),0)))</f>
        <v>0</v>
      </c>
      <c r="D68" s="91">
        <f t="shared" si="4"/>
        <v>0</v>
      </c>
      <c r="E68" s="91" t="str">
        <f t="array" ref="E68">IF(OR($A68="",SUM(IF(AS!$C$5:$CD$5="HOT",IF(AS!$C69:$CD69="",1,0)))=COUNTIF(AS!$C$5:$CD$5,"HOT")),"",SUM(D69:D$86))</f>
        <v/>
      </c>
      <c r="F68" s="91">
        <f t="array" ref="F68">IF($B68="","",SUM(IF(AS!$C$5:$CD$5="COLD",IF(AS!$C69:$CD69="|",1*AS!$C$4:$CD$4,0),0)))</f>
        <v>122.7897903161834</v>
      </c>
      <c r="G68" s="91">
        <f t="shared" si="5"/>
        <v>3490.422579527828</v>
      </c>
      <c r="H68" s="91" t="str">
        <f t="array" ref="H68">IF(OR($A68="",SUM(IF(AS!$C$5:$CD$5="COLD",IF(AS!$C69:$CD69="",1,0)))=COUNTIF(AS!$C$5:$CD$5,"COLD")),"",PT!$P$8+SUM(G69:G$86))</f>
        <v/>
      </c>
    </row>
    <row r="69" spans="1:8" x14ac:dyDescent="0.25">
      <c r="A69" s="61">
        <f>AS!B70</f>
        <v>-61.575999999999965</v>
      </c>
      <c r="B69" s="61" t="str">
        <f t="shared" si="3"/>
        <v/>
      </c>
      <c r="C69" s="91" t="str">
        <f t="array" ref="C69">IF($B69="","",SUM(IF(AS!$C$5:$CD$5="HOT",IF(AS!$C70:$CD70="|",1*AS!$C$4:$CD$4,0),0)))</f>
        <v/>
      </c>
      <c r="D69" s="91" t="str">
        <f t="shared" si="4"/>
        <v/>
      </c>
      <c r="E69" s="91" t="str">
        <f t="array" ref="E69">IF(OR($A69="",SUM(IF(AS!$C$5:$CD$5="HOT",IF(AS!$C70:$CD70="",1,0)))=COUNTIF(AS!$C$5:$CD$5,"HOT")),"",SUM(D70:D$86))</f>
        <v/>
      </c>
      <c r="F69" s="91" t="str">
        <f t="array" ref="F69">IF($B69="","",SUM(IF(AS!$C$5:$CD$5="COLD",IF(AS!$C70:$CD70="|",1*AS!$C$4:$CD$4,0),0)))</f>
        <v/>
      </c>
      <c r="G69" s="91" t="str">
        <f t="shared" si="5"/>
        <v/>
      </c>
      <c r="H69" s="91">
        <f t="array" ref="H69">IF(OR($A69="",SUM(IF(AS!$C$5:$CD$5="COLD",IF(AS!$C70:$CD70="",1,0)))=COUNTIF(AS!$C$5:$CD$5,"COLD")),"",PT!$P$8+SUM(G70:G$86))</f>
        <v>114556.51103781564</v>
      </c>
    </row>
    <row r="70" spans="1:8" x14ac:dyDescent="0.25">
      <c r="A70" s="61" t="str">
        <f>AS!B71</f>
        <v/>
      </c>
      <c r="B70" s="61">
        <f t="shared" si="3"/>
        <v>93.064000000000021</v>
      </c>
      <c r="C70" s="91">
        <f t="array" ref="C70">IF($B70="","",SUM(IF(AS!$C$5:$CD$5="HOT",IF(AS!$C71:$CD71="|",1*AS!$C$4:$CD$4,0),0)))</f>
        <v>0</v>
      </c>
      <c r="D70" s="91">
        <f t="shared" si="4"/>
        <v>0</v>
      </c>
      <c r="E70" s="91" t="str">
        <f t="array" ref="E70">IF(OR($A70="",SUM(IF(AS!$C$5:$CD$5="HOT",IF(AS!$C71:$CD71="",1,0)))=COUNTIF(AS!$C$5:$CD$5,"HOT")),"",SUM(D71:D$86))</f>
        <v/>
      </c>
      <c r="F70" s="91">
        <f t="array" ref="F70">IF($B70="","",SUM(IF(AS!$C$5:$CD$5="COLD",IF(AS!$C71:$CD71="|",1*AS!$C$4:$CD$4,0),0)))</f>
        <v>12.701979689413996</v>
      </c>
      <c r="G70" s="91">
        <f t="shared" si="5"/>
        <v>1182.0970378156244</v>
      </c>
      <c r="H70" s="91" t="str">
        <f t="array" ref="H70">IF(OR($A70="",SUM(IF(AS!$C$5:$CD$5="COLD",IF(AS!$C71:$CD71="",1,0)))=COUNTIF(AS!$C$5:$CD$5,"COLD")),"",PT!$P$8+SUM(G71:G$86))</f>
        <v/>
      </c>
    </row>
    <row r="71" spans="1:8" x14ac:dyDescent="0.25">
      <c r="A71" s="61">
        <f>AS!B72</f>
        <v>-154.63999999999999</v>
      </c>
      <c r="B71" s="61" t="str">
        <f t="shared" si="3"/>
        <v/>
      </c>
      <c r="C71" s="91" t="str">
        <f t="array" ref="C71">IF($B71="","",SUM(IF(AS!$C$5:$CD$5="HOT",IF(AS!$C72:$CD72="|",1*AS!$C$4:$CD$4,0),0)))</f>
        <v/>
      </c>
      <c r="D71" s="91" t="str">
        <f t="shared" si="4"/>
        <v/>
      </c>
      <c r="E71" s="91" t="str">
        <f t="array" ref="E71">IF(OR($A71="",SUM(IF(AS!$C$5:$CD$5="HOT",IF(AS!$C72:$CD72="",1,0)))=COUNTIF(AS!$C$5:$CD$5,"HOT")),"",SUM(D72:D$86))</f>
        <v/>
      </c>
      <c r="F71" s="91" t="str">
        <f t="array" ref="F71">IF($B71="","",SUM(IF(AS!$C$5:$CD$5="COLD",IF(AS!$C72:$CD72="|",1*AS!$C$4:$CD$4,0),0)))</f>
        <v/>
      </c>
      <c r="G71" s="91" t="str">
        <f t="shared" si="5"/>
        <v/>
      </c>
      <c r="H71" s="91">
        <f t="array" ref="H71">IF(OR($A71="",SUM(IF(AS!$C$5:$CD$5="COLD",IF(AS!$C72:$CD72="",1,0)))=COUNTIF(AS!$C$5:$CD$5,"COLD")),"",PT!$P$8+SUM(G72:G$86))</f>
        <v>113374.41400000002</v>
      </c>
    </row>
    <row r="72" spans="1:8" x14ac:dyDescent="0.25">
      <c r="A72" s="61" t="str">
        <f>AS!B73</f>
        <v/>
      </c>
      <c r="B72" s="61" t="str">
        <f t="shared" si="3"/>
        <v/>
      </c>
      <c r="C72" s="91" t="str">
        <f t="array" ref="C72">IF($B72="","",SUM(IF(AS!$C$5:$CD$5="HOT",IF(AS!$C73:$CD73="|",1*AS!$C$4:$CD$4,0),0)))</f>
        <v/>
      </c>
      <c r="D72" s="91" t="str">
        <f t="shared" si="4"/>
        <v/>
      </c>
      <c r="E72" s="91" t="str">
        <f t="array" ref="E72">IF(OR($A72="",SUM(IF(AS!$C$5:$CD$5="HOT",IF(AS!$C73:$CD73="",1,0)))=COUNTIF(AS!$C$5:$CD$5,"HOT")),"",SUM(D73:D$86))</f>
        <v/>
      </c>
      <c r="F72" s="91" t="str">
        <f t="array" ref="F72">IF($B72="","",SUM(IF(AS!$C$5:$CD$5="COLD",IF(AS!$C73:$CD73="|",1*AS!$C$4:$CD$4,0),0)))</f>
        <v/>
      </c>
      <c r="G72" s="91" t="str">
        <f t="shared" si="5"/>
        <v/>
      </c>
      <c r="H72" s="91" t="str">
        <f t="array" ref="H72">IF(OR($A72="",SUM(IF(AS!$C$5:$CD$5="COLD",IF(AS!$C73:$CD73="",1,0)))=COUNTIF(AS!$C$5:$CD$5,"COLD")),"",PT!$P$8+SUM(G73:G$86))</f>
        <v/>
      </c>
    </row>
    <row r="73" spans="1:8" x14ac:dyDescent="0.25">
      <c r="A73" s="61" t="str">
        <f>AS!B74</f>
        <v/>
      </c>
      <c r="B73" s="61" t="str">
        <f t="shared" si="3"/>
        <v/>
      </c>
      <c r="C73" s="91" t="str">
        <f t="array" ref="C73">IF($B73="","",SUM(IF(AS!$C$5:$CD$5="HOT",IF(AS!$C74:$CD74="|",1*AS!$C$4:$CD$4,0),0)))</f>
        <v/>
      </c>
      <c r="D73" s="91" t="str">
        <f t="shared" si="4"/>
        <v/>
      </c>
      <c r="E73" s="91" t="str">
        <f t="array" ref="E73">IF(OR($A73="",SUM(IF(AS!$C$5:$CD$5="HOT",IF(AS!$C74:$CD74="",1,0)))=COUNTIF(AS!$C$5:$CD$5,"HOT")),"",SUM(D74:D$86))</f>
        <v/>
      </c>
      <c r="F73" s="91" t="str">
        <f t="array" ref="F73">IF($B73="","",SUM(IF(AS!$C$5:$CD$5="COLD",IF(AS!$C74:$CD74="|",1*AS!$C$4:$CD$4,0),0)))</f>
        <v/>
      </c>
      <c r="G73" s="91" t="str">
        <f t="shared" si="5"/>
        <v/>
      </c>
      <c r="H73" s="91" t="str">
        <f t="array" ref="H73">IF(OR($A73="",SUM(IF(AS!$C$5:$CD$5="COLD",IF(AS!$C74:$CD74="",1,0)))=COUNTIF(AS!$C$5:$CD$5,"COLD")),"",PT!$P$8+SUM(G74:G$86))</f>
        <v/>
      </c>
    </row>
    <row r="74" spans="1:8" x14ac:dyDescent="0.25">
      <c r="A74" s="61" t="str">
        <f>AS!B75</f>
        <v/>
      </c>
      <c r="B74" s="61" t="str">
        <f t="shared" si="3"/>
        <v/>
      </c>
      <c r="C74" s="91" t="str">
        <f t="array" ref="C74">IF($B74="","",SUM(IF(AS!$C$5:$CD$5="HOT",IF(AS!$C75:$CD75="|",1*AS!$C$4:$CD$4,0),0)))</f>
        <v/>
      </c>
      <c r="D74" s="91" t="str">
        <f t="shared" si="4"/>
        <v/>
      </c>
      <c r="E74" s="91" t="str">
        <f t="array" ref="E74">IF(OR($A74="",SUM(IF(AS!$C$5:$CD$5="HOT",IF(AS!$C75:$CD75="",1,0)))=COUNTIF(AS!$C$5:$CD$5,"HOT")),"",SUM(D75:D$86))</f>
        <v/>
      </c>
      <c r="F74" s="91" t="str">
        <f t="array" ref="F74">IF($B74="","",SUM(IF(AS!$C$5:$CD$5="COLD",IF(AS!$C75:$CD75="|",1*AS!$C$4:$CD$4,0),0)))</f>
        <v/>
      </c>
      <c r="G74" s="91" t="str">
        <f t="shared" si="5"/>
        <v/>
      </c>
      <c r="H74" s="91" t="str">
        <f t="array" ref="H74">IF(OR($A74="",SUM(IF(AS!$C$5:$CD$5="COLD",IF(AS!$C75:$CD75="",1,0)))=COUNTIF(AS!$C$5:$CD$5,"COLD")),"",PT!$P$8+SUM(G75:G$86))</f>
        <v/>
      </c>
    </row>
    <row r="75" spans="1:8" x14ac:dyDescent="0.25">
      <c r="A75" s="61" t="str">
        <f>AS!B76</f>
        <v/>
      </c>
      <c r="B75" s="61" t="str">
        <f t="shared" si="3"/>
        <v/>
      </c>
      <c r="C75" s="91" t="str">
        <f t="array" ref="C75">IF($B75="","",SUM(IF(AS!$C$5:$CD$5="HOT",IF(AS!$C76:$CD76="|",1*AS!$C$4:$CD$4,0),0)))</f>
        <v/>
      </c>
      <c r="D75" s="91" t="str">
        <f t="shared" si="4"/>
        <v/>
      </c>
      <c r="E75" s="91" t="str">
        <f t="array" ref="E75">IF(OR($A75="",SUM(IF(AS!$C$5:$CD$5="HOT",IF(AS!$C76:$CD76="",1,0)))=COUNTIF(AS!$C$5:$CD$5,"HOT")),"",SUM(D76:D$86))</f>
        <v/>
      </c>
      <c r="F75" s="91" t="str">
        <f t="array" ref="F75">IF($B75="","",SUM(IF(AS!$C$5:$CD$5="COLD",IF(AS!$C76:$CD76="|",1*AS!$C$4:$CD$4,0),0)))</f>
        <v/>
      </c>
      <c r="G75" s="91" t="str">
        <f t="shared" si="5"/>
        <v/>
      </c>
      <c r="H75" s="91" t="str">
        <f t="array" ref="H75">IF(OR($A75="",SUM(IF(AS!$C$5:$CD$5="COLD",IF(AS!$C76:$CD76="",1,0)))=COUNTIF(AS!$C$5:$CD$5,"COLD")),"",PT!$P$8+SUM(G76:G$86))</f>
        <v/>
      </c>
    </row>
    <row r="76" spans="1:8" x14ac:dyDescent="0.25">
      <c r="A76" s="61" t="str">
        <f>AS!B77</f>
        <v/>
      </c>
      <c r="B76" s="61" t="str">
        <f t="shared" si="3"/>
        <v/>
      </c>
      <c r="C76" s="91" t="str">
        <f t="array" ref="C76">IF($B76="","",SUM(IF(AS!$C$5:$CD$5="HOT",IF(AS!$C77:$CD77="|",1*AS!$C$4:$CD$4,0),0)))</f>
        <v/>
      </c>
      <c r="D76" s="91" t="str">
        <f t="shared" si="4"/>
        <v/>
      </c>
      <c r="E76" s="91" t="str">
        <f t="array" ref="E76">IF(OR($A76="",SUM(IF(AS!$C$5:$CD$5="HOT",IF(AS!$C77:$CD77="",1,0)))=COUNTIF(AS!$C$5:$CD$5,"HOT")),"",SUM(D77:D$86))</f>
        <v/>
      </c>
      <c r="F76" s="91" t="str">
        <f t="array" ref="F76">IF($B76="","",SUM(IF(AS!$C$5:$CD$5="COLD",IF(AS!$C77:$CD77="|",1*AS!$C$4:$CD$4,0),0)))</f>
        <v/>
      </c>
      <c r="G76" s="91" t="str">
        <f t="shared" si="5"/>
        <v/>
      </c>
      <c r="H76" s="91" t="str">
        <f t="array" ref="H76">IF(OR($A76="",SUM(IF(AS!$C$5:$CD$5="COLD",IF(AS!$C77:$CD77="",1,0)))=COUNTIF(AS!$C$5:$CD$5,"COLD")),"",PT!$P$8+SUM(G77:G$86))</f>
        <v/>
      </c>
    </row>
    <row r="77" spans="1:8" x14ac:dyDescent="0.25">
      <c r="A77" s="61" t="str">
        <f>AS!B78</f>
        <v/>
      </c>
      <c r="B77" s="61" t="str">
        <f t="shared" si="3"/>
        <v/>
      </c>
      <c r="C77" s="91" t="str">
        <f t="array" ref="C77">IF($B77="","",SUM(IF(AS!$C$5:$CD$5="HOT",IF(AS!$C78:$CD78="|",1*AS!$C$4:$CD$4,0),0)))</f>
        <v/>
      </c>
      <c r="D77" s="91" t="str">
        <f t="shared" si="4"/>
        <v/>
      </c>
      <c r="E77" s="91" t="str">
        <f t="array" ref="E77">IF(OR($A77="",SUM(IF(AS!$C$5:$CD$5="HOT",IF(AS!$C78:$CD78="",1,0)))=COUNTIF(AS!$C$5:$CD$5,"HOT")),"",SUM(D78:D$86))</f>
        <v/>
      </c>
      <c r="F77" s="91" t="str">
        <f t="array" ref="F77">IF($B77="","",SUM(IF(AS!$C$5:$CD$5="COLD",IF(AS!$C78:$CD78="|",1*AS!$C$4:$CD$4,0),0)))</f>
        <v/>
      </c>
      <c r="G77" s="91" t="str">
        <f t="shared" si="5"/>
        <v/>
      </c>
      <c r="H77" s="91" t="str">
        <f t="array" ref="H77">IF(OR($A77="",SUM(IF(AS!$C$5:$CD$5="COLD",IF(AS!$C78:$CD78="",1,0)))=COUNTIF(AS!$C$5:$CD$5,"COLD")),"",PT!$P$8+SUM(G78:G$86))</f>
        <v/>
      </c>
    </row>
    <row r="78" spans="1:8" x14ac:dyDescent="0.25">
      <c r="A78" s="61" t="str">
        <f>AS!B79</f>
        <v/>
      </c>
      <c r="B78" s="61" t="str">
        <f t="shared" si="3"/>
        <v/>
      </c>
      <c r="C78" s="91" t="str">
        <f t="array" ref="C78">IF($B78="","",SUM(IF(AS!$C$5:$CD$5="HOT",IF(AS!$C79:$CD79="|",1*AS!$C$4:$CD$4,0),0)))</f>
        <v/>
      </c>
      <c r="D78" s="91" t="str">
        <f t="shared" si="4"/>
        <v/>
      </c>
      <c r="E78" s="91" t="str">
        <f t="array" ref="E78">IF(OR($A78="",SUM(IF(AS!$C$5:$CD$5="HOT",IF(AS!$C79:$CD79="",1,0)))=COUNTIF(AS!$C$5:$CD$5,"HOT")),"",SUM(D79:D$86))</f>
        <v/>
      </c>
      <c r="F78" s="91" t="str">
        <f t="array" ref="F78">IF($B78="","",SUM(IF(AS!$C$5:$CD$5="COLD",IF(AS!$C79:$CD79="|",1*AS!$C$4:$CD$4,0),0)))</f>
        <v/>
      </c>
      <c r="G78" s="91" t="str">
        <f t="shared" si="5"/>
        <v/>
      </c>
      <c r="H78" s="91" t="str">
        <f t="array" ref="H78">IF(OR($A78="",SUM(IF(AS!$C$5:$CD$5="COLD",IF(AS!$C79:$CD79="",1,0)))=COUNTIF(AS!$C$5:$CD$5,"COLD")),"",PT!$P$8+SUM(G79:G$86))</f>
        <v/>
      </c>
    </row>
    <row r="79" spans="1:8" x14ac:dyDescent="0.25">
      <c r="A79" s="61" t="str">
        <f>AS!B80</f>
        <v/>
      </c>
      <c r="B79" s="61" t="str">
        <f t="shared" si="3"/>
        <v/>
      </c>
      <c r="C79" s="91" t="str">
        <f t="array" ref="C79">IF($B79="","",SUM(IF(AS!$C$5:$CD$5="HOT",IF(AS!$C80:$CD80="|",1*AS!$C$4:$CD$4,0),0)))</f>
        <v/>
      </c>
      <c r="D79" s="91" t="str">
        <f t="shared" si="4"/>
        <v/>
      </c>
      <c r="E79" s="91" t="str">
        <f t="array" ref="E79">IF(OR($A79="",SUM(IF(AS!$C$5:$CD$5="HOT",IF(AS!$C80:$CD80="",1,0)))=COUNTIF(AS!$C$5:$CD$5,"HOT")),"",SUM(D80:D$86))</f>
        <v/>
      </c>
      <c r="F79" s="91" t="str">
        <f t="array" ref="F79">IF($B79="","",SUM(IF(AS!$C$5:$CD$5="COLD",IF(AS!$C80:$CD80="|",1*AS!$C$4:$CD$4,0),0)))</f>
        <v/>
      </c>
      <c r="G79" s="91" t="str">
        <f t="shared" si="5"/>
        <v/>
      </c>
      <c r="H79" s="91" t="str">
        <f t="array" ref="H79">IF(OR($A79="",SUM(IF(AS!$C$5:$CD$5="COLD",IF(AS!$C80:$CD80="",1,0)))=COUNTIF(AS!$C$5:$CD$5,"COLD")),"",PT!$P$8+SUM(G80:G$86))</f>
        <v/>
      </c>
    </row>
    <row r="80" spans="1:8" x14ac:dyDescent="0.25">
      <c r="A80" s="61" t="str">
        <f>AS!B81</f>
        <v/>
      </c>
      <c r="B80" s="61" t="str">
        <f t="shared" si="3"/>
        <v/>
      </c>
      <c r="C80" s="91" t="str">
        <f t="array" ref="C80">IF($B80="","",SUM(IF(AS!$C$5:$CD$5="HOT",IF(AS!$C81:$CD81="|",1*AS!$C$4:$CD$4,0),0)))</f>
        <v/>
      </c>
      <c r="D80" s="91" t="str">
        <f t="shared" si="4"/>
        <v/>
      </c>
      <c r="E80" s="91" t="str">
        <f t="array" ref="E80">IF(OR($A80="",SUM(IF(AS!$C$5:$CD$5="HOT",IF(AS!$C81:$CD81="",1,0)))=COUNTIF(AS!$C$5:$CD$5,"HOT")),"",SUM(D81:D$86))</f>
        <v/>
      </c>
      <c r="F80" s="91" t="str">
        <f t="array" ref="F80">IF($B80="","",SUM(IF(AS!$C$5:$CD$5="COLD",IF(AS!$C81:$CD81="|",1*AS!$C$4:$CD$4,0),0)))</f>
        <v/>
      </c>
      <c r="G80" s="91" t="str">
        <f t="shared" si="5"/>
        <v/>
      </c>
      <c r="H80" s="91" t="str">
        <f t="array" ref="H80">IF(OR($A80="",SUM(IF(AS!$C$5:$CD$5="COLD",IF(AS!$C81:$CD81="",1,0)))=COUNTIF(AS!$C$5:$CD$5,"COLD")),"",PT!$P$8+SUM(G81:G$86))</f>
        <v/>
      </c>
    </row>
    <row r="81" spans="1:8" x14ac:dyDescent="0.25">
      <c r="A81" s="61" t="str">
        <f>AS!B82</f>
        <v/>
      </c>
      <c r="B81" s="61" t="str">
        <f t="shared" si="3"/>
        <v/>
      </c>
      <c r="C81" s="91" t="str">
        <f t="array" ref="C81">IF($B81="","",SUM(IF(AS!$C$5:$CD$5="HOT",IF(AS!$C82:$CD82="|",1*AS!$C$4:$CD$4,0),0)))</f>
        <v/>
      </c>
      <c r="D81" s="91" t="str">
        <f t="shared" si="4"/>
        <v/>
      </c>
      <c r="E81" s="91" t="str">
        <f t="array" ref="E81">IF(OR($A81="",SUM(IF(AS!$C$5:$CD$5="HOT",IF(AS!$C82:$CD82="",1,0)))=COUNTIF(AS!$C$5:$CD$5,"HOT")),"",SUM(D82:D$86))</f>
        <v/>
      </c>
      <c r="F81" s="91" t="str">
        <f t="array" ref="F81">IF($B81="","",SUM(IF(AS!$C$5:$CD$5="COLD",IF(AS!$C82:$CD82="|",1*AS!$C$4:$CD$4,0),0)))</f>
        <v/>
      </c>
      <c r="G81" s="91" t="str">
        <f t="shared" si="5"/>
        <v/>
      </c>
      <c r="H81" s="91" t="str">
        <f t="array" ref="H81">IF(OR($A81="",SUM(IF(AS!$C$5:$CD$5="COLD",IF(AS!$C82:$CD82="",1,0)))=COUNTIF(AS!$C$5:$CD$5,"COLD")),"",PT!$P$8+SUM(G82:G$86))</f>
        <v/>
      </c>
    </row>
    <row r="82" spans="1:8" x14ac:dyDescent="0.25">
      <c r="A82" s="61" t="str">
        <f>AS!B83</f>
        <v/>
      </c>
      <c r="B82" s="61" t="str">
        <f t="shared" ref="B82:B105" si="6">IF(A83="","",A81-A83)</f>
        <v/>
      </c>
      <c r="C82" s="91" t="str">
        <f t="array" ref="C82">IF($B82="","",SUM(IF(AS!$C$5:$CD$5="HOT",IF(AS!$C83:$CD83="|",1*AS!$C$4:$CD$4,0),0)))</f>
        <v/>
      </c>
      <c r="D82" s="91" t="str">
        <f t="shared" ref="D82:D105" si="7">IF(C82="","",C82*B82)</f>
        <v/>
      </c>
      <c r="E82" s="91" t="str">
        <f t="array" ref="E82">IF(OR($A82="",SUM(IF(AS!$C$5:$CD$5="HOT",IF(AS!$C83:$CD83="",1,0)))=COUNTIF(AS!$C$5:$CD$5,"HOT")),"",SUM(D83:D$86))</f>
        <v/>
      </c>
      <c r="F82" s="91" t="str">
        <f t="array" ref="F82">IF($B82="","",SUM(IF(AS!$C$5:$CD$5="COLD",IF(AS!$C83:$CD83="|",1*AS!$C$4:$CD$4,0),0)))</f>
        <v/>
      </c>
      <c r="G82" s="91" t="str">
        <f t="shared" ref="G82:G105" si="8">IF(F82="","",F82*B82)</f>
        <v/>
      </c>
      <c r="H82" s="91" t="str">
        <f t="array" ref="H82">IF(OR($A82="",SUM(IF(AS!$C$5:$CD$5="COLD",IF(AS!$C83:$CD83="",1,0)))=COUNTIF(AS!$C$5:$CD$5,"COLD")),"",PT!$P$8+SUM(G83:G$86))</f>
        <v/>
      </c>
    </row>
    <row r="83" spans="1:8" x14ac:dyDescent="0.25">
      <c r="A83" s="61" t="str">
        <f>AS!B84</f>
        <v/>
      </c>
      <c r="B83" s="61" t="str">
        <f t="shared" si="6"/>
        <v/>
      </c>
      <c r="C83" s="91" t="str">
        <f t="array" ref="C83">IF($B83="","",SUM(IF(AS!$C$5:$CD$5="HOT",IF(AS!$C84:$CD84="|",1*AS!$C$4:$CD$4,0),0)))</f>
        <v/>
      </c>
      <c r="D83" s="91" t="str">
        <f t="shared" si="7"/>
        <v/>
      </c>
      <c r="E83" s="91" t="str">
        <f t="array" ref="E83">IF(OR($A83="",SUM(IF(AS!$C$5:$CD$5="HOT",IF(AS!$C84:$CD84="",1,0)))=COUNTIF(AS!$C$5:$CD$5,"HOT")),"",SUM(D84:D$86))</f>
        <v/>
      </c>
      <c r="F83" s="91" t="str">
        <f t="array" ref="F83">IF($B83="","",SUM(IF(AS!$C$5:$CD$5="COLD",IF(AS!$C84:$CD84="|",1*AS!$C$4:$CD$4,0),0)))</f>
        <v/>
      </c>
      <c r="G83" s="91" t="str">
        <f t="shared" si="8"/>
        <v/>
      </c>
      <c r="H83" s="91" t="str">
        <f t="array" ref="H83">IF(OR($A83="",SUM(IF(AS!$C$5:$CD$5="COLD",IF(AS!$C84:$CD84="",1,0)))=COUNTIF(AS!$C$5:$CD$5,"COLD")),"",PT!$P$8+SUM(G84:G$86))</f>
        <v/>
      </c>
    </row>
    <row r="84" spans="1:8" x14ac:dyDescent="0.25">
      <c r="A84" s="61" t="str">
        <f>AS!B85</f>
        <v/>
      </c>
      <c r="B84" s="61" t="str">
        <f t="shared" si="6"/>
        <v/>
      </c>
      <c r="C84" s="91" t="str">
        <f t="array" ref="C84">IF($B84="","",SUM(IF(AS!$C$5:$CD$5="HOT",IF(AS!$C85:$CD85="|",1*AS!$C$4:$CD$4,0),0)))</f>
        <v/>
      </c>
      <c r="D84" s="91" t="str">
        <f t="shared" si="7"/>
        <v/>
      </c>
      <c r="E84" s="91" t="str">
        <f t="array" ref="E84">IF(OR($A84="",SUM(IF(AS!$C$5:$CD$5="HOT",IF(AS!$C85:$CD85="",1,0)))=COUNTIF(AS!$C$5:$CD$5,"HOT")),"",SUM(D85:D$86))</f>
        <v/>
      </c>
      <c r="F84" s="91" t="str">
        <f t="array" ref="F84">IF($B84="","",SUM(IF(AS!$C$5:$CD$5="COLD",IF(AS!$C85:$CD85="|",1*AS!$C$4:$CD$4,0),0)))</f>
        <v/>
      </c>
      <c r="G84" s="91" t="str">
        <f t="shared" si="8"/>
        <v/>
      </c>
      <c r="H84" s="91" t="str">
        <f t="array" ref="H84">IF(OR($A84="",SUM(IF(AS!$C$5:$CD$5="COLD",IF(AS!$C85:$CD85="",1,0)))=COUNTIF(AS!$C$5:$CD$5,"COLD")),"",PT!$P$8+SUM(G85:G$86))</f>
        <v/>
      </c>
    </row>
    <row r="85" spans="1:8" x14ac:dyDescent="0.25">
      <c r="A85" s="61" t="str">
        <f>AS!B86</f>
        <v/>
      </c>
      <c r="B85" s="61" t="str">
        <f t="shared" si="6"/>
        <v/>
      </c>
      <c r="C85" s="91" t="str">
        <f t="array" ref="C85">IF($B85="","",SUM(IF(AS!$C$5:$CD$5="HOT",IF(AS!$C86:$CD86="|",1*AS!$C$4:$CD$4,0),0)))</f>
        <v/>
      </c>
      <c r="D85" s="91" t="str">
        <f t="shared" si="7"/>
        <v/>
      </c>
      <c r="E85" s="91" t="str">
        <f t="array" ref="E85">IF(OR($A85="",SUM(IF(AS!$C$5:$CD$5="HOT",IF(AS!$C86:$CD86="",1,0)))=COUNTIF(AS!$C$5:$CD$5,"HOT")),"",SUM(D86:D$86))</f>
        <v/>
      </c>
      <c r="F85" s="91" t="str">
        <f t="array" ref="F85">IF($B85="","",SUM(IF(AS!$C$5:$CD$5="COLD",IF(AS!$C86:$CD86="|",1*AS!$C$4:$CD$4,0),0)))</f>
        <v/>
      </c>
      <c r="G85" s="91" t="str">
        <f t="shared" si="8"/>
        <v/>
      </c>
      <c r="H85" s="91" t="str">
        <f t="array" ref="H85">IF(OR($A85="",SUM(IF(AS!$C$5:$CD$5="COLD",IF(AS!$C86:$CD86="",1,0)))=COUNTIF(AS!$C$5:$CD$5,"COLD")),"",PT!$P$8+SUM(G86:G$86))</f>
        <v/>
      </c>
    </row>
    <row r="86" spans="1:8" x14ac:dyDescent="0.25">
      <c r="A86" s="61" t="str">
        <f>AS!B87</f>
        <v/>
      </c>
      <c r="B86" s="61" t="str">
        <f t="shared" si="6"/>
        <v/>
      </c>
      <c r="C86" s="91" t="str">
        <f t="array" ref="C86">IF($B86="","",SUM(IF(AS!$C$5:$CD$5="HOT",IF(AS!$C87:$CD87="|",1*AS!$C$4:$CD$4,0),0)))</f>
        <v/>
      </c>
      <c r="D86" s="91" t="str">
        <f t="shared" si="7"/>
        <v/>
      </c>
      <c r="E86" s="91" t="str">
        <f t="array" ref="E86">IF(OR($A86="",SUM(IF(AS!$C$5:$CD$5="HOT",IF(AS!$C87:$CD87="",1,0)))=COUNTIF(AS!$C$5:$CD$5,"HOT")),"",SUM(D$86:D87))</f>
        <v/>
      </c>
      <c r="F86" s="91" t="str">
        <f t="array" ref="F86">IF($B86="","",SUM(IF(AS!$C$5:$CD$5="COLD",IF(AS!$C87:$CD87="|",1*AS!$C$4:$CD$4,0),0)))</f>
        <v/>
      </c>
      <c r="G86" s="91" t="str">
        <f t="shared" si="8"/>
        <v/>
      </c>
      <c r="H86" s="91" t="str">
        <f t="array" ref="H86">IF(OR($A86="",SUM(IF(AS!$C$5:$CD$5="COLD",IF(AS!$C87:$CD87="",1,0)))=COUNTIF(AS!$C$5:$CD$5,"COLD")),"",PT!$P$8+SUM(G$86:G87))</f>
        <v/>
      </c>
    </row>
    <row r="87" spans="1:8" x14ac:dyDescent="0.25">
      <c r="A87" s="61" t="str">
        <f>AS!B88</f>
        <v/>
      </c>
      <c r="B87" s="61" t="str">
        <f t="shared" si="6"/>
        <v/>
      </c>
      <c r="C87" s="91" t="str">
        <f t="array" ref="C87">IF($B87="","",SUM(IF(AS!$C$5:$CD$5="HOT",IF(AS!$C88:$CD88="|",1*AS!$C$4:$CD$4,0),0)))</f>
        <v/>
      </c>
      <c r="D87" s="91" t="str">
        <f t="shared" si="7"/>
        <v/>
      </c>
      <c r="E87" s="91" t="str">
        <f t="array" ref="E87">IF(OR($A87="",SUM(IF(AS!$C$5:$CD$5="HOT",IF(AS!$C88:$CD88="",1,0)))=COUNTIF(AS!$C$5:$CD$5,"HOT")),"",SUM(D$86:D88))</f>
        <v/>
      </c>
      <c r="F87" s="91" t="str">
        <f t="array" ref="F87">IF($B87="","",SUM(IF(AS!$C$5:$CD$5="COLD",IF(AS!$C88:$CD88="|",1*AS!$C$4:$CD$4,0),0)))</f>
        <v/>
      </c>
      <c r="G87" s="91" t="str">
        <f t="shared" si="8"/>
        <v/>
      </c>
      <c r="H87" s="91" t="str">
        <f t="array" ref="H87">IF(OR($A87="",SUM(IF(AS!$C$5:$CD$5="COLD",IF(AS!$C88:$CD88="",1,0)))=COUNTIF(AS!$C$5:$CD$5,"COLD")),"",PT!$P$8+SUM(G$86:G88))</f>
        <v/>
      </c>
    </row>
    <row r="88" spans="1:8" x14ac:dyDescent="0.25">
      <c r="A88" s="61" t="str">
        <f>AS!B89</f>
        <v/>
      </c>
      <c r="B88" s="61" t="str">
        <f t="shared" si="6"/>
        <v/>
      </c>
      <c r="C88" s="91" t="str">
        <f t="array" ref="C88">IF($B88="","",SUM(IF(AS!$C$5:$CD$5="HOT",IF(AS!$C89:$CD89="|",1*AS!$C$4:$CD$4,0),0)))</f>
        <v/>
      </c>
      <c r="D88" s="91" t="str">
        <f t="shared" si="7"/>
        <v/>
      </c>
      <c r="E88" s="91" t="str">
        <f t="array" ref="E88">IF(OR($A88="",SUM(IF(AS!$C$5:$CD$5="HOT",IF(AS!$C89:$CD89="",1,0)))=COUNTIF(AS!$C$5:$CD$5,"HOT")),"",SUM(D$86:D89))</f>
        <v/>
      </c>
      <c r="F88" s="91" t="str">
        <f t="array" ref="F88">IF($B88="","",SUM(IF(AS!$C$5:$CD$5="COLD",IF(AS!$C89:$CD89="|",1*AS!$C$4:$CD$4,0),0)))</f>
        <v/>
      </c>
      <c r="G88" s="91" t="str">
        <f t="shared" si="8"/>
        <v/>
      </c>
      <c r="H88" s="91" t="str">
        <f t="array" ref="H88">IF(OR($A88="",SUM(IF(AS!$C$5:$CD$5="COLD",IF(AS!$C89:$CD89="",1,0)))=COUNTIF(AS!$C$5:$CD$5,"COLD")),"",PT!$P$8+SUM(G$86:G89))</f>
        <v/>
      </c>
    </row>
    <row r="89" spans="1:8" x14ac:dyDescent="0.25">
      <c r="A89" s="61" t="str">
        <f>AS!B90</f>
        <v/>
      </c>
      <c r="B89" s="61" t="str">
        <f t="shared" si="6"/>
        <v/>
      </c>
      <c r="C89" s="91" t="str">
        <f t="array" ref="C89">IF($B89="","",SUM(IF(AS!$C$5:$CD$5="HOT",IF(AS!$C90:$CD90="|",1*AS!$C$4:$CD$4,0),0)))</f>
        <v/>
      </c>
      <c r="D89" s="91" t="str">
        <f t="shared" si="7"/>
        <v/>
      </c>
      <c r="E89" s="91" t="str">
        <f t="array" ref="E89">IF(OR($A89="",SUM(IF(AS!$C$5:$CD$5="HOT",IF(AS!$C90:$CD90="",1,0)))=COUNTIF(AS!$C$5:$CD$5,"HOT")),"",SUM(D$86:D90))</f>
        <v/>
      </c>
      <c r="F89" s="91" t="str">
        <f t="array" ref="F89">IF($B89="","",SUM(IF(AS!$C$5:$CD$5="COLD",IF(AS!$C90:$CD90="|",1*AS!$C$4:$CD$4,0),0)))</f>
        <v/>
      </c>
      <c r="G89" s="91" t="str">
        <f t="shared" si="8"/>
        <v/>
      </c>
      <c r="H89" s="91" t="str">
        <f t="array" ref="H89">IF(OR($A89="",SUM(IF(AS!$C$5:$CD$5="COLD",IF(AS!$C90:$CD90="",1,0)))=COUNTIF(AS!$C$5:$CD$5,"COLD")),"",PT!$P$8+SUM(G$86:G90))</f>
        <v/>
      </c>
    </row>
    <row r="90" spans="1:8" x14ac:dyDescent="0.25">
      <c r="A90" s="61" t="str">
        <f>AS!B91</f>
        <v/>
      </c>
      <c r="B90" s="61" t="str">
        <f t="shared" si="6"/>
        <v/>
      </c>
      <c r="C90" s="91" t="str">
        <f t="array" ref="C90">IF($B90="","",SUM(IF(AS!$C$5:$CD$5="HOT",IF(AS!$C91:$CD91="|",1*AS!$C$4:$CD$4,0),0)))</f>
        <v/>
      </c>
      <c r="D90" s="91" t="str">
        <f t="shared" si="7"/>
        <v/>
      </c>
      <c r="E90" s="91" t="str">
        <f t="array" ref="E90">IF(OR($A90="",SUM(IF(AS!$C$5:$CD$5="HOT",IF(AS!$C91:$CD91="",1,0)))=COUNTIF(AS!$C$5:$CD$5,"HOT")),"",SUM(D$86:D91))</f>
        <v/>
      </c>
      <c r="F90" s="91" t="str">
        <f t="array" ref="F90">IF($B90="","",SUM(IF(AS!$C$5:$CD$5="COLD",IF(AS!$C91:$CD91="|",1*AS!$C$4:$CD$4,0),0)))</f>
        <v/>
      </c>
      <c r="G90" s="91" t="str">
        <f t="shared" si="8"/>
        <v/>
      </c>
      <c r="H90" s="91" t="str">
        <f t="array" ref="H90">IF(OR($A90="",SUM(IF(AS!$C$5:$CD$5="COLD",IF(AS!$C91:$CD91="",1,0)))=COUNTIF(AS!$C$5:$CD$5,"COLD")),"",PT!$P$8+SUM(G$86:G91))</f>
        <v/>
      </c>
    </row>
    <row r="91" spans="1:8" x14ac:dyDescent="0.25">
      <c r="A91" s="61" t="str">
        <f>AS!B92</f>
        <v/>
      </c>
      <c r="B91" s="61" t="str">
        <f t="shared" si="6"/>
        <v/>
      </c>
      <c r="C91" s="91" t="str">
        <f t="array" ref="C91">IF($B91="","",SUM(IF(AS!$C$5:$CD$5="HOT",IF(AS!$C92:$CD92="|",1*AS!$C$4:$CD$4,0),0)))</f>
        <v/>
      </c>
      <c r="D91" s="91" t="str">
        <f t="shared" si="7"/>
        <v/>
      </c>
      <c r="E91" s="91" t="str">
        <f t="array" ref="E91">IF(OR($A91="",SUM(IF(AS!$C$5:$CD$5="HOT",IF(AS!$C92:$CD92="",1,0)))=COUNTIF(AS!$C$5:$CD$5,"HOT")),"",SUM(D$86:D92))</f>
        <v/>
      </c>
      <c r="F91" s="91" t="str">
        <f t="array" ref="F91">IF($B91="","",SUM(IF(AS!$C$5:$CD$5="COLD",IF(AS!$C92:$CD92="|",1*AS!$C$4:$CD$4,0),0)))</f>
        <v/>
      </c>
      <c r="G91" s="91" t="str">
        <f t="shared" si="8"/>
        <v/>
      </c>
      <c r="H91" s="91" t="str">
        <f t="array" ref="H91">IF(OR($A91="",SUM(IF(AS!$C$5:$CD$5="COLD",IF(AS!$C92:$CD92="",1,0)))=COUNTIF(AS!$C$5:$CD$5,"COLD")),"",PT!$P$8+SUM(G$86:G92))</f>
        <v/>
      </c>
    </row>
    <row r="92" spans="1:8" x14ac:dyDescent="0.25">
      <c r="A92" s="61" t="str">
        <f>AS!B93</f>
        <v/>
      </c>
      <c r="B92" s="61" t="str">
        <f t="shared" si="6"/>
        <v/>
      </c>
      <c r="C92" s="91" t="str">
        <f t="array" ref="C92">IF($B92="","",SUM(IF(AS!$C$5:$CD$5="HOT",IF(AS!$C93:$CD93="|",1*AS!$C$4:$CD$4,0),0)))</f>
        <v/>
      </c>
      <c r="D92" s="91" t="str">
        <f t="shared" si="7"/>
        <v/>
      </c>
      <c r="E92" s="91" t="str">
        <f t="array" ref="E92">IF(OR($A92="",SUM(IF(AS!$C$5:$CD$5="HOT",IF(AS!$C93:$CD93="",1,0)))=COUNTIF(AS!$C$5:$CD$5,"HOT")),"",SUM(D$86:D93))</f>
        <v/>
      </c>
      <c r="F92" s="91" t="str">
        <f t="array" ref="F92">IF($B92="","",SUM(IF(AS!$C$5:$CD$5="COLD",IF(AS!$C93:$CD93="|",1*AS!$C$4:$CD$4,0),0)))</f>
        <v/>
      </c>
      <c r="G92" s="91" t="str">
        <f t="shared" si="8"/>
        <v/>
      </c>
      <c r="H92" s="91" t="str">
        <f t="array" ref="H92">IF(OR($A92="",SUM(IF(AS!$C$5:$CD$5="COLD",IF(AS!$C93:$CD93="",1,0)))=COUNTIF(AS!$C$5:$CD$5,"COLD")),"",PT!$P$8+SUM(G$86:G93))</f>
        <v/>
      </c>
    </row>
    <row r="93" spans="1:8" x14ac:dyDescent="0.25">
      <c r="A93" s="61" t="str">
        <f>AS!B94</f>
        <v/>
      </c>
      <c r="B93" s="61" t="str">
        <f t="shared" si="6"/>
        <v/>
      </c>
      <c r="C93" s="91" t="str">
        <f t="array" ref="C93">IF($B93="","",SUM(IF(AS!$C$5:$CD$5="HOT",IF(AS!$C94:$CD94="|",1*AS!$C$4:$CD$4,0),0)))</f>
        <v/>
      </c>
      <c r="D93" s="91" t="str">
        <f t="shared" si="7"/>
        <v/>
      </c>
      <c r="E93" s="91" t="str">
        <f t="array" ref="E93">IF(OR($A93="",SUM(IF(AS!$C$5:$CD$5="HOT",IF(AS!$C94:$CD94="",1,0)))=COUNTIF(AS!$C$5:$CD$5,"HOT")),"",SUM(D$86:D94))</f>
        <v/>
      </c>
      <c r="F93" s="91" t="str">
        <f t="array" ref="F93">IF($B93="","",SUM(IF(AS!$C$5:$CD$5="COLD",IF(AS!$C94:$CD94="|",1*AS!$C$4:$CD$4,0),0)))</f>
        <v/>
      </c>
      <c r="G93" s="91" t="str">
        <f t="shared" si="8"/>
        <v/>
      </c>
      <c r="H93" s="91" t="str">
        <f t="array" ref="H93">IF(OR($A93="",SUM(IF(AS!$C$5:$CD$5="COLD",IF(AS!$C94:$CD94="",1,0)))=COUNTIF(AS!$C$5:$CD$5,"COLD")),"",PT!$P$8+SUM(G$86:G94))</f>
        <v/>
      </c>
    </row>
    <row r="94" spans="1:8" x14ac:dyDescent="0.25">
      <c r="A94" s="61" t="str">
        <f>AS!B95</f>
        <v/>
      </c>
      <c r="B94" s="61" t="str">
        <f t="shared" si="6"/>
        <v/>
      </c>
      <c r="C94" s="91" t="str">
        <f t="array" ref="C94">IF($B94="","",SUM(IF(AS!$C$5:$CD$5="HOT",IF(AS!$C95:$CD95="|",1*AS!$C$4:$CD$4,0),0)))</f>
        <v/>
      </c>
      <c r="D94" s="91" t="str">
        <f t="shared" si="7"/>
        <v/>
      </c>
      <c r="E94" s="91" t="str">
        <f t="array" ref="E94">IF(OR($A94="",SUM(IF(AS!$C$5:$CD$5="HOT",IF(AS!$C95:$CD95="",1,0)))=COUNTIF(AS!$C$5:$CD$5,"HOT")),"",SUM(D$86:D95))</f>
        <v/>
      </c>
      <c r="F94" s="91" t="str">
        <f t="array" ref="F94">IF($B94="","",SUM(IF(AS!$C$5:$CD$5="COLD",IF(AS!$C95:$CD95="|",1*AS!$C$4:$CD$4,0),0)))</f>
        <v/>
      </c>
      <c r="G94" s="91" t="str">
        <f t="shared" si="8"/>
        <v/>
      </c>
      <c r="H94" s="91" t="str">
        <f t="array" ref="H94">IF(OR($A94="",SUM(IF(AS!$C$5:$CD$5="COLD",IF(AS!$C95:$CD95="",1,0)))=COUNTIF(AS!$C$5:$CD$5,"COLD")),"",PT!$P$8+SUM(G$86:G95))</f>
        <v/>
      </c>
    </row>
    <row r="95" spans="1:8" x14ac:dyDescent="0.25">
      <c r="A95" s="61" t="str">
        <f>AS!B96</f>
        <v/>
      </c>
      <c r="B95" s="61" t="str">
        <f t="shared" si="6"/>
        <v/>
      </c>
      <c r="C95" s="91" t="str">
        <f t="array" ref="C95">IF($B95="","",SUM(IF(AS!$C$5:$CD$5="HOT",IF(AS!$C96:$CD96="|",1*AS!$C$4:$CD$4,0),0)))</f>
        <v/>
      </c>
      <c r="D95" s="91" t="str">
        <f t="shared" si="7"/>
        <v/>
      </c>
      <c r="E95" s="91" t="str">
        <f t="array" ref="E95">IF(OR($A95="",SUM(IF(AS!$C$5:$CD$5="HOT",IF(AS!$C96:$CD96="",1,0)))=COUNTIF(AS!$C$5:$CD$5,"HOT")),"",SUM(D$86:D96))</f>
        <v/>
      </c>
      <c r="F95" s="91" t="str">
        <f t="array" ref="F95">IF($B95="","",SUM(IF(AS!$C$5:$CD$5="COLD",IF(AS!$C96:$CD96="|",1*AS!$C$4:$CD$4,0),0)))</f>
        <v/>
      </c>
      <c r="G95" s="91" t="str">
        <f t="shared" si="8"/>
        <v/>
      </c>
      <c r="H95" s="91" t="str">
        <f t="array" ref="H95">IF(OR($A95="",SUM(IF(AS!$C$5:$CD$5="COLD",IF(AS!$C96:$CD96="",1,0)))=COUNTIF(AS!$C$5:$CD$5,"COLD")),"",PT!$P$8+SUM(G$86:G96))</f>
        <v/>
      </c>
    </row>
    <row r="96" spans="1:8" x14ac:dyDescent="0.25">
      <c r="A96" s="61" t="str">
        <f>AS!B97</f>
        <v/>
      </c>
      <c r="B96" s="61" t="str">
        <f t="shared" si="6"/>
        <v/>
      </c>
      <c r="C96" s="91" t="str">
        <f t="array" ref="C96">IF($B96="","",SUM(IF(AS!$C$5:$CD$5="HOT",IF(AS!$C97:$CD97="|",1*AS!$C$4:$CD$4,0),0)))</f>
        <v/>
      </c>
      <c r="D96" s="91" t="str">
        <f t="shared" si="7"/>
        <v/>
      </c>
      <c r="E96" s="91" t="str">
        <f t="array" ref="E96">IF(OR($A96="",SUM(IF(AS!$C$5:$CD$5="HOT",IF(AS!$C97:$CD97="",1,0)))=COUNTIF(AS!$C$5:$CD$5,"HOT")),"",SUM(D$86:D97))</f>
        <v/>
      </c>
      <c r="F96" s="91" t="str">
        <f t="array" ref="F96">IF($B96="","",SUM(IF(AS!$C$5:$CD$5="COLD",IF(AS!$C97:$CD97="|",1*AS!$C$4:$CD$4,0),0)))</f>
        <v/>
      </c>
      <c r="G96" s="91" t="str">
        <f t="shared" si="8"/>
        <v/>
      </c>
      <c r="H96" s="91" t="str">
        <f t="array" ref="H96">IF(OR($A96="",SUM(IF(AS!$C$5:$CD$5="COLD",IF(AS!$C97:$CD97="",1,0)))=COUNTIF(AS!$C$5:$CD$5,"COLD")),"",PT!$P$8+SUM(G$86:G97))</f>
        <v/>
      </c>
    </row>
    <row r="97" spans="1:8" x14ac:dyDescent="0.25">
      <c r="A97" s="61" t="str">
        <f>AS!B98</f>
        <v/>
      </c>
      <c r="B97" s="61" t="str">
        <f t="shared" si="6"/>
        <v/>
      </c>
      <c r="C97" s="91" t="str">
        <f t="array" ref="C97">IF($B97="","",SUM(IF(AS!$C$5:$CD$5="HOT",IF(AS!$C98:$CD98="|",1*AS!$C$4:$CD$4,0),0)))</f>
        <v/>
      </c>
      <c r="D97" s="91" t="str">
        <f t="shared" si="7"/>
        <v/>
      </c>
      <c r="E97" s="91" t="str">
        <f t="array" ref="E97">IF(OR($A97="",SUM(IF(AS!$C$5:$CD$5="HOT",IF(AS!$C98:$CD98="",1,0)))=COUNTIF(AS!$C$5:$CD$5,"HOT")),"",SUM(D$86:D98))</f>
        <v/>
      </c>
      <c r="F97" s="91" t="str">
        <f t="array" ref="F97">IF($B97="","",SUM(IF(AS!$C$5:$CD$5="COLD",IF(AS!$C98:$CD98="|",1*AS!$C$4:$CD$4,0),0)))</f>
        <v/>
      </c>
      <c r="G97" s="91" t="str">
        <f t="shared" si="8"/>
        <v/>
      </c>
      <c r="H97" s="91" t="str">
        <f t="array" ref="H97">IF(OR($A97="",SUM(IF(AS!$C$5:$CD$5="COLD",IF(AS!$C98:$CD98="",1,0)))=COUNTIF(AS!$C$5:$CD$5,"COLD")),"",PT!$P$8+SUM(G$86:G98))</f>
        <v/>
      </c>
    </row>
    <row r="98" spans="1:8" x14ac:dyDescent="0.25">
      <c r="A98" s="61" t="str">
        <f>AS!B99</f>
        <v/>
      </c>
      <c r="B98" s="61" t="str">
        <f t="shared" si="6"/>
        <v/>
      </c>
      <c r="C98" s="91" t="str">
        <f t="array" ref="C98">IF($B98="","",SUM(IF(AS!$C$5:$CD$5="HOT",IF(AS!$C99:$CD99="|",1*AS!$C$4:$CD$4,0),0)))</f>
        <v/>
      </c>
      <c r="D98" s="91" t="str">
        <f t="shared" si="7"/>
        <v/>
      </c>
      <c r="E98" s="91" t="str">
        <f t="array" ref="E98">IF(OR($A98="",SUM(IF(AS!$C$5:$CD$5="HOT",IF(AS!$C99:$CD99="",1,0)))=COUNTIF(AS!$C$5:$CD$5,"HOT")),"",SUM(D$86:D99))</f>
        <v/>
      </c>
      <c r="F98" s="91" t="str">
        <f t="array" ref="F98">IF($B98="","",SUM(IF(AS!$C$5:$CD$5="COLD",IF(AS!$C99:$CD99="|",1*AS!$C$4:$CD$4,0),0)))</f>
        <v/>
      </c>
      <c r="G98" s="91" t="str">
        <f t="shared" si="8"/>
        <v/>
      </c>
      <c r="H98" s="91" t="str">
        <f t="array" ref="H98">IF(OR($A98="",SUM(IF(AS!$C$5:$CD$5="COLD",IF(AS!$C99:$CD99="",1,0)))=COUNTIF(AS!$C$5:$CD$5,"COLD")),"",PT!$P$8+SUM(G$86:G99))</f>
        <v/>
      </c>
    </row>
    <row r="99" spans="1:8" x14ac:dyDescent="0.25">
      <c r="A99" s="61" t="str">
        <f>AS!B100</f>
        <v/>
      </c>
      <c r="B99" s="61" t="str">
        <f t="shared" si="6"/>
        <v/>
      </c>
      <c r="C99" s="91" t="str">
        <f t="array" ref="C99">IF($B99="","",SUM(IF(AS!$C$5:$CD$5="HOT",IF(AS!$C100:$CD100="|",1*AS!$C$4:$CD$4,0),0)))</f>
        <v/>
      </c>
      <c r="D99" s="91" t="str">
        <f t="shared" si="7"/>
        <v/>
      </c>
      <c r="E99" s="91" t="str">
        <f t="array" ref="E99">IF(OR($A99="",SUM(IF(AS!$C$5:$CD$5="HOT",IF(AS!$C100:$CD100="",1,0)))=COUNTIF(AS!$C$5:$CD$5,"HOT")),"",SUM(D$86:D100))</f>
        <v/>
      </c>
      <c r="F99" s="91" t="str">
        <f t="array" ref="F99">IF($B99="","",SUM(IF(AS!$C$5:$CD$5="COLD",IF(AS!$C100:$CD100="|",1*AS!$C$4:$CD$4,0),0)))</f>
        <v/>
      </c>
      <c r="G99" s="91" t="str">
        <f t="shared" si="8"/>
        <v/>
      </c>
      <c r="H99" s="91" t="str">
        <f t="array" ref="H99">IF(OR($A99="",SUM(IF(AS!$C$5:$CD$5="COLD",IF(AS!$C100:$CD100="",1,0)))=COUNTIF(AS!$C$5:$CD$5,"COLD")),"",PT!$P$8+SUM(G$86:G100))</f>
        <v/>
      </c>
    </row>
    <row r="100" spans="1:8" x14ac:dyDescent="0.25">
      <c r="A100" s="61" t="str">
        <f>AS!B101</f>
        <v/>
      </c>
      <c r="B100" s="61" t="str">
        <f t="shared" si="6"/>
        <v/>
      </c>
      <c r="C100" s="91" t="str">
        <f t="array" ref="C100">IF($B100="","",SUM(IF(AS!$C$5:$CD$5="HOT",IF(AS!$C101:$CD101="|",1*AS!$C$4:$CD$4,0),0)))</f>
        <v/>
      </c>
      <c r="D100" s="91" t="str">
        <f t="shared" si="7"/>
        <v/>
      </c>
      <c r="E100" s="91" t="str">
        <f t="array" ref="E100">IF(OR($A100="",SUM(IF(AS!$C$5:$CD$5="HOT",IF(AS!$C101:$CD101="",1,0)))=COUNTIF(AS!$C$5:$CD$5,"HOT")),"",SUM(D$86:D101))</f>
        <v/>
      </c>
      <c r="F100" s="91" t="str">
        <f t="array" ref="F100">IF($B100="","",SUM(IF(AS!$C$5:$CD$5="COLD",IF(AS!$C101:$CD101="|",1*AS!$C$4:$CD$4,0),0)))</f>
        <v/>
      </c>
      <c r="G100" s="91" t="str">
        <f t="shared" si="8"/>
        <v/>
      </c>
      <c r="H100" s="91" t="str">
        <f t="array" ref="H100">IF(OR($A100="",SUM(IF(AS!$C$5:$CD$5="COLD",IF(AS!$C101:$CD101="",1,0)))=COUNTIF(AS!$C$5:$CD$5,"COLD")),"",PT!$P$8+SUM(G$86:G101))</f>
        <v/>
      </c>
    </row>
    <row r="101" spans="1:8" x14ac:dyDescent="0.25">
      <c r="A101" s="61" t="str">
        <f>AS!B102</f>
        <v/>
      </c>
      <c r="B101" s="61" t="str">
        <f t="shared" si="6"/>
        <v/>
      </c>
      <c r="C101" s="91" t="str">
        <f t="array" ref="C101">IF($B101="","",SUM(IF(AS!$C$5:$CD$5="HOT",IF(AS!$C102:$CD102="|",1*AS!$C$4:$CD$4,0),0)))</f>
        <v/>
      </c>
      <c r="D101" s="91" t="str">
        <f t="shared" si="7"/>
        <v/>
      </c>
      <c r="E101" s="91" t="str">
        <f t="array" ref="E101">IF(OR($A101="",SUM(IF(AS!$C$5:$CD$5="HOT",IF(AS!$C102:$CD102="",1,0)))=COUNTIF(AS!$C$5:$CD$5,"HOT")),"",SUM(D$86:D102))</f>
        <v/>
      </c>
      <c r="F101" s="91" t="str">
        <f t="array" ref="F101">IF($B101="","",SUM(IF(AS!$C$5:$CD$5="COLD",IF(AS!$C102:$CD102="|",1*AS!$C$4:$CD$4,0),0)))</f>
        <v/>
      </c>
      <c r="G101" s="91" t="str">
        <f t="shared" si="8"/>
        <v/>
      </c>
      <c r="H101" s="91" t="str">
        <f t="array" ref="H101">IF(OR($A101="",SUM(IF(AS!$C$5:$CD$5="COLD",IF(AS!$C102:$CD102="",1,0)))=COUNTIF(AS!$C$5:$CD$5,"COLD")),"",PT!$P$8+SUM(G$86:G102))</f>
        <v/>
      </c>
    </row>
    <row r="102" spans="1:8" x14ac:dyDescent="0.25">
      <c r="A102" s="61" t="str">
        <f>AS!B103</f>
        <v/>
      </c>
      <c r="B102" s="61" t="str">
        <f t="shared" si="6"/>
        <v/>
      </c>
      <c r="C102" s="91" t="str">
        <f t="array" ref="C102">IF($B102="","",SUM(IF(AS!$C$5:$CD$5="HOT",IF(AS!$C103:$CD103="|",1*AS!$C$4:$CD$4,0),0)))</f>
        <v/>
      </c>
      <c r="D102" s="91" t="str">
        <f t="shared" si="7"/>
        <v/>
      </c>
      <c r="E102" s="91" t="str">
        <f t="array" ref="E102">IF(OR($A102="",SUM(IF(AS!$C$5:$CD$5="HOT",IF(AS!$C103:$CD103="",1,0)))=COUNTIF(AS!$C$5:$CD$5,"HOT")),"",SUM(D$86:D103))</f>
        <v/>
      </c>
      <c r="F102" s="91" t="str">
        <f t="array" ref="F102">IF($B102="","",SUM(IF(AS!$C$5:$CD$5="COLD",IF(AS!$C103:$CD103="|",1*AS!$C$4:$CD$4,0),0)))</f>
        <v/>
      </c>
      <c r="G102" s="91" t="str">
        <f t="shared" si="8"/>
        <v/>
      </c>
      <c r="H102" s="91" t="str">
        <f t="array" ref="H102">IF(OR($A102="",SUM(IF(AS!$C$5:$CD$5="COLD",IF(AS!$C103:$CD103="",1,0)))=COUNTIF(AS!$C$5:$CD$5,"COLD")),"",PT!$P$8+SUM(G$86:G103))</f>
        <v/>
      </c>
    </row>
    <row r="103" spans="1:8" x14ac:dyDescent="0.25">
      <c r="A103" s="61" t="str">
        <f>AS!B104</f>
        <v/>
      </c>
      <c r="B103" s="61" t="str">
        <f t="shared" si="6"/>
        <v/>
      </c>
      <c r="C103" s="91" t="str">
        <f t="array" ref="C103">IF($B103="","",SUM(IF(AS!$C$5:$CD$5="HOT",IF(AS!$C104:$CD104="|",1*AS!$C$4:$CD$4,0),0)))</f>
        <v/>
      </c>
      <c r="D103" s="91" t="str">
        <f t="shared" si="7"/>
        <v/>
      </c>
      <c r="E103" s="91" t="str">
        <f t="array" ref="E103">IF(OR($A103="",SUM(IF(AS!$C$5:$CD$5="HOT",IF(AS!$C104:$CD104="",1,0)))=COUNTIF(AS!$C$5:$CD$5,"HOT")),"",SUM(D$86:D104))</f>
        <v/>
      </c>
      <c r="F103" s="91" t="str">
        <f t="array" ref="F103">IF($B103="","",SUM(IF(AS!$C$5:$CD$5="COLD",IF(AS!$C104:$CD104="|",1*AS!$C$4:$CD$4,0),0)))</f>
        <v/>
      </c>
      <c r="G103" s="91" t="str">
        <f t="shared" si="8"/>
        <v/>
      </c>
      <c r="H103" s="91" t="str">
        <f t="array" ref="H103">IF(OR($A103="",SUM(IF(AS!$C$5:$CD$5="COLD",IF(AS!$C104:$CD104="",1,0)))=COUNTIF(AS!$C$5:$CD$5,"COLD")),"",PT!$P$8+SUM(G$86:G104))</f>
        <v/>
      </c>
    </row>
    <row r="104" spans="1:8" x14ac:dyDescent="0.25">
      <c r="A104" s="61" t="str">
        <f>AS!B105</f>
        <v/>
      </c>
      <c r="B104" s="61" t="str">
        <f t="shared" si="6"/>
        <v/>
      </c>
      <c r="C104" s="91" t="str">
        <f t="array" ref="C104">IF($B104="","",SUM(IF(AS!$C$5:$CD$5="HOT",IF(AS!$C105:$CD105="|",1*AS!$C$4:$CD$4,0),0)))</f>
        <v/>
      </c>
      <c r="D104" s="91" t="str">
        <f t="shared" si="7"/>
        <v/>
      </c>
      <c r="E104" s="91" t="str">
        <f t="array" ref="E104">IF(OR($A104="",SUM(IF(AS!$C$5:$CD$5="HOT",IF(AS!$C105:$CD105="",1,0)))=COUNTIF(AS!$C$5:$CD$5,"HOT")),"",SUM(D$86:D105))</f>
        <v/>
      </c>
      <c r="F104" s="91" t="str">
        <f t="array" ref="F104">IF($B104="","",SUM(IF(AS!$C$5:$CD$5="COLD",IF(AS!$C105:$CD105="|",1*AS!$C$4:$CD$4,0),0)))</f>
        <v/>
      </c>
      <c r="G104" s="91" t="str">
        <f t="shared" si="8"/>
        <v/>
      </c>
      <c r="H104" s="91" t="str">
        <f t="array" ref="H104">IF(OR($A104="",SUM(IF(AS!$C$5:$CD$5="COLD",IF(AS!$C105:$CD105="",1,0)))=COUNTIF(AS!$C$5:$CD$5,"COLD")),"",PT!$P$8+SUM(G$86:G105))</f>
        <v/>
      </c>
    </row>
    <row r="105" spans="1:8" x14ac:dyDescent="0.25">
      <c r="A105" s="61" t="str">
        <f>AS!B106</f>
        <v/>
      </c>
      <c r="B105" s="61" t="str">
        <f t="shared" si="6"/>
        <v/>
      </c>
      <c r="C105" s="91" t="str">
        <f t="array" ref="C105">IF($B105="","",SUM(IF(AS!$C$5:$CD$5="HOT",IF(AS!$C106:$CD106="|",1*AS!$C$4:$CD$4,0),0)))</f>
        <v/>
      </c>
      <c r="D105" s="91" t="str">
        <f t="shared" si="7"/>
        <v/>
      </c>
      <c r="E105" s="91" t="str">
        <f t="array" ref="E105">IF(OR($A105="",SUM(IF(AS!$C$5:$CD$5="HOT",IF(AS!$C106:$CD106="",1,0)))=COUNTIF(AS!$C$5:$CD$5,"HOT")),"",SUM(D$86:D106))</f>
        <v/>
      </c>
      <c r="F105" s="91" t="str">
        <f t="array" ref="F105">IF($B105="","",SUM(IF(AS!$C$5:$CD$5="COLD",IF(AS!$C106:$CD106="|",1*AS!$C$4:$CD$4,0),0)))</f>
        <v/>
      </c>
      <c r="G105" s="91" t="str">
        <f t="shared" si="8"/>
        <v/>
      </c>
      <c r="H105" s="91" t="str">
        <f t="array" ref="H105">IF(OR($A105="",SUM(IF(AS!$C$5:$CD$5="COLD",IF(AS!$C106:$CD106="",1,0)))=COUNTIF(AS!$C$5:$CD$5,"COLD")),"",PT!$P$8+SUM(G$86:G106))</f>
        <v/>
      </c>
    </row>
    <row r="106" spans="1:8" x14ac:dyDescent="0.25">
      <c r="A106" s="61" t="str">
        <f>AS!B107</f>
        <v/>
      </c>
      <c r="B106" s="61" t="str">
        <f t="shared" ref="B106:B169" si="9">IF(A107="","",A105-A107)</f>
        <v/>
      </c>
      <c r="C106" s="91" t="str">
        <f t="array" ref="C106">IF($B106="","",SUM(IF(AS!$C$5:$CD$5="HOT",IF(AS!$C107:$CD107="|",1*AS!$C$4:$CD$4,0),0)))</f>
        <v/>
      </c>
      <c r="D106" s="91" t="str">
        <f t="shared" ref="D106:D169" si="10">IF(C106="","",C106*B106)</f>
        <v/>
      </c>
      <c r="E106" s="91" t="str">
        <f t="array" ref="E106">IF(OR($A106="",SUM(IF(AS!$C$5:$CD$5="HOT",IF(AS!$C107:$CD107="",1,0)))=COUNTIF(AS!$C$5:$CD$5,"HOT")),"",SUM(D$86:D107))</f>
        <v/>
      </c>
      <c r="F106" s="91" t="str">
        <f t="array" ref="F106">IF($B106="","",SUM(IF(AS!$C$5:$CD$5="COLD",IF(AS!$C107:$CD107="|",1*AS!$C$4:$CD$4,0),0)))</f>
        <v/>
      </c>
      <c r="G106" s="91" t="str">
        <f t="shared" ref="G106:G169" si="11">IF(F106="","",F106*B106)</f>
        <v/>
      </c>
      <c r="H106" s="91" t="str">
        <f t="array" ref="H106">IF(OR($A106="",SUM(IF(AS!$C$5:$CD$5="COLD",IF(AS!$C107:$CD107="",1,0)))=COUNTIF(AS!$C$5:$CD$5,"COLD")),"",PT!$P$8+SUM(G$86:G107))</f>
        <v/>
      </c>
    </row>
    <row r="107" spans="1:8" x14ac:dyDescent="0.25">
      <c r="A107" s="61" t="str">
        <f>AS!B108</f>
        <v/>
      </c>
      <c r="B107" s="61" t="str">
        <f t="shared" si="9"/>
        <v/>
      </c>
      <c r="C107" s="91" t="str">
        <f t="array" ref="C107">IF($B107="","",SUM(IF(AS!$C$5:$CD$5="HOT",IF(AS!$C108:$CD108="|",1*AS!$C$4:$CD$4,0),0)))</f>
        <v/>
      </c>
      <c r="D107" s="91" t="str">
        <f t="shared" si="10"/>
        <v/>
      </c>
      <c r="E107" s="91" t="str">
        <f t="array" ref="E107">IF(OR($A107="",SUM(IF(AS!$C$5:$CD$5="HOT",IF(AS!$C108:$CD108="",1,0)))=COUNTIF(AS!$C$5:$CD$5,"HOT")),"",SUM(D$86:D108))</f>
        <v/>
      </c>
      <c r="F107" s="91" t="str">
        <f t="array" ref="F107">IF($B107="","",SUM(IF(AS!$C$5:$CD$5="COLD",IF(AS!$C108:$CD108="|",1*AS!$C$4:$CD$4,0),0)))</f>
        <v/>
      </c>
      <c r="G107" s="91" t="str">
        <f t="shared" si="11"/>
        <v/>
      </c>
      <c r="H107" s="91" t="str">
        <f t="array" ref="H107">IF(OR($A107="",SUM(IF(AS!$C$5:$CD$5="COLD",IF(AS!$C108:$CD108="",1,0)))=COUNTIF(AS!$C$5:$CD$5,"COLD")),"",PT!$P$8+SUM(G$86:G108))</f>
        <v/>
      </c>
    </row>
    <row r="108" spans="1:8" x14ac:dyDescent="0.25">
      <c r="A108" s="61" t="str">
        <f>AS!B109</f>
        <v/>
      </c>
      <c r="B108" s="61" t="str">
        <f t="shared" si="9"/>
        <v/>
      </c>
      <c r="C108" s="91" t="str">
        <f t="array" ref="C108">IF($B108="","",SUM(IF(AS!$C$5:$CD$5="HOT",IF(AS!$C109:$CD109="|",1*AS!$C$4:$CD$4,0),0)))</f>
        <v/>
      </c>
      <c r="D108" s="91" t="str">
        <f t="shared" si="10"/>
        <v/>
      </c>
      <c r="E108" s="91" t="str">
        <f t="array" ref="E108">IF(OR($A108="",SUM(IF(AS!$C$5:$CD$5="HOT",IF(AS!$C109:$CD109="",1,0)))=COUNTIF(AS!$C$5:$CD$5,"HOT")),"",SUM(D$86:D109))</f>
        <v/>
      </c>
      <c r="F108" s="91" t="str">
        <f t="array" ref="F108">IF($B108="","",SUM(IF(AS!$C$5:$CD$5="COLD",IF(AS!$C109:$CD109="|",1*AS!$C$4:$CD$4,0),0)))</f>
        <v/>
      </c>
      <c r="G108" s="91" t="str">
        <f t="shared" si="11"/>
        <v/>
      </c>
      <c r="H108" s="91" t="str">
        <f t="array" ref="H108">IF(OR($A108="",SUM(IF(AS!$C$5:$CD$5="COLD",IF(AS!$C109:$CD109="",1,0)))=COUNTIF(AS!$C$5:$CD$5,"COLD")),"",PT!$P$8+SUM(G$86:G109))</f>
        <v/>
      </c>
    </row>
    <row r="109" spans="1:8" x14ac:dyDescent="0.25">
      <c r="A109" s="61" t="str">
        <f>AS!B110</f>
        <v/>
      </c>
      <c r="B109" s="61" t="str">
        <f t="shared" si="9"/>
        <v/>
      </c>
      <c r="C109" s="91" t="str">
        <f t="array" ref="C109">IF($B109="","",SUM(IF(AS!$C$5:$CD$5="HOT",IF(AS!$C110:$CD110="|",1*AS!$C$4:$CD$4,0),0)))</f>
        <v/>
      </c>
      <c r="D109" s="91" t="str">
        <f t="shared" si="10"/>
        <v/>
      </c>
      <c r="E109" s="91" t="str">
        <f t="array" ref="E109">IF(OR($A109="",SUM(IF(AS!$C$5:$CD$5="HOT",IF(AS!$C110:$CD110="",1,0)))=COUNTIF(AS!$C$5:$CD$5,"HOT")),"",SUM(D$86:D110))</f>
        <v/>
      </c>
      <c r="F109" s="91" t="str">
        <f t="array" ref="F109">IF($B109="","",SUM(IF(AS!$C$5:$CD$5="COLD",IF(AS!$C110:$CD110="|",1*AS!$C$4:$CD$4,0),0)))</f>
        <v/>
      </c>
      <c r="G109" s="91" t="str">
        <f t="shared" si="11"/>
        <v/>
      </c>
      <c r="H109" s="91" t="str">
        <f t="array" ref="H109">IF(OR($A109="",SUM(IF(AS!$C$5:$CD$5="COLD",IF(AS!$C110:$CD110="",1,0)))=COUNTIF(AS!$C$5:$CD$5,"COLD")),"",PT!$P$8+SUM(G$86:G110))</f>
        <v/>
      </c>
    </row>
    <row r="110" spans="1:8" x14ac:dyDescent="0.25">
      <c r="A110" s="61" t="str">
        <f>AS!B111</f>
        <v/>
      </c>
      <c r="B110" s="61" t="str">
        <f t="shared" si="9"/>
        <v/>
      </c>
      <c r="C110" s="91" t="str">
        <f t="array" ref="C110">IF($B110="","",SUM(IF(AS!$C$5:$CD$5="HOT",IF(AS!$C111:$CD111="|",1*AS!$C$4:$CD$4,0),0)))</f>
        <v/>
      </c>
      <c r="D110" s="91" t="str">
        <f t="shared" si="10"/>
        <v/>
      </c>
      <c r="E110" s="91" t="str">
        <f t="array" ref="E110">IF(OR($A110="",SUM(IF(AS!$C$5:$CD$5="HOT",IF(AS!$C111:$CD111="",1,0)))=COUNTIF(AS!$C$5:$CD$5,"HOT")),"",SUM(D$86:D111))</f>
        <v/>
      </c>
      <c r="F110" s="91" t="str">
        <f t="array" ref="F110">IF($B110="","",SUM(IF(AS!$C$5:$CD$5="COLD",IF(AS!$C111:$CD111="|",1*AS!$C$4:$CD$4,0),0)))</f>
        <v/>
      </c>
      <c r="G110" s="91" t="str">
        <f t="shared" si="11"/>
        <v/>
      </c>
      <c r="H110" s="91" t="str">
        <f t="array" ref="H110">IF(OR($A110="",SUM(IF(AS!$C$5:$CD$5="COLD",IF(AS!$C111:$CD111="",1,0)))=COUNTIF(AS!$C$5:$CD$5,"COLD")),"",PT!$P$8+SUM(G$86:G111))</f>
        <v/>
      </c>
    </row>
    <row r="111" spans="1:8" x14ac:dyDescent="0.25">
      <c r="A111" s="61" t="str">
        <f>AS!B112</f>
        <v/>
      </c>
      <c r="B111" s="61" t="str">
        <f t="shared" si="9"/>
        <v/>
      </c>
      <c r="C111" s="91" t="str">
        <f t="array" ref="C111">IF($B111="","",SUM(IF(AS!$C$5:$CD$5="HOT",IF(AS!$C112:$CD112="|",1*AS!$C$4:$CD$4,0),0)))</f>
        <v/>
      </c>
      <c r="D111" s="91" t="str">
        <f t="shared" si="10"/>
        <v/>
      </c>
      <c r="E111" s="91" t="str">
        <f t="array" ref="E111">IF(OR($A111="",SUM(IF(AS!$C$5:$CD$5="HOT",IF(AS!$C112:$CD112="",1,0)))=COUNTIF(AS!$C$5:$CD$5,"HOT")),"",SUM(D$86:D112))</f>
        <v/>
      </c>
      <c r="F111" s="91" t="str">
        <f t="array" ref="F111">IF($B111="","",SUM(IF(AS!$C$5:$CD$5="COLD",IF(AS!$C112:$CD112="|",1*AS!$C$4:$CD$4,0),0)))</f>
        <v/>
      </c>
      <c r="G111" s="91" t="str">
        <f t="shared" si="11"/>
        <v/>
      </c>
      <c r="H111" s="91" t="str">
        <f t="array" ref="H111">IF(OR($A111="",SUM(IF(AS!$C$5:$CD$5="COLD",IF(AS!$C112:$CD112="",1,0)))=COUNTIF(AS!$C$5:$CD$5,"COLD")),"",PT!$P$8+SUM(G$86:G112))</f>
        <v/>
      </c>
    </row>
    <row r="112" spans="1:8" x14ac:dyDescent="0.25">
      <c r="A112" s="61" t="str">
        <f>AS!B113</f>
        <v/>
      </c>
      <c r="B112" s="61" t="str">
        <f t="shared" si="9"/>
        <v/>
      </c>
      <c r="C112" s="91" t="str">
        <f t="array" ref="C112">IF($B112="","",SUM(IF(AS!$C$5:$CD$5="HOT",IF(AS!$C113:$CD113="|",1*AS!$C$4:$CD$4,0),0)))</f>
        <v/>
      </c>
      <c r="D112" s="91" t="str">
        <f t="shared" si="10"/>
        <v/>
      </c>
      <c r="E112" s="91" t="str">
        <f t="array" ref="E112">IF(OR($A112="",SUM(IF(AS!$C$5:$CD$5="HOT",IF(AS!$C113:$CD113="",1,0)))=COUNTIF(AS!$C$5:$CD$5,"HOT")),"",SUM(D$86:D113))</f>
        <v/>
      </c>
      <c r="F112" s="91" t="str">
        <f t="array" ref="F112">IF($B112="","",SUM(IF(AS!$C$5:$CD$5="COLD",IF(AS!$C113:$CD113="|",1*AS!$C$4:$CD$4,0),0)))</f>
        <v/>
      </c>
      <c r="G112" s="91" t="str">
        <f t="shared" si="11"/>
        <v/>
      </c>
      <c r="H112" s="91" t="str">
        <f t="array" ref="H112">IF(OR($A112="",SUM(IF(AS!$C$5:$CD$5="COLD",IF(AS!$C113:$CD113="",1,0)))=COUNTIF(AS!$C$5:$CD$5,"COLD")),"",PT!$P$8+SUM(G$86:G113))</f>
        <v/>
      </c>
    </row>
    <row r="113" spans="1:8" x14ac:dyDescent="0.25">
      <c r="A113" s="61" t="str">
        <f>AS!B114</f>
        <v/>
      </c>
      <c r="B113" s="61" t="str">
        <f t="shared" si="9"/>
        <v/>
      </c>
      <c r="C113" s="91" t="str">
        <f t="array" ref="C113">IF($B113="","",SUM(IF(AS!$C$5:$CD$5="HOT",IF(AS!$C114:$CD114="|",1*AS!$C$4:$CD$4,0),0)))</f>
        <v/>
      </c>
      <c r="D113" s="91" t="str">
        <f t="shared" si="10"/>
        <v/>
      </c>
      <c r="E113" s="91" t="str">
        <f t="array" ref="E113">IF(OR($A113="",SUM(IF(AS!$C$5:$CD$5="HOT",IF(AS!$C114:$CD114="",1,0)))=COUNTIF(AS!$C$5:$CD$5,"HOT")),"",SUM(D$86:D114))</f>
        <v/>
      </c>
      <c r="F113" s="91" t="str">
        <f t="array" ref="F113">IF($B113="","",SUM(IF(AS!$C$5:$CD$5="COLD",IF(AS!$C114:$CD114="|",1*AS!$C$4:$CD$4,0),0)))</f>
        <v/>
      </c>
      <c r="G113" s="91" t="str">
        <f t="shared" si="11"/>
        <v/>
      </c>
      <c r="H113" s="91" t="str">
        <f t="array" ref="H113">IF(OR($A113="",SUM(IF(AS!$C$5:$CD$5="COLD",IF(AS!$C114:$CD114="",1,0)))=COUNTIF(AS!$C$5:$CD$5,"COLD")),"",PT!$P$8+SUM(G$86:G114))</f>
        <v/>
      </c>
    </row>
    <row r="114" spans="1:8" x14ac:dyDescent="0.25">
      <c r="A114" s="61" t="str">
        <f>AS!B115</f>
        <v/>
      </c>
      <c r="B114" s="61" t="str">
        <f t="shared" si="9"/>
        <v/>
      </c>
      <c r="C114" s="91" t="str">
        <f t="array" ref="C114">IF($B114="","",SUM(IF(AS!$C$5:$CD$5="HOT",IF(AS!$C115:$CD115="|",1*AS!$C$4:$CD$4,0),0)))</f>
        <v/>
      </c>
      <c r="D114" s="91" t="str">
        <f t="shared" si="10"/>
        <v/>
      </c>
      <c r="E114" s="91" t="str">
        <f t="array" ref="E114">IF(OR($A114="",SUM(IF(AS!$C$5:$CD$5="HOT",IF(AS!$C115:$CD115="",1,0)))=COUNTIF(AS!$C$5:$CD$5,"HOT")),"",SUM(D$86:D115))</f>
        <v/>
      </c>
      <c r="F114" s="91" t="str">
        <f t="array" ref="F114">IF($B114="","",SUM(IF(AS!$C$5:$CD$5="COLD",IF(AS!$C115:$CD115="|",1*AS!$C$4:$CD$4,0),0)))</f>
        <v/>
      </c>
      <c r="G114" s="91" t="str">
        <f t="shared" si="11"/>
        <v/>
      </c>
      <c r="H114" s="91" t="str">
        <f t="array" ref="H114">IF(OR($A114="",SUM(IF(AS!$C$5:$CD$5="COLD",IF(AS!$C115:$CD115="",1,0)))=COUNTIF(AS!$C$5:$CD$5,"COLD")),"",PT!$P$8+SUM(G$86:G115))</f>
        <v/>
      </c>
    </row>
    <row r="115" spans="1:8" x14ac:dyDescent="0.25">
      <c r="A115" s="61" t="str">
        <f>AS!B116</f>
        <v/>
      </c>
      <c r="B115" s="61" t="str">
        <f t="shared" si="9"/>
        <v/>
      </c>
      <c r="C115" s="91" t="str">
        <f t="array" ref="C115">IF($B115="","",SUM(IF(AS!$C$5:$CD$5="HOT",IF(AS!$C116:$CD116="|",1*AS!$C$4:$CD$4,0),0)))</f>
        <v/>
      </c>
      <c r="D115" s="91" t="str">
        <f t="shared" si="10"/>
        <v/>
      </c>
      <c r="E115" s="91" t="str">
        <f t="array" ref="E115">IF(OR($A115="",SUM(IF(AS!$C$5:$CD$5="HOT",IF(AS!$C116:$CD116="",1,0)))=COUNTIF(AS!$C$5:$CD$5,"HOT")),"",SUM(D$86:D116))</f>
        <v/>
      </c>
      <c r="F115" s="91" t="str">
        <f t="array" ref="F115">IF($B115="","",SUM(IF(AS!$C$5:$CD$5="COLD",IF(AS!$C116:$CD116="|",1*AS!$C$4:$CD$4,0),0)))</f>
        <v/>
      </c>
      <c r="G115" s="91" t="str">
        <f t="shared" si="11"/>
        <v/>
      </c>
      <c r="H115" s="91" t="str">
        <f t="array" ref="H115">IF(OR($A115="",SUM(IF(AS!$C$5:$CD$5="COLD",IF(AS!$C116:$CD116="",1,0)))=COUNTIF(AS!$C$5:$CD$5,"COLD")),"",PT!$P$8+SUM(G$86:G116))</f>
        <v/>
      </c>
    </row>
    <row r="116" spans="1:8" x14ac:dyDescent="0.25">
      <c r="A116" s="61" t="str">
        <f>AS!B117</f>
        <v/>
      </c>
      <c r="B116" s="61" t="str">
        <f t="shared" si="9"/>
        <v/>
      </c>
      <c r="C116" s="91" t="str">
        <f t="array" ref="C116">IF($B116="","",SUM(IF(AS!$C$5:$CD$5="HOT",IF(AS!$C117:$CD117="|",1*AS!$C$4:$CD$4,0),0)))</f>
        <v/>
      </c>
      <c r="D116" s="91" t="str">
        <f t="shared" si="10"/>
        <v/>
      </c>
      <c r="E116" s="91" t="str">
        <f t="array" ref="E116">IF(OR($A116="",SUM(IF(AS!$C$5:$CD$5="HOT",IF(AS!$C117:$CD117="",1,0)))=COUNTIF(AS!$C$5:$CD$5,"HOT")),"",SUM(D$86:D117))</f>
        <v/>
      </c>
      <c r="F116" s="91" t="str">
        <f t="array" ref="F116">IF($B116="","",SUM(IF(AS!$C$5:$CD$5="COLD",IF(AS!$C117:$CD117="|",1*AS!$C$4:$CD$4,0),0)))</f>
        <v/>
      </c>
      <c r="G116" s="91" t="str">
        <f t="shared" si="11"/>
        <v/>
      </c>
      <c r="H116" s="91" t="str">
        <f t="array" ref="H116">IF(OR($A116="",SUM(IF(AS!$C$5:$CD$5="COLD",IF(AS!$C117:$CD117="",1,0)))=COUNTIF(AS!$C$5:$CD$5,"COLD")),"",PT!$P$8+SUM(G$86:G117))</f>
        <v/>
      </c>
    </row>
    <row r="117" spans="1:8" x14ac:dyDescent="0.25">
      <c r="A117" s="61" t="str">
        <f>AS!B118</f>
        <v/>
      </c>
      <c r="B117" s="61" t="str">
        <f t="shared" si="9"/>
        <v/>
      </c>
      <c r="C117" s="91" t="str">
        <f t="array" ref="C117">IF($B117="","",SUM(IF(AS!$C$5:$CD$5="HOT",IF(AS!$C118:$CD118="|",1*AS!$C$4:$CD$4,0),0)))</f>
        <v/>
      </c>
      <c r="D117" s="91" t="str">
        <f t="shared" si="10"/>
        <v/>
      </c>
      <c r="E117" s="91" t="str">
        <f t="array" ref="E117">IF(OR($A117="",SUM(IF(AS!$C$5:$CD$5="HOT",IF(AS!$C118:$CD118="",1,0)))=COUNTIF(AS!$C$5:$CD$5,"HOT")),"",SUM(D$86:D118))</f>
        <v/>
      </c>
      <c r="F117" s="91" t="str">
        <f t="array" ref="F117">IF($B117="","",SUM(IF(AS!$C$5:$CD$5="COLD",IF(AS!$C118:$CD118="|",1*AS!$C$4:$CD$4,0),0)))</f>
        <v/>
      </c>
      <c r="G117" s="91" t="str">
        <f t="shared" si="11"/>
        <v/>
      </c>
      <c r="H117" s="91" t="str">
        <f t="array" ref="H117">IF(OR($A117="",SUM(IF(AS!$C$5:$CD$5="COLD",IF(AS!$C118:$CD118="",1,0)))=COUNTIF(AS!$C$5:$CD$5,"COLD")),"",PT!$P$8+SUM(G$86:G118))</f>
        <v/>
      </c>
    </row>
    <row r="118" spans="1:8" x14ac:dyDescent="0.25">
      <c r="A118" s="61" t="str">
        <f>AS!B119</f>
        <v/>
      </c>
      <c r="B118" s="61" t="str">
        <f t="shared" si="9"/>
        <v/>
      </c>
      <c r="C118" s="91" t="str">
        <f t="array" ref="C118">IF($B118="","",SUM(IF(AS!$C$5:$CD$5="HOT",IF(AS!$C119:$CD119="|",1*AS!$C$4:$CD$4,0),0)))</f>
        <v/>
      </c>
      <c r="D118" s="91" t="str">
        <f t="shared" si="10"/>
        <v/>
      </c>
      <c r="E118" s="91" t="str">
        <f t="array" ref="E118">IF(OR($A118="",SUM(IF(AS!$C$5:$CD$5="HOT",IF(AS!$C119:$CD119="",1,0)))=COUNTIF(AS!$C$5:$CD$5,"HOT")),"",SUM(D$86:D119))</f>
        <v/>
      </c>
      <c r="F118" s="91" t="str">
        <f t="array" ref="F118">IF($B118="","",SUM(IF(AS!$C$5:$CD$5="COLD",IF(AS!$C119:$CD119="|",1*AS!$C$4:$CD$4,0),0)))</f>
        <v/>
      </c>
      <c r="G118" s="91" t="str">
        <f t="shared" si="11"/>
        <v/>
      </c>
      <c r="H118" s="91" t="str">
        <f t="array" ref="H118">IF(OR($A118="",SUM(IF(AS!$C$5:$CD$5="COLD",IF(AS!$C119:$CD119="",1,0)))=COUNTIF(AS!$C$5:$CD$5,"COLD")),"",PT!$P$8+SUM(G$86:G119))</f>
        <v/>
      </c>
    </row>
    <row r="119" spans="1:8" x14ac:dyDescent="0.25">
      <c r="A119" s="61" t="str">
        <f>AS!B120</f>
        <v/>
      </c>
      <c r="B119" s="61" t="str">
        <f t="shared" si="9"/>
        <v/>
      </c>
      <c r="C119" s="91" t="str">
        <f t="array" ref="C119">IF($B119="","",SUM(IF(AS!$C$5:$CD$5="HOT",IF(AS!$C120:$CD120="|",1*AS!$C$4:$CD$4,0),0)))</f>
        <v/>
      </c>
      <c r="D119" s="91" t="str">
        <f t="shared" si="10"/>
        <v/>
      </c>
      <c r="E119" s="91" t="str">
        <f t="array" ref="E119">IF(OR($A119="",SUM(IF(AS!$C$5:$CD$5="HOT",IF(AS!$C120:$CD120="",1,0)))=COUNTIF(AS!$C$5:$CD$5,"HOT")),"",SUM(D$86:D120))</f>
        <v/>
      </c>
      <c r="F119" s="91" t="str">
        <f t="array" ref="F119">IF($B119="","",SUM(IF(AS!$C$5:$CD$5="COLD",IF(AS!$C120:$CD120="|",1*AS!$C$4:$CD$4,0),0)))</f>
        <v/>
      </c>
      <c r="G119" s="91" t="str">
        <f t="shared" si="11"/>
        <v/>
      </c>
      <c r="H119" s="91" t="str">
        <f t="array" ref="H119">IF(OR($A119="",SUM(IF(AS!$C$5:$CD$5="COLD",IF(AS!$C120:$CD120="",1,0)))=COUNTIF(AS!$C$5:$CD$5,"COLD")),"",PT!$P$8+SUM(G$86:G120))</f>
        <v/>
      </c>
    </row>
    <row r="120" spans="1:8" x14ac:dyDescent="0.25">
      <c r="A120" s="61" t="str">
        <f>AS!B121</f>
        <v/>
      </c>
      <c r="B120" s="61" t="str">
        <f t="shared" si="9"/>
        <v/>
      </c>
      <c r="C120" s="91" t="str">
        <f t="array" ref="C120">IF($B120="","",SUM(IF(AS!$C$5:$CD$5="HOT",IF(AS!$C121:$CD121="|",1*AS!$C$4:$CD$4,0),0)))</f>
        <v/>
      </c>
      <c r="D120" s="91" t="str">
        <f t="shared" si="10"/>
        <v/>
      </c>
      <c r="E120" s="91" t="str">
        <f t="array" ref="E120">IF(OR($A120="",SUM(IF(AS!$C$5:$CD$5="HOT",IF(AS!$C121:$CD121="",1,0)))=COUNTIF(AS!$C$5:$CD$5,"HOT")),"",SUM(D$86:D121))</f>
        <v/>
      </c>
      <c r="F120" s="91" t="str">
        <f t="array" ref="F120">IF($B120="","",SUM(IF(AS!$C$5:$CD$5="COLD",IF(AS!$C121:$CD121="|",1*AS!$C$4:$CD$4,0),0)))</f>
        <v/>
      </c>
      <c r="G120" s="91" t="str">
        <f t="shared" si="11"/>
        <v/>
      </c>
      <c r="H120" s="91" t="str">
        <f t="array" ref="H120">IF(OR($A120="",SUM(IF(AS!$C$5:$CD$5="COLD",IF(AS!$C121:$CD121="",1,0)))=COUNTIF(AS!$C$5:$CD$5,"COLD")),"",PT!$P$8+SUM(G$86:G121))</f>
        <v/>
      </c>
    </row>
    <row r="121" spans="1:8" x14ac:dyDescent="0.25">
      <c r="A121" s="61" t="str">
        <f>AS!B122</f>
        <v/>
      </c>
      <c r="B121" s="61" t="str">
        <f t="shared" si="9"/>
        <v/>
      </c>
      <c r="C121" s="91" t="str">
        <f t="array" ref="C121">IF($B121="","",SUM(IF(AS!$C$5:$CD$5="HOT",IF(AS!$C122:$CD122="|",1*AS!$C$4:$CD$4,0),0)))</f>
        <v/>
      </c>
      <c r="D121" s="91" t="str">
        <f t="shared" si="10"/>
        <v/>
      </c>
      <c r="E121" s="91" t="str">
        <f t="array" ref="E121">IF(OR($A121="",SUM(IF(AS!$C$5:$CD$5="HOT",IF(AS!$C122:$CD122="",1,0)))=COUNTIF(AS!$C$5:$CD$5,"HOT")),"",SUM(D$86:D122))</f>
        <v/>
      </c>
      <c r="F121" s="91" t="str">
        <f t="array" ref="F121">IF($B121="","",SUM(IF(AS!$C$5:$CD$5="COLD",IF(AS!$C122:$CD122="|",1*AS!$C$4:$CD$4,0),0)))</f>
        <v/>
      </c>
      <c r="G121" s="91" t="str">
        <f t="shared" si="11"/>
        <v/>
      </c>
      <c r="H121" s="91" t="str">
        <f t="array" ref="H121">IF(OR($A121="",SUM(IF(AS!$C$5:$CD$5="COLD",IF(AS!$C122:$CD122="",1,0)))=COUNTIF(AS!$C$5:$CD$5,"COLD")),"",PT!$P$8+SUM(G$86:G122))</f>
        <v/>
      </c>
    </row>
    <row r="122" spans="1:8" x14ac:dyDescent="0.25">
      <c r="A122" s="61" t="str">
        <f>AS!B123</f>
        <v/>
      </c>
      <c r="B122" s="61" t="str">
        <f t="shared" si="9"/>
        <v/>
      </c>
      <c r="C122" s="91" t="str">
        <f t="array" ref="C122">IF($B122="","",SUM(IF(AS!$C$5:$CD$5="HOT",IF(AS!$C123:$CD123="|",1*AS!$C$4:$CD$4,0),0)))</f>
        <v/>
      </c>
      <c r="D122" s="91" t="str">
        <f t="shared" si="10"/>
        <v/>
      </c>
      <c r="E122" s="91" t="str">
        <f t="array" ref="E122">IF(OR($A122="",SUM(IF(AS!$C$5:$CD$5="HOT",IF(AS!$C123:$CD123="",1,0)))=COUNTIF(AS!$C$5:$CD$5,"HOT")),"",SUM(D$86:D123))</f>
        <v/>
      </c>
      <c r="F122" s="91" t="str">
        <f t="array" ref="F122">IF($B122="","",SUM(IF(AS!$C$5:$CD$5="COLD",IF(AS!$C123:$CD123="|",1*AS!$C$4:$CD$4,0),0)))</f>
        <v/>
      </c>
      <c r="G122" s="91" t="str">
        <f t="shared" si="11"/>
        <v/>
      </c>
      <c r="H122" s="91" t="str">
        <f t="array" ref="H122">IF(OR($A122="",SUM(IF(AS!$C$5:$CD$5="COLD",IF(AS!$C123:$CD123="",1,0)))=COUNTIF(AS!$C$5:$CD$5,"COLD")),"",PT!$P$8+SUM(G$86:G123))</f>
        <v/>
      </c>
    </row>
    <row r="123" spans="1:8" x14ac:dyDescent="0.25">
      <c r="A123" s="61" t="str">
        <f>AS!B124</f>
        <v/>
      </c>
      <c r="B123" s="61" t="str">
        <f t="shared" si="9"/>
        <v/>
      </c>
      <c r="C123" s="91" t="str">
        <f t="array" ref="C123">IF($B123="","",SUM(IF(AS!$C$5:$CD$5="HOT",IF(AS!$C124:$CD124="|",1*AS!$C$4:$CD$4,0),0)))</f>
        <v/>
      </c>
      <c r="D123" s="91" t="str">
        <f t="shared" si="10"/>
        <v/>
      </c>
      <c r="E123" s="91" t="str">
        <f t="array" ref="E123">IF(OR($A123="",SUM(IF(AS!$C$5:$CD$5="HOT",IF(AS!$C124:$CD124="",1,0)))=COUNTIF(AS!$C$5:$CD$5,"HOT")),"",SUM(D$86:D124))</f>
        <v/>
      </c>
      <c r="F123" s="91" t="str">
        <f t="array" ref="F123">IF($B123="","",SUM(IF(AS!$C$5:$CD$5="COLD",IF(AS!$C124:$CD124="|",1*AS!$C$4:$CD$4,0),0)))</f>
        <v/>
      </c>
      <c r="G123" s="91" t="str">
        <f t="shared" si="11"/>
        <v/>
      </c>
      <c r="H123" s="91" t="str">
        <f t="array" ref="H123">IF(OR($A123="",SUM(IF(AS!$C$5:$CD$5="COLD",IF(AS!$C124:$CD124="",1,0)))=COUNTIF(AS!$C$5:$CD$5,"COLD")),"",PT!$P$8+SUM(G$86:G124))</f>
        <v/>
      </c>
    </row>
    <row r="124" spans="1:8" x14ac:dyDescent="0.25">
      <c r="A124" s="61" t="str">
        <f>AS!B125</f>
        <v/>
      </c>
      <c r="B124" s="61" t="str">
        <f t="shared" si="9"/>
        <v/>
      </c>
      <c r="C124" s="91" t="str">
        <f t="array" ref="C124">IF($B124="","",SUM(IF(AS!$C$5:$CD$5="HOT",IF(AS!$C125:$CD125="|",1*AS!$C$4:$CD$4,0),0)))</f>
        <v/>
      </c>
      <c r="D124" s="91" t="str">
        <f t="shared" si="10"/>
        <v/>
      </c>
      <c r="E124" s="91" t="str">
        <f t="array" ref="E124">IF(OR($A124="",SUM(IF(AS!$C$5:$CD$5="HOT",IF(AS!$C125:$CD125="",1,0)))=COUNTIF(AS!$C$5:$CD$5,"HOT")),"",SUM(D$86:D125))</f>
        <v/>
      </c>
      <c r="F124" s="91" t="str">
        <f t="array" ref="F124">IF($B124="","",SUM(IF(AS!$C$5:$CD$5="COLD",IF(AS!$C125:$CD125="|",1*AS!$C$4:$CD$4,0),0)))</f>
        <v/>
      </c>
      <c r="G124" s="91" t="str">
        <f t="shared" si="11"/>
        <v/>
      </c>
      <c r="H124" s="91" t="str">
        <f t="array" ref="H124">IF(OR($A124="",SUM(IF(AS!$C$5:$CD$5="COLD",IF(AS!$C125:$CD125="",1,0)))=COUNTIF(AS!$C$5:$CD$5,"COLD")),"",PT!$P$8+SUM(G$86:G125))</f>
        <v/>
      </c>
    </row>
    <row r="125" spans="1:8" x14ac:dyDescent="0.25">
      <c r="A125" s="61" t="str">
        <f>AS!B126</f>
        <v/>
      </c>
      <c r="B125" s="61" t="str">
        <f t="shared" si="9"/>
        <v/>
      </c>
      <c r="C125" s="91" t="str">
        <f t="array" ref="C125">IF($B125="","",SUM(IF(AS!$C$5:$CD$5="HOT",IF(AS!$C126:$CD126="|",1*AS!$C$4:$CD$4,0),0)))</f>
        <v/>
      </c>
      <c r="D125" s="91" t="str">
        <f t="shared" si="10"/>
        <v/>
      </c>
      <c r="E125" s="91" t="str">
        <f t="array" ref="E125">IF(OR($A125="",SUM(IF(AS!$C$5:$CD$5="HOT",IF(AS!$C126:$CD126="",1,0)))=COUNTIF(AS!$C$5:$CD$5,"HOT")),"",SUM(D$86:D126))</f>
        <v/>
      </c>
      <c r="F125" s="91" t="str">
        <f t="array" ref="F125">IF($B125="","",SUM(IF(AS!$C$5:$CD$5="COLD",IF(AS!$C126:$CD126="|",1*AS!$C$4:$CD$4,0),0)))</f>
        <v/>
      </c>
      <c r="G125" s="91" t="str">
        <f t="shared" si="11"/>
        <v/>
      </c>
      <c r="H125" s="91" t="str">
        <f t="array" ref="H125">IF(OR($A125="",SUM(IF(AS!$C$5:$CD$5="COLD",IF(AS!$C126:$CD126="",1,0)))=COUNTIF(AS!$C$5:$CD$5,"COLD")),"",PT!$P$8+SUM(G$86:G126))</f>
        <v/>
      </c>
    </row>
    <row r="126" spans="1:8" x14ac:dyDescent="0.25">
      <c r="A126" s="61" t="str">
        <f>AS!B127</f>
        <v/>
      </c>
      <c r="B126" s="61" t="str">
        <f t="shared" si="9"/>
        <v/>
      </c>
      <c r="C126" s="91" t="str">
        <f t="array" ref="C126">IF($B126="","",SUM(IF(AS!$C$5:$CD$5="HOT",IF(AS!$C127:$CD127="|",1*AS!$C$4:$CD$4,0),0)))</f>
        <v/>
      </c>
      <c r="D126" s="91" t="str">
        <f t="shared" si="10"/>
        <v/>
      </c>
      <c r="E126" s="91" t="str">
        <f t="array" ref="E126">IF(OR($A126="",SUM(IF(AS!$C$5:$CD$5="HOT",IF(AS!$C127:$CD127="",1,0)))=COUNTIF(AS!$C$5:$CD$5,"HOT")),"",SUM(D$86:D127))</f>
        <v/>
      </c>
      <c r="F126" s="91" t="str">
        <f t="array" ref="F126">IF($B126="","",SUM(IF(AS!$C$5:$CD$5="COLD",IF(AS!$C127:$CD127="|",1*AS!$C$4:$CD$4,0),0)))</f>
        <v/>
      </c>
      <c r="G126" s="91" t="str">
        <f t="shared" si="11"/>
        <v/>
      </c>
      <c r="H126" s="91" t="str">
        <f t="array" ref="H126">IF(OR($A126="",SUM(IF(AS!$C$5:$CD$5="COLD",IF(AS!$C127:$CD127="",1,0)))=COUNTIF(AS!$C$5:$CD$5,"COLD")),"",PT!$P$8+SUM(G$86:G127))</f>
        <v/>
      </c>
    </row>
    <row r="127" spans="1:8" x14ac:dyDescent="0.25">
      <c r="A127" s="61" t="str">
        <f>AS!B128</f>
        <v/>
      </c>
      <c r="B127" s="61" t="str">
        <f t="shared" si="9"/>
        <v/>
      </c>
      <c r="C127" s="91" t="str">
        <f t="array" ref="C127">IF($B127="","",SUM(IF(AS!$C$5:$CD$5="HOT",IF(AS!$C128:$CD128="|",1*AS!$C$4:$CD$4,0),0)))</f>
        <v/>
      </c>
      <c r="D127" s="91" t="str">
        <f t="shared" si="10"/>
        <v/>
      </c>
      <c r="E127" s="91" t="str">
        <f t="array" ref="E127">IF(OR($A127="",SUM(IF(AS!$C$5:$CD$5="HOT",IF(AS!$C128:$CD128="",1,0)))=COUNTIF(AS!$C$5:$CD$5,"HOT")),"",SUM(D$86:D128))</f>
        <v/>
      </c>
      <c r="F127" s="91" t="str">
        <f t="array" ref="F127">IF($B127="","",SUM(IF(AS!$C$5:$CD$5="COLD",IF(AS!$C128:$CD128="|",1*AS!$C$4:$CD$4,0),0)))</f>
        <v/>
      </c>
      <c r="G127" s="91" t="str">
        <f t="shared" si="11"/>
        <v/>
      </c>
      <c r="H127" s="91" t="str">
        <f t="array" ref="H127">IF(OR($A127="",SUM(IF(AS!$C$5:$CD$5="COLD",IF(AS!$C128:$CD128="",1,0)))=COUNTIF(AS!$C$5:$CD$5,"COLD")),"",PT!$P$8+SUM(G$86:G128))</f>
        <v/>
      </c>
    </row>
    <row r="128" spans="1:8" x14ac:dyDescent="0.25">
      <c r="A128" s="61" t="str">
        <f>AS!B129</f>
        <v/>
      </c>
      <c r="B128" s="61" t="str">
        <f t="shared" si="9"/>
        <v/>
      </c>
      <c r="C128" s="91" t="str">
        <f t="array" ref="C128">IF($B128="","",SUM(IF(AS!$C$5:$CD$5="HOT",IF(AS!$C129:$CD129="|",1*AS!$C$4:$CD$4,0),0)))</f>
        <v/>
      </c>
      <c r="D128" s="91" t="str">
        <f t="shared" si="10"/>
        <v/>
      </c>
      <c r="E128" s="91" t="str">
        <f t="array" ref="E128">IF(OR($A128="",SUM(IF(AS!$C$5:$CD$5="HOT",IF(AS!$C129:$CD129="",1,0)))=COUNTIF(AS!$C$5:$CD$5,"HOT")),"",SUM(D$86:D129))</f>
        <v/>
      </c>
      <c r="F128" s="91" t="str">
        <f t="array" ref="F128">IF($B128="","",SUM(IF(AS!$C$5:$CD$5="COLD",IF(AS!$C129:$CD129="|",1*AS!$C$4:$CD$4,0),0)))</f>
        <v/>
      </c>
      <c r="G128" s="91" t="str">
        <f t="shared" si="11"/>
        <v/>
      </c>
      <c r="H128" s="91" t="str">
        <f t="array" ref="H128">IF(OR($A128="",SUM(IF(AS!$C$5:$CD$5="COLD",IF(AS!$C129:$CD129="",1,0)))=COUNTIF(AS!$C$5:$CD$5,"COLD")),"",PT!$P$8+SUM(G$86:G129))</f>
        <v/>
      </c>
    </row>
    <row r="129" spans="1:8" x14ac:dyDescent="0.25">
      <c r="A129" s="61" t="str">
        <f>AS!B130</f>
        <v/>
      </c>
      <c r="B129" s="61" t="str">
        <f t="shared" si="9"/>
        <v/>
      </c>
      <c r="C129" s="91" t="str">
        <f t="array" ref="C129">IF($B129="","",SUM(IF(AS!$C$5:$CD$5="HOT",IF(AS!$C130:$CD130="|",1*AS!$C$4:$CD$4,0),0)))</f>
        <v/>
      </c>
      <c r="D129" s="91" t="str">
        <f t="shared" si="10"/>
        <v/>
      </c>
      <c r="E129" s="91" t="str">
        <f t="array" ref="E129">IF(OR($A129="",SUM(IF(AS!$C$5:$CD$5="HOT",IF(AS!$C130:$CD130="",1,0)))=COUNTIF(AS!$C$5:$CD$5,"HOT")),"",SUM(D$86:D130))</f>
        <v/>
      </c>
      <c r="F129" s="91" t="str">
        <f t="array" ref="F129">IF($B129="","",SUM(IF(AS!$C$5:$CD$5="COLD",IF(AS!$C130:$CD130="|",1*AS!$C$4:$CD$4,0),0)))</f>
        <v/>
      </c>
      <c r="G129" s="91" t="str">
        <f t="shared" si="11"/>
        <v/>
      </c>
      <c r="H129" s="91" t="str">
        <f t="array" ref="H129">IF(OR($A129="",SUM(IF(AS!$C$5:$CD$5="COLD",IF(AS!$C130:$CD130="",1,0)))=COUNTIF(AS!$C$5:$CD$5,"COLD")),"",PT!$P$8+SUM(G$86:G130))</f>
        <v/>
      </c>
    </row>
    <row r="130" spans="1:8" x14ac:dyDescent="0.25">
      <c r="A130" s="61" t="str">
        <f>AS!B131</f>
        <v/>
      </c>
      <c r="B130" s="61" t="str">
        <f t="shared" si="9"/>
        <v/>
      </c>
      <c r="C130" s="91" t="str">
        <f t="array" ref="C130">IF($B130="","",SUM(IF(AS!$C$5:$CD$5="HOT",IF(AS!$C131:$CD131="|",1*AS!$C$4:$CD$4,0),0)))</f>
        <v/>
      </c>
      <c r="D130" s="91" t="str">
        <f t="shared" si="10"/>
        <v/>
      </c>
      <c r="E130" s="91" t="str">
        <f t="array" ref="E130">IF(OR($A130="",SUM(IF(AS!$C$5:$CD$5="HOT",IF(AS!$C131:$CD131="",1,0)))=COUNTIF(AS!$C$5:$CD$5,"HOT")),"",SUM(D$86:D131))</f>
        <v/>
      </c>
      <c r="F130" s="91" t="str">
        <f t="array" ref="F130">IF($B130="","",SUM(IF(AS!$C$5:$CD$5="COLD",IF(AS!$C131:$CD131="|",1*AS!$C$4:$CD$4,0),0)))</f>
        <v/>
      </c>
      <c r="G130" s="91" t="str">
        <f t="shared" si="11"/>
        <v/>
      </c>
      <c r="H130" s="91" t="str">
        <f t="array" ref="H130">IF(OR($A130="",SUM(IF(AS!$C$5:$CD$5="COLD",IF(AS!$C131:$CD131="",1,0)))=COUNTIF(AS!$C$5:$CD$5,"COLD")),"",PT!$P$8+SUM(G$86:G131))</f>
        <v/>
      </c>
    </row>
    <row r="131" spans="1:8" x14ac:dyDescent="0.25">
      <c r="A131" s="61" t="str">
        <f>AS!B132</f>
        <v/>
      </c>
      <c r="B131" s="61" t="str">
        <f t="shared" si="9"/>
        <v/>
      </c>
      <c r="C131" s="91" t="str">
        <f t="array" ref="C131">IF($B131="","",SUM(IF(AS!$C$5:$CD$5="HOT",IF(AS!$C132:$CD132="|",1*AS!$C$4:$CD$4,0),0)))</f>
        <v/>
      </c>
      <c r="D131" s="91" t="str">
        <f t="shared" si="10"/>
        <v/>
      </c>
      <c r="E131" s="91" t="str">
        <f t="array" ref="E131">IF(OR($A131="",SUM(IF(AS!$C$5:$CD$5="HOT",IF(AS!$C132:$CD132="",1,0)))=COUNTIF(AS!$C$5:$CD$5,"HOT")),"",SUM(D$86:D132))</f>
        <v/>
      </c>
      <c r="F131" s="91" t="str">
        <f t="array" ref="F131">IF($B131="","",SUM(IF(AS!$C$5:$CD$5="COLD",IF(AS!$C132:$CD132="|",1*AS!$C$4:$CD$4,0),0)))</f>
        <v/>
      </c>
      <c r="G131" s="91" t="str">
        <f t="shared" si="11"/>
        <v/>
      </c>
      <c r="H131" s="91" t="str">
        <f t="array" ref="H131">IF(OR($A131="",SUM(IF(AS!$C$5:$CD$5="COLD",IF(AS!$C132:$CD132="",1,0)))=COUNTIF(AS!$C$5:$CD$5,"COLD")),"",PT!$P$8+SUM(G$86:G132))</f>
        <v/>
      </c>
    </row>
    <row r="132" spans="1:8" x14ac:dyDescent="0.25">
      <c r="A132" s="61" t="str">
        <f>AS!B133</f>
        <v/>
      </c>
      <c r="B132" s="61" t="str">
        <f t="shared" si="9"/>
        <v/>
      </c>
      <c r="C132" s="91" t="str">
        <f t="array" ref="C132">IF($B132="","",SUM(IF(AS!$C$5:$CD$5="HOT",IF(AS!$C133:$CD133="|",1*AS!$C$4:$CD$4,0),0)))</f>
        <v/>
      </c>
      <c r="D132" s="91" t="str">
        <f t="shared" si="10"/>
        <v/>
      </c>
      <c r="E132" s="91" t="str">
        <f t="array" ref="E132">IF(OR($A132="",SUM(IF(AS!$C$5:$CD$5="HOT",IF(AS!$C133:$CD133="",1,0)))=COUNTIF(AS!$C$5:$CD$5,"HOT")),"",SUM(D$86:D133))</f>
        <v/>
      </c>
      <c r="F132" s="91" t="str">
        <f t="array" ref="F132">IF($B132="","",SUM(IF(AS!$C$5:$CD$5="COLD",IF(AS!$C133:$CD133="|",1*AS!$C$4:$CD$4,0),0)))</f>
        <v/>
      </c>
      <c r="G132" s="91" t="str">
        <f t="shared" si="11"/>
        <v/>
      </c>
      <c r="H132" s="91" t="str">
        <f t="array" ref="H132">IF(OR($A132="",SUM(IF(AS!$C$5:$CD$5="COLD",IF(AS!$C133:$CD133="",1,0)))=COUNTIF(AS!$C$5:$CD$5,"COLD")),"",PT!$P$8+SUM(G$86:G133))</f>
        <v/>
      </c>
    </row>
    <row r="133" spans="1:8" x14ac:dyDescent="0.25">
      <c r="A133" s="61" t="str">
        <f>AS!B134</f>
        <v/>
      </c>
      <c r="B133" s="61" t="str">
        <f t="shared" si="9"/>
        <v/>
      </c>
      <c r="C133" s="91" t="str">
        <f t="array" ref="C133">IF($B133="","",SUM(IF(AS!$C$5:$CD$5="HOT",IF(AS!$C134:$CD134="|",1*AS!$C$4:$CD$4,0),0)))</f>
        <v/>
      </c>
      <c r="D133" s="91" t="str">
        <f t="shared" si="10"/>
        <v/>
      </c>
      <c r="E133" s="91" t="str">
        <f t="array" ref="E133">IF(OR($A133="",SUM(IF(AS!$C$5:$CD$5="HOT",IF(AS!$C134:$CD134="",1,0)))=COUNTIF(AS!$C$5:$CD$5,"HOT")),"",SUM(D$86:D134))</f>
        <v/>
      </c>
      <c r="F133" s="91" t="str">
        <f t="array" ref="F133">IF($B133="","",SUM(IF(AS!$C$5:$CD$5="COLD",IF(AS!$C134:$CD134="|",1*AS!$C$4:$CD$4,0),0)))</f>
        <v/>
      </c>
      <c r="G133" s="91" t="str">
        <f t="shared" si="11"/>
        <v/>
      </c>
      <c r="H133" s="91" t="str">
        <f t="array" ref="H133">IF(OR($A133="",SUM(IF(AS!$C$5:$CD$5="COLD",IF(AS!$C134:$CD134="",1,0)))=COUNTIF(AS!$C$5:$CD$5,"COLD")),"",PT!$P$8+SUM(G$86:G134))</f>
        <v/>
      </c>
    </row>
    <row r="134" spans="1:8" x14ac:dyDescent="0.25">
      <c r="A134" s="61" t="str">
        <f>AS!B135</f>
        <v/>
      </c>
      <c r="B134" s="61" t="str">
        <f t="shared" si="9"/>
        <v/>
      </c>
      <c r="C134" s="91" t="str">
        <f t="array" ref="C134">IF($B134="","",SUM(IF(AS!$C$5:$CD$5="HOT",IF(AS!$C135:$CD135="|",1*AS!$C$4:$CD$4,0),0)))</f>
        <v/>
      </c>
      <c r="D134" s="91" t="str">
        <f t="shared" si="10"/>
        <v/>
      </c>
      <c r="E134" s="91" t="str">
        <f t="array" ref="E134">IF(OR($A134="",SUM(IF(AS!$C$5:$CD$5="HOT",IF(AS!$C135:$CD135="",1,0)))=COUNTIF(AS!$C$5:$CD$5,"HOT")),"",SUM(D$86:D135))</f>
        <v/>
      </c>
      <c r="F134" s="91" t="str">
        <f t="array" ref="F134">IF($B134="","",SUM(IF(AS!$C$5:$CD$5="COLD",IF(AS!$C135:$CD135="|",1*AS!$C$4:$CD$4,0),0)))</f>
        <v/>
      </c>
      <c r="G134" s="91" t="str">
        <f t="shared" si="11"/>
        <v/>
      </c>
      <c r="H134" s="91" t="str">
        <f t="array" ref="H134">IF(OR($A134="",SUM(IF(AS!$C$5:$CD$5="COLD",IF(AS!$C135:$CD135="",1,0)))=COUNTIF(AS!$C$5:$CD$5,"COLD")),"",PT!$P$8+SUM(G$86:G135))</f>
        <v/>
      </c>
    </row>
    <row r="135" spans="1:8" x14ac:dyDescent="0.25">
      <c r="A135" s="61" t="str">
        <f>AS!B136</f>
        <v/>
      </c>
      <c r="B135" s="61" t="str">
        <f t="shared" si="9"/>
        <v/>
      </c>
      <c r="C135" s="91" t="str">
        <f t="array" ref="C135">IF($B135="","",SUM(IF(AS!$C$5:$CD$5="HOT",IF(AS!$C136:$CD136="|",1*AS!$C$4:$CD$4,0),0)))</f>
        <v/>
      </c>
      <c r="D135" s="91" t="str">
        <f t="shared" si="10"/>
        <v/>
      </c>
      <c r="E135" s="91" t="str">
        <f t="array" ref="E135">IF(OR($A135="",SUM(IF(AS!$C$5:$CD$5="HOT",IF(AS!$C136:$CD136="",1,0)))=COUNTIF(AS!$C$5:$CD$5,"HOT")),"",SUM(D$86:D136))</f>
        <v/>
      </c>
      <c r="F135" s="91" t="str">
        <f t="array" ref="F135">IF($B135="","",SUM(IF(AS!$C$5:$CD$5="COLD",IF(AS!$C136:$CD136="|",1*AS!$C$4:$CD$4,0),0)))</f>
        <v/>
      </c>
      <c r="G135" s="91" t="str">
        <f t="shared" si="11"/>
        <v/>
      </c>
      <c r="H135" s="91" t="str">
        <f t="array" ref="H135">IF(OR($A135="",SUM(IF(AS!$C$5:$CD$5="COLD",IF(AS!$C136:$CD136="",1,0)))=COUNTIF(AS!$C$5:$CD$5,"COLD")),"",PT!$P$8+SUM(G$86:G136))</f>
        <v/>
      </c>
    </row>
    <row r="136" spans="1:8" x14ac:dyDescent="0.25">
      <c r="A136" s="61" t="str">
        <f>AS!B137</f>
        <v/>
      </c>
      <c r="B136" s="61" t="str">
        <f t="shared" si="9"/>
        <v/>
      </c>
      <c r="C136" s="91" t="str">
        <f t="array" ref="C136">IF($B136="","",SUM(IF(AS!$C$5:$CD$5="HOT",IF(AS!$C137:$CD137="|",1*AS!$C$4:$CD$4,0),0)))</f>
        <v/>
      </c>
      <c r="D136" s="91" t="str">
        <f t="shared" si="10"/>
        <v/>
      </c>
      <c r="E136" s="91" t="str">
        <f t="array" ref="E136">IF(OR($A136="",SUM(IF(AS!$C$5:$CD$5="HOT",IF(AS!$C137:$CD137="",1,0)))=COUNTIF(AS!$C$5:$CD$5,"HOT")),"",SUM(D$86:D137))</f>
        <v/>
      </c>
      <c r="F136" s="91" t="str">
        <f t="array" ref="F136">IF($B136="","",SUM(IF(AS!$C$5:$CD$5="COLD",IF(AS!$C137:$CD137="|",1*AS!$C$4:$CD$4,0),0)))</f>
        <v/>
      </c>
      <c r="G136" s="91" t="str">
        <f t="shared" si="11"/>
        <v/>
      </c>
      <c r="H136" s="91" t="str">
        <f t="array" ref="H136">IF(OR($A136="",SUM(IF(AS!$C$5:$CD$5="COLD",IF(AS!$C137:$CD137="",1,0)))=COUNTIF(AS!$C$5:$CD$5,"COLD")),"",PT!$P$8+SUM(G$86:G137))</f>
        <v/>
      </c>
    </row>
    <row r="137" spans="1:8" x14ac:dyDescent="0.25">
      <c r="A137" s="61" t="str">
        <f>AS!B138</f>
        <v/>
      </c>
      <c r="B137" s="61" t="str">
        <f t="shared" si="9"/>
        <v/>
      </c>
      <c r="C137" s="91" t="str">
        <f t="array" ref="C137">IF($B137="","",SUM(IF(AS!$C$5:$CD$5="HOT",IF(AS!$C138:$CD138="|",1*AS!$C$4:$CD$4,0),0)))</f>
        <v/>
      </c>
      <c r="D137" s="91" t="str">
        <f t="shared" si="10"/>
        <v/>
      </c>
      <c r="E137" s="91" t="str">
        <f t="array" ref="E137">IF(OR($A137="",SUM(IF(AS!$C$5:$CD$5="HOT",IF(AS!$C138:$CD138="",1,0)))=COUNTIF(AS!$C$5:$CD$5,"HOT")),"",SUM(D$86:D138))</f>
        <v/>
      </c>
      <c r="F137" s="91" t="str">
        <f t="array" ref="F137">IF($B137="","",SUM(IF(AS!$C$5:$CD$5="COLD",IF(AS!$C138:$CD138="|",1*AS!$C$4:$CD$4,0),0)))</f>
        <v/>
      </c>
      <c r="G137" s="91" t="str">
        <f t="shared" si="11"/>
        <v/>
      </c>
      <c r="H137" s="91" t="str">
        <f t="array" ref="H137">IF(OR($A137="",SUM(IF(AS!$C$5:$CD$5="COLD",IF(AS!$C138:$CD138="",1,0)))=COUNTIF(AS!$C$5:$CD$5,"COLD")),"",PT!$P$8+SUM(G$86:G138))</f>
        <v/>
      </c>
    </row>
    <row r="138" spans="1:8" x14ac:dyDescent="0.25">
      <c r="A138" s="61" t="str">
        <f>AS!B139</f>
        <v/>
      </c>
      <c r="B138" s="61" t="str">
        <f t="shared" si="9"/>
        <v/>
      </c>
      <c r="C138" s="91" t="str">
        <f t="array" ref="C138">IF($B138="","",SUM(IF(AS!$C$5:$CD$5="HOT",IF(AS!$C139:$CD139="|",1*AS!$C$4:$CD$4,0),0)))</f>
        <v/>
      </c>
      <c r="D138" s="91" t="str">
        <f t="shared" si="10"/>
        <v/>
      </c>
      <c r="E138" s="91" t="str">
        <f t="array" ref="E138">IF(OR($A138="",SUM(IF(AS!$C$5:$CD$5="HOT",IF(AS!$C139:$CD139="",1,0)))=COUNTIF(AS!$C$5:$CD$5,"HOT")),"",SUM(D$86:D139))</f>
        <v/>
      </c>
      <c r="F138" s="91" t="str">
        <f t="array" ref="F138">IF($B138="","",SUM(IF(AS!$C$5:$CD$5="COLD",IF(AS!$C139:$CD139="|",1*AS!$C$4:$CD$4,0),0)))</f>
        <v/>
      </c>
      <c r="G138" s="91" t="str">
        <f t="shared" si="11"/>
        <v/>
      </c>
      <c r="H138" s="91" t="str">
        <f t="array" ref="H138">IF(OR($A138="",SUM(IF(AS!$C$5:$CD$5="COLD",IF(AS!$C139:$CD139="",1,0)))=COUNTIF(AS!$C$5:$CD$5,"COLD")),"",PT!$P$8+SUM(G$86:G139))</f>
        <v/>
      </c>
    </row>
    <row r="139" spans="1:8" x14ac:dyDescent="0.25">
      <c r="A139" s="61" t="str">
        <f>AS!B140</f>
        <v/>
      </c>
      <c r="B139" s="61" t="str">
        <f t="shared" si="9"/>
        <v/>
      </c>
      <c r="C139" s="91" t="str">
        <f t="array" ref="C139">IF($B139="","",SUM(IF(AS!$C$5:$CD$5="HOT",IF(AS!$C140:$CD140="|",1*AS!$C$4:$CD$4,0),0)))</f>
        <v/>
      </c>
      <c r="D139" s="91" t="str">
        <f t="shared" si="10"/>
        <v/>
      </c>
      <c r="E139" s="91" t="str">
        <f t="array" ref="E139">IF(OR($A139="",SUM(IF(AS!$C$5:$CD$5="HOT",IF(AS!$C140:$CD140="",1,0)))=COUNTIF(AS!$C$5:$CD$5,"HOT")),"",SUM(D$86:D140))</f>
        <v/>
      </c>
      <c r="F139" s="91" t="str">
        <f t="array" ref="F139">IF($B139="","",SUM(IF(AS!$C$5:$CD$5="COLD",IF(AS!$C140:$CD140="|",1*AS!$C$4:$CD$4,0),0)))</f>
        <v/>
      </c>
      <c r="G139" s="91" t="str">
        <f t="shared" si="11"/>
        <v/>
      </c>
      <c r="H139" s="91" t="str">
        <f t="array" ref="H139">IF(OR($A139="",SUM(IF(AS!$C$5:$CD$5="COLD",IF(AS!$C140:$CD140="",1,0)))=COUNTIF(AS!$C$5:$CD$5,"COLD")),"",PT!$P$8+SUM(G$86:G140))</f>
        <v/>
      </c>
    </row>
    <row r="140" spans="1:8" x14ac:dyDescent="0.25">
      <c r="A140" s="61" t="str">
        <f>AS!B141</f>
        <v/>
      </c>
      <c r="B140" s="61" t="str">
        <f t="shared" si="9"/>
        <v/>
      </c>
      <c r="C140" s="91" t="str">
        <f t="array" ref="C140">IF($B140="","",SUM(IF(AS!$C$5:$CD$5="HOT",IF(AS!$C141:$CD141="|",1*AS!$C$4:$CD$4,0),0)))</f>
        <v/>
      </c>
      <c r="D140" s="91" t="str">
        <f t="shared" si="10"/>
        <v/>
      </c>
      <c r="E140" s="91" t="str">
        <f t="array" ref="E140">IF(OR($A140="",SUM(IF(AS!$C$5:$CD$5="HOT",IF(AS!$C141:$CD141="",1,0)))=COUNTIF(AS!$C$5:$CD$5,"HOT")),"",SUM(D$86:D141))</f>
        <v/>
      </c>
      <c r="F140" s="91" t="str">
        <f t="array" ref="F140">IF($B140="","",SUM(IF(AS!$C$5:$CD$5="COLD",IF(AS!$C141:$CD141="|",1*AS!$C$4:$CD$4,0),0)))</f>
        <v/>
      </c>
      <c r="G140" s="91" t="str">
        <f t="shared" si="11"/>
        <v/>
      </c>
      <c r="H140" s="91" t="str">
        <f t="array" ref="H140">IF(OR($A140="",SUM(IF(AS!$C$5:$CD$5="COLD",IF(AS!$C141:$CD141="",1,0)))=COUNTIF(AS!$C$5:$CD$5,"COLD")),"",PT!$P$8+SUM(G$86:G141))</f>
        <v/>
      </c>
    </row>
    <row r="141" spans="1:8" x14ac:dyDescent="0.25">
      <c r="A141" s="61" t="str">
        <f>AS!B142</f>
        <v/>
      </c>
      <c r="B141" s="61" t="str">
        <f t="shared" si="9"/>
        <v/>
      </c>
      <c r="C141" s="91" t="str">
        <f t="array" ref="C141">IF($B141="","",SUM(IF(AS!$C$5:$CD$5="HOT",IF(AS!$C142:$CD142="|",1*AS!$C$4:$CD$4,0),0)))</f>
        <v/>
      </c>
      <c r="D141" s="91" t="str">
        <f t="shared" si="10"/>
        <v/>
      </c>
      <c r="E141" s="91" t="str">
        <f t="array" ref="E141">IF(OR($A141="",SUM(IF(AS!$C$5:$CD$5="HOT",IF(AS!$C142:$CD142="",1,0)))=COUNTIF(AS!$C$5:$CD$5,"HOT")),"",SUM(D$86:D142))</f>
        <v/>
      </c>
      <c r="F141" s="91" t="str">
        <f t="array" ref="F141">IF($B141="","",SUM(IF(AS!$C$5:$CD$5="COLD",IF(AS!$C142:$CD142="|",1*AS!$C$4:$CD$4,0),0)))</f>
        <v/>
      </c>
      <c r="G141" s="91" t="str">
        <f t="shared" si="11"/>
        <v/>
      </c>
      <c r="H141" s="91" t="str">
        <f t="array" ref="H141">IF(OR($A141="",SUM(IF(AS!$C$5:$CD$5="COLD",IF(AS!$C142:$CD142="",1,0)))=COUNTIF(AS!$C$5:$CD$5,"COLD")),"",PT!$P$8+SUM(G$86:G142))</f>
        <v/>
      </c>
    </row>
    <row r="142" spans="1:8" x14ac:dyDescent="0.25">
      <c r="A142" s="61" t="str">
        <f>AS!B143</f>
        <v/>
      </c>
      <c r="B142" s="61" t="str">
        <f t="shared" si="9"/>
        <v/>
      </c>
      <c r="C142" s="91" t="str">
        <f t="array" ref="C142">IF($B142="","",SUM(IF(AS!$C$5:$CD$5="HOT",IF(AS!$C143:$CD143="|",1*AS!$C$4:$CD$4,0),0)))</f>
        <v/>
      </c>
      <c r="D142" s="91" t="str">
        <f t="shared" si="10"/>
        <v/>
      </c>
      <c r="E142" s="91" t="str">
        <f t="array" ref="E142">IF(OR($A142="",SUM(IF(AS!$C$5:$CD$5="HOT",IF(AS!$C143:$CD143="",1,0)))=COUNTIF(AS!$C$5:$CD$5,"HOT")),"",SUM(D$86:D143))</f>
        <v/>
      </c>
      <c r="F142" s="91" t="str">
        <f t="array" ref="F142">IF($B142="","",SUM(IF(AS!$C$5:$CD$5="COLD",IF(AS!$C143:$CD143="|",1*AS!$C$4:$CD$4,0),0)))</f>
        <v/>
      </c>
      <c r="G142" s="91" t="str">
        <f t="shared" si="11"/>
        <v/>
      </c>
      <c r="H142" s="91" t="str">
        <f t="array" ref="H142">IF(OR($A142="",SUM(IF(AS!$C$5:$CD$5="COLD",IF(AS!$C143:$CD143="",1,0)))=COUNTIF(AS!$C$5:$CD$5,"COLD")),"",PT!$P$8+SUM(G$86:G143))</f>
        <v/>
      </c>
    </row>
    <row r="143" spans="1:8" x14ac:dyDescent="0.25">
      <c r="A143" s="61" t="str">
        <f>AS!B144</f>
        <v/>
      </c>
      <c r="B143" s="61" t="str">
        <f t="shared" si="9"/>
        <v/>
      </c>
      <c r="C143" s="91" t="str">
        <f t="array" ref="C143">IF($B143="","",SUM(IF(AS!$C$5:$CD$5="HOT",IF(AS!$C144:$CD144="|",1*AS!$C$4:$CD$4,0),0)))</f>
        <v/>
      </c>
      <c r="D143" s="91" t="str">
        <f t="shared" si="10"/>
        <v/>
      </c>
      <c r="E143" s="91" t="str">
        <f t="array" ref="E143">IF(OR($A143="",SUM(IF(AS!$C$5:$CD$5="HOT",IF(AS!$C144:$CD144="",1,0)))=COUNTIF(AS!$C$5:$CD$5,"HOT")),"",SUM(D$86:D144))</f>
        <v/>
      </c>
      <c r="F143" s="91" t="str">
        <f t="array" ref="F143">IF($B143="","",SUM(IF(AS!$C$5:$CD$5="COLD",IF(AS!$C144:$CD144="|",1*AS!$C$4:$CD$4,0),0)))</f>
        <v/>
      </c>
      <c r="G143" s="91" t="str">
        <f t="shared" si="11"/>
        <v/>
      </c>
      <c r="H143" s="91" t="str">
        <f t="array" ref="H143">IF(OR($A143="",SUM(IF(AS!$C$5:$CD$5="COLD",IF(AS!$C144:$CD144="",1,0)))=COUNTIF(AS!$C$5:$CD$5,"COLD")),"",PT!$P$8+SUM(G$86:G144))</f>
        <v/>
      </c>
    </row>
    <row r="144" spans="1:8" x14ac:dyDescent="0.25">
      <c r="A144" s="61" t="str">
        <f>AS!B145</f>
        <v/>
      </c>
      <c r="B144" s="61" t="str">
        <f t="shared" si="9"/>
        <v/>
      </c>
      <c r="C144" s="91" t="str">
        <f t="array" ref="C144">IF($B144="","",SUM(IF(AS!$C$5:$CD$5="HOT",IF(AS!$C145:$CD145="|",1*AS!$C$4:$CD$4,0),0)))</f>
        <v/>
      </c>
      <c r="D144" s="91" t="str">
        <f t="shared" si="10"/>
        <v/>
      </c>
      <c r="E144" s="91" t="str">
        <f t="array" ref="E144">IF(OR($A144="",SUM(IF(AS!$C$5:$CD$5="HOT",IF(AS!$C145:$CD145="",1,0)))=COUNTIF(AS!$C$5:$CD$5,"HOT")),"",SUM(D$86:D145))</f>
        <v/>
      </c>
      <c r="F144" s="91" t="str">
        <f t="array" ref="F144">IF($B144="","",SUM(IF(AS!$C$5:$CD$5="COLD",IF(AS!$C145:$CD145="|",1*AS!$C$4:$CD$4,0),0)))</f>
        <v/>
      </c>
      <c r="G144" s="91" t="str">
        <f t="shared" si="11"/>
        <v/>
      </c>
      <c r="H144" s="91" t="str">
        <f t="array" ref="H144">IF(OR($A144="",SUM(IF(AS!$C$5:$CD$5="COLD",IF(AS!$C145:$CD145="",1,0)))=COUNTIF(AS!$C$5:$CD$5,"COLD")),"",PT!$P$8+SUM(G$86:G145))</f>
        <v/>
      </c>
    </row>
    <row r="145" spans="1:8" x14ac:dyDescent="0.25">
      <c r="A145" s="61" t="str">
        <f>AS!B146</f>
        <v/>
      </c>
      <c r="B145" s="61" t="str">
        <f t="shared" si="9"/>
        <v/>
      </c>
      <c r="C145" s="91" t="str">
        <f t="array" ref="C145">IF($B145="","",SUM(IF(AS!$C$5:$CD$5="HOT",IF(AS!$C146:$CD146="|",1*AS!$C$4:$CD$4,0),0)))</f>
        <v/>
      </c>
      <c r="D145" s="91" t="str">
        <f t="shared" si="10"/>
        <v/>
      </c>
      <c r="E145" s="91" t="str">
        <f t="array" ref="E145">IF(OR($A145="",SUM(IF(AS!$C$5:$CD$5="HOT",IF(AS!$C146:$CD146="",1,0)))=COUNTIF(AS!$C$5:$CD$5,"HOT")),"",SUM(D$86:D146))</f>
        <v/>
      </c>
      <c r="F145" s="91" t="str">
        <f t="array" ref="F145">IF($B145="","",SUM(IF(AS!$C$5:$CD$5="COLD",IF(AS!$C146:$CD146="|",1*AS!$C$4:$CD$4,0),0)))</f>
        <v/>
      </c>
      <c r="G145" s="91" t="str">
        <f t="shared" si="11"/>
        <v/>
      </c>
      <c r="H145" s="91" t="str">
        <f t="array" ref="H145">IF(OR($A145="",SUM(IF(AS!$C$5:$CD$5="COLD",IF(AS!$C146:$CD146="",1,0)))=COUNTIF(AS!$C$5:$CD$5,"COLD")),"",PT!$P$8+SUM(G$86:G146))</f>
        <v/>
      </c>
    </row>
    <row r="146" spans="1:8" x14ac:dyDescent="0.25">
      <c r="A146" s="61" t="str">
        <f>AS!B147</f>
        <v/>
      </c>
      <c r="B146" s="61" t="str">
        <f t="shared" si="9"/>
        <v/>
      </c>
      <c r="C146" s="91" t="str">
        <f t="array" ref="C146">IF($B146="","",SUM(IF(AS!$C$5:$CD$5="HOT",IF(AS!$C147:$CD147="|",1*AS!$C$4:$CD$4,0),0)))</f>
        <v/>
      </c>
      <c r="D146" s="91" t="str">
        <f t="shared" si="10"/>
        <v/>
      </c>
      <c r="E146" s="91" t="str">
        <f t="array" ref="E146">IF(OR($A146="",SUM(IF(AS!$C$5:$CD$5="HOT",IF(AS!$C147:$CD147="",1,0)))=COUNTIF(AS!$C$5:$CD$5,"HOT")),"",SUM(D$86:D147))</f>
        <v/>
      </c>
      <c r="F146" s="91" t="str">
        <f t="array" ref="F146">IF($B146="","",SUM(IF(AS!$C$5:$CD$5="COLD",IF(AS!$C147:$CD147="|",1*AS!$C$4:$CD$4,0),0)))</f>
        <v/>
      </c>
      <c r="G146" s="91" t="str">
        <f t="shared" si="11"/>
        <v/>
      </c>
      <c r="H146" s="91" t="str">
        <f t="array" ref="H146">IF(OR($A146="",SUM(IF(AS!$C$5:$CD$5="COLD",IF(AS!$C147:$CD147="",1,0)))=COUNTIF(AS!$C$5:$CD$5,"COLD")),"",PT!$P$8+SUM(G$86:G147))</f>
        <v/>
      </c>
    </row>
    <row r="147" spans="1:8" x14ac:dyDescent="0.25">
      <c r="A147" s="61" t="str">
        <f>AS!B148</f>
        <v/>
      </c>
      <c r="B147" s="61" t="str">
        <f t="shared" si="9"/>
        <v/>
      </c>
      <c r="C147" s="91" t="str">
        <f t="array" ref="C147">IF($B147="","",SUM(IF(AS!$C$5:$CD$5="HOT",IF(AS!$C148:$CD148="|",1*AS!$C$4:$CD$4,0),0)))</f>
        <v/>
      </c>
      <c r="D147" s="91" t="str">
        <f t="shared" si="10"/>
        <v/>
      </c>
      <c r="E147" s="91" t="str">
        <f t="array" ref="E147">IF(OR($A147="",SUM(IF(AS!$C$5:$CD$5="HOT",IF(AS!$C148:$CD148="",1,0)))=COUNTIF(AS!$C$5:$CD$5,"HOT")),"",SUM(D$86:D148))</f>
        <v/>
      </c>
      <c r="F147" s="91" t="str">
        <f t="array" ref="F147">IF($B147="","",SUM(IF(AS!$C$5:$CD$5="COLD",IF(AS!$C148:$CD148="|",1*AS!$C$4:$CD$4,0),0)))</f>
        <v/>
      </c>
      <c r="G147" s="91" t="str">
        <f t="shared" si="11"/>
        <v/>
      </c>
      <c r="H147" s="91" t="str">
        <f t="array" ref="H147">IF(OR($A147="",SUM(IF(AS!$C$5:$CD$5="COLD",IF(AS!$C148:$CD148="",1,0)))=COUNTIF(AS!$C$5:$CD$5,"COLD")),"",PT!$P$8+SUM(G$86:G148))</f>
        <v/>
      </c>
    </row>
    <row r="148" spans="1:8" x14ac:dyDescent="0.25">
      <c r="A148" s="61" t="str">
        <f>AS!B149</f>
        <v/>
      </c>
      <c r="B148" s="61" t="str">
        <f t="shared" si="9"/>
        <v/>
      </c>
      <c r="C148" s="91" t="str">
        <f t="array" ref="C148">IF($B148="","",SUM(IF(AS!$C$5:$CD$5="HOT",IF(AS!$C149:$CD149="|",1*AS!$C$4:$CD$4,0),0)))</f>
        <v/>
      </c>
      <c r="D148" s="91" t="str">
        <f t="shared" si="10"/>
        <v/>
      </c>
      <c r="E148" s="91" t="str">
        <f t="array" ref="E148">IF(OR($A148="",SUM(IF(AS!$C$5:$CD$5="HOT",IF(AS!$C149:$CD149="",1,0)))=COUNTIF(AS!$C$5:$CD$5,"HOT")),"",SUM(D$86:D149))</f>
        <v/>
      </c>
      <c r="F148" s="91" t="str">
        <f t="array" ref="F148">IF($B148="","",SUM(IF(AS!$C$5:$CD$5="COLD",IF(AS!$C149:$CD149="|",1*AS!$C$4:$CD$4,0),0)))</f>
        <v/>
      </c>
      <c r="G148" s="91" t="str">
        <f t="shared" si="11"/>
        <v/>
      </c>
      <c r="H148" s="91" t="str">
        <f t="array" ref="H148">IF(OR($A148="",SUM(IF(AS!$C$5:$CD$5="COLD",IF(AS!$C149:$CD149="",1,0)))=COUNTIF(AS!$C$5:$CD$5,"COLD")),"",PT!$P$8+SUM(G$86:G149))</f>
        <v/>
      </c>
    </row>
    <row r="149" spans="1:8" x14ac:dyDescent="0.25">
      <c r="A149" s="61" t="str">
        <f>AS!B150</f>
        <v/>
      </c>
      <c r="B149" s="61" t="str">
        <f t="shared" si="9"/>
        <v/>
      </c>
      <c r="C149" s="91" t="str">
        <f t="array" ref="C149">IF($B149="","",SUM(IF(AS!$C$5:$CD$5="HOT",IF(AS!$C150:$CD150="|",1*AS!$C$4:$CD$4,0),0)))</f>
        <v/>
      </c>
      <c r="D149" s="91" t="str">
        <f t="shared" si="10"/>
        <v/>
      </c>
      <c r="E149" s="91" t="str">
        <f t="array" ref="E149">IF(OR($A149="",SUM(IF(AS!$C$5:$CD$5="HOT",IF(AS!$C150:$CD150="",1,0)))=COUNTIF(AS!$C$5:$CD$5,"HOT")),"",SUM(D$86:D150))</f>
        <v/>
      </c>
      <c r="F149" s="91" t="str">
        <f t="array" ref="F149">IF($B149="","",SUM(IF(AS!$C$5:$CD$5="COLD",IF(AS!$C150:$CD150="|",1*AS!$C$4:$CD$4,0),0)))</f>
        <v/>
      </c>
      <c r="G149" s="91" t="str">
        <f t="shared" si="11"/>
        <v/>
      </c>
      <c r="H149" s="91" t="str">
        <f t="array" ref="H149">IF(OR($A149="",SUM(IF(AS!$C$5:$CD$5="COLD",IF(AS!$C150:$CD150="",1,0)))=COUNTIF(AS!$C$5:$CD$5,"COLD")),"",PT!$P$8+SUM(G$86:G150))</f>
        <v/>
      </c>
    </row>
    <row r="150" spans="1:8" x14ac:dyDescent="0.25">
      <c r="A150" s="61" t="str">
        <f>AS!B151</f>
        <v/>
      </c>
      <c r="B150" s="61" t="str">
        <f t="shared" si="9"/>
        <v/>
      </c>
      <c r="C150" s="91" t="str">
        <f t="array" ref="C150">IF($B150="","",SUM(IF(AS!$C$5:$CD$5="HOT",IF(AS!$C151:$CD151="|",1*AS!$C$4:$CD$4,0),0)))</f>
        <v/>
      </c>
      <c r="D150" s="91" t="str">
        <f t="shared" si="10"/>
        <v/>
      </c>
      <c r="E150" s="91" t="str">
        <f t="array" ref="E150">IF(OR($A150="",SUM(IF(AS!$C$5:$CD$5="HOT",IF(AS!$C151:$CD151="",1,0)))=COUNTIF(AS!$C$5:$CD$5,"HOT")),"",SUM(D$86:D151))</f>
        <v/>
      </c>
      <c r="F150" s="91" t="str">
        <f t="array" ref="F150">IF($B150="","",SUM(IF(AS!$C$5:$CD$5="COLD",IF(AS!$C151:$CD151="|",1*AS!$C$4:$CD$4,0),0)))</f>
        <v/>
      </c>
      <c r="G150" s="91" t="str">
        <f t="shared" si="11"/>
        <v/>
      </c>
      <c r="H150" s="91" t="str">
        <f t="array" ref="H150">IF(OR($A150="",SUM(IF(AS!$C$5:$CD$5="COLD",IF(AS!$C151:$CD151="",1,0)))=COUNTIF(AS!$C$5:$CD$5,"COLD")),"",PT!$P$8+SUM(G$86:G151))</f>
        <v/>
      </c>
    </row>
    <row r="151" spans="1:8" x14ac:dyDescent="0.25">
      <c r="A151" s="61" t="str">
        <f>AS!B152</f>
        <v/>
      </c>
      <c r="B151" s="61" t="str">
        <f t="shared" si="9"/>
        <v/>
      </c>
      <c r="C151" s="91" t="str">
        <f t="array" ref="C151">IF($B151="","",SUM(IF(AS!$C$5:$CD$5="HOT",IF(AS!$C152:$CD152="|",1*AS!$C$4:$CD$4,0),0)))</f>
        <v/>
      </c>
      <c r="D151" s="91" t="str">
        <f t="shared" si="10"/>
        <v/>
      </c>
      <c r="E151" s="91" t="str">
        <f t="array" ref="E151">IF(OR($A151="",SUM(IF(AS!$C$5:$CD$5="HOT",IF(AS!$C152:$CD152="",1,0)))=COUNTIF(AS!$C$5:$CD$5,"HOT")),"",SUM(D$86:D152))</f>
        <v/>
      </c>
      <c r="F151" s="91" t="str">
        <f t="array" ref="F151">IF($B151="","",SUM(IF(AS!$C$5:$CD$5="COLD",IF(AS!$C152:$CD152="|",1*AS!$C$4:$CD$4,0),0)))</f>
        <v/>
      </c>
      <c r="G151" s="91" t="str">
        <f t="shared" si="11"/>
        <v/>
      </c>
      <c r="H151" s="91" t="str">
        <f t="array" ref="H151">IF(OR($A151="",SUM(IF(AS!$C$5:$CD$5="COLD",IF(AS!$C152:$CD152="",1,0)))=COUNTIF(AS!$C$5:$CD$5,"COLD")),"",PT!$P$8+SUM(G$86:G152))</f>
        <v/>
      </c>
    </row>
    <row r="152" spans="1:8" x14ac:dyDescent="0.25">
      <c r="A152" s="61" t="str">
        <f>AS!B153</f>
        <v/>
      </c>
      <c r="B152" s="61" t="str">
        <f t="shared" si="9"/>
        <v/>
      </c>
      <c r="C152" s="91" t="str">
        <f t="array" ref="C152">IF($B152="","",SUM(IF(AS!$C$5:$CD$5="HOT",IF(AS!$C153:$CD153="|",1*AS!$C$4:$CD$4,0),0)))</f>
        <v/>
      </c>
      <c r="D152" s="91" t="str">
        <f t="shared" si="10"/>
        <v/>
      </c>
      <c r="E152" s="91" t="str">
        <f t="array" ref="E152">IF(OR($A152="",SUM(IF(AS!$C$5:$CD$5="HOT",IF(AS!$C153:$CD153="",1,0)))=COUNTIF(AS!$C$5:$CD$5,"HOT")),"",SUM(D$86:D153))</f>
        <v/>
      </c>
      <c r="F152" s="91" t="str">
        <f t="array" ref="F152">IF($B152="","",SUM(IF(AS!$C$5:$CD$5="COLD",IF(AS!$C153:$CD153="|",1*AS!$C$4:$CD$4,0),0)))</f>
        <v/>
      </c>
      <c r="G152" s="91" t="str">
        <f t="shared" si="11"/>
        <v/>
      </c>
      <c r="H152" s="91" t="str">
        <f t="array" ref="H152">IF(OR($A152="",SUM(IF(AS!$C$5:$CD$5="COLD",IF(AS!$C153:$CD153="",1,0)))=COUNTIF(AS!$C$5:$CD$5,"COLD")),"",PT!$P$8+SUM(G$86:G153))</f>
        <v/>
      </c>
    </row>
    <row r="153" spans="1:8" x14ac:dyDescent="0.25">
      <c r="A153" s="61" t="str">
        <f>AS!B154</f>
        <v/>
      </c>
      <c r="B153" s="61" t="str">
        <f t="shared" si="9"/>
        <v/>
      </c>
      <c r="C153" s="91" t="str">
        <f t="array" ref="C153">IF($B153="","",SUM(IF(AS!$C$5:$CD$5="HOT",IF(AS!$C154:$CD154="|",1*AS!$C$4:$CD$4,0),0)))</f>
        <v/>
      </c>
      <c r="D153" s="91" t="str">
        <f t="shared" si="10"/>
        <v/>
      </c>
      <c r="E153" s="91" t="str">
        <f t="array" ref="E153">IF(OR($A153="",SUM(IF(AS!$C$5:$CD$5="HOT",IF(AS!$C154:$CD154="",1,0)))=COUNTIF(AS!$C$5:$CD$5,"HOT")),"",SUM(D$86:D154))</f>
        <v/>
      </c>
      <c r="F153" s="91" t="str">
        <f t="array" ref="F153">IF($B153="","",SUM(IF(AS!$C$5:$CD$5="COLD",IF(AS!$C154:$CD154="|",1*AS!$C$4:$CD$4,0),0)))</f>
        <v/>
      </c>
      <c r="G153" s="91" t="str">
        <f t="shared" si="11"/>
        <v/>
      </c>
      <c r="H153" s="91" t="str">
        <f t="array" ref="H153">IF(OR($A153="",SUM(IF(AS!$C$5:$CD$5="COLD",IF(AS!$C154:$CD154="",1,0)))=COUNTIF(AS!$C$5:$CD$5,"COLD")),"",PT!$P$8+SUM(G$86:G154))</f>
        <v/>
      </c>
    </row>
    <row r="154" spans="1:8" x14ac:dyDescent="0.25">
      <c r="A154" s="61" t="str">
        <f>AS!B155</f>
        <v/>
      </c>
      <c r="B154" s="61" t="str">
        <f t="shared" si="9"/>
        <v/>
      </c>
      <c r="C154" s="91" t="str">
        <f t="array" ref="C154">IF($B154="","",SUM(IF(AS!$C$5:$CD$5="HOT",IF(AS!$C155:$CD155="|",1*AS!$C$4:$CD$4,0),0)))</f>
        <v/>
      </c>
      <c r="D154" s="91" t="str">
        <f t="shared" si="10"/>
        <v/>
      </c>
      <c r="E154" s="91" t="str">
        <f t="array" ref="E154">IF(OR($A154="",SUM(IF(AS!$C$5:$CD$5="HOT",IF(AS!$C155:$CD155="",1,0)))=COUNTIF(AS!$C$5:$CD$5,"HOT")),"",SUM(D$86:D155))</f>
        <v/>
      </c>
      <c r="F154" s="91" t="str">
        <f t="array" ref="F154">IF($B154="","",SUM(IF(AS!$C$5:$CD$5="COLD",IF(AS!$C155:$CD155="|",1*AS!$C$4:$CD$4,0),0)))</f>
        <v/>
      </c>
      <c r="G154" s="91" t="str">
        <f t="shared" si="11"/>
        <v/>
      </c>
      <c r="H154" s="91" t="str">
        <f t="array" ref="H154">IF(OR($A154="",SUM(IF(AS!$C$5:$CD$5="COLD",IF(AS!$C155:$CD155="",1,0)))=COUNTIF(AS!$C$5:$CD$5,"COLD")),"",PT!$P$8+SUM(G$86:G155))</f>
        <v/>
      </c>
    </row>
    <row r="155" spans="1:8" x14ac:dyDescent="0.25">
      <c r="A155" s="61" t="str">
        <f>AS!B156</f>
        <v/>
      </c>
      <c r="B155" s="61" t="str">
        <f t="shared" si="9"/>
        <v/>
      </c>
      <c r="C155" s="91" t="str">
        <f t="array" ref="C155">IF($B155="","",SUM(IF(AS!$C$5:$CD$5="HOT",IF(AS!$C156:$CD156="|",1*AS!$C$4:$CD$4,0),0)))</f>
        <v/>
      </c>
      <c r="D155" s="91" t="str">
        <f t="shared" si="10"/>
        <v/>
      </c>
      <c r="E155" s="91" t="str">
        <f t="array" ref="E155">IF(OR($A155="",SUM(IF(AS!$C$5:$CD$5="HOT",IF(AS!$C156:$CD156="",1,0)))=COUNTIF(AS!$C$5:$CD$5,"HOT")),"",SUM(D$86:D156))</f>
        <v/>
      </c>
      <c r="F155" s="91" t="str">
        <f t="array" ref="F155">IF($B155="","",SUM(IF(AS!$C$5:$CD$5="COLD",IF(AS!$C156:$CD156="|",1*AS!$C$4:$CD$4,0),0)))</f>
        <v/>
      </c>
      <c r="G155" s="91" t="str">
        <f t="shared" si="11"/>
        <v/>
      </c>
      <c r="H155" s="91" t="str">
        <f t="array" ref="H155">IF(OR($A155="",SUM(IF(AS!$C$5:$CD$5="COLD",IF(AS!$C156:$CD156="",1,0)))=COUNTIF(AS!$C$5:$CD$5,"COLD")),"",PT!$P$8+SUM(G$86:G156))</f>
        <v/>
      </c>
    </row>
    <row r="156" spans="1:8" x14ac:dyDescent="0.25">
      <c r="A156" s="61" t="str">
        <f>AS!B157</f>
        <v/>
      </c>
      <c r="B156" s="61" t="str">
        <f t="shared" si="9"/>
        <v/>
      </c>
      <c r="C156" s="91" t="str">
        <f t="array" ref="C156">IF($B156="","",SUM(IF(AS!$C$5:$CD$5="HOT",IF(AS!$C157:$CD157="|",1*AS!$C$4:$CD$4,0),0)))</f>
        <v/>
      </c>
      <c r="D156" s="91" t="str">
        <f t="shared" si="10"/>
        <v/>
      </c>
      <c r="E156" s="91" t="str">
        <f t="array" ref="E156">IF(OR($A156="",SUM(IF(AS!$C$5:$CD$5="HOT",IF(AS!$C157:$CD157="",1,0)))=COUNTIF(AS!$C$5:$CD$5,"HOT")),"",SUM(D$86:D157))</f>
        <v/>
      </c>
      <c r="F156" s="91" t="str">
        <f t="array" ref="F156">IF($B156="","",SUM(IF(AS!$C$5:$CD$5="COLD",IF(AS!$C157:$CD157="|",1*AS!$C$4:$CD$4,0),0)))</f>
        <v/>
      </c>
      <c r="G156" s="91" t="str">
        <f t="shared" si="11"/>
        <v/>
      </c>
      <c r="H156" s="91" t="str">
        <f t="array" ref="H156">IF(OR($A156="",SUM(IF(AS!$C$5:$CD$5="COLD",IF(AS!$C157:$CD157="",1,0)))=COUNTIF(AS!$C$5:$CD$5,"COLD")),"",PT!$P$8+SUM(G$86:G157))</f>
        <v/>
      </c>
    </row>
    <row r="157" spans="1:8" x14ac:dyDescent="0.25">
      <c r="A157" s="61" t="str">
        <f>AS!B158</f>
        <v/>
      </c>
      <c r="B157" s="61" t="str">
        <f t="shared" si="9"/>
        <v/>
      </c>
      <c r="C157" s="91" t="str">
        <f t="array" ref="C157">IF($B157="","",SUM(IF(AS!$C$5:$CD$5="HOT",IF(AS!$C158:$CD158="|",1*AS!$C$4:$CD$4,0),0)))</f>
        <v/>
      </c>
      <c r="D157" s="91" t="str">
        <f t="shared" si="10"/>
        <v/>
      </c>
      <c r="E157" s="91" t="str">
        <f t="array" ref="E157">IF(OR($A157="",SUM(IF(AS!$C$5:$CD$5="HOT",IF(AS!$C158:$CD158="",1,0)))=COUNTIF(AS!$C$5:$CD$5,"HOT")),"",SUM(D$86:D158))</f>
        <v/>
      </c>
      <c r="F157" s="91" t="str">
        <f t="array" ref="F157">IF($B157="","",SUM(IF(AS!$C$5:$CD$5="COLD",IF(AS!$C158:$CD158="|",1*AS!$C$4:$CD$4,0),0)))</f>
        <v/>
      </c>
      <c r="G157" s="91" t="str">
        <f t="shared" si="11"/>
        <v/>
      </c>
      <c r="H157" s="91" t="str">
        <f t="array" ref="H157">IF(OR($A157="",SUM(IF(AS!$C$5:$CD$5="COLD",IF(AS!$C158:$CD158="",1,0)))=COUNTIF(AS!$C$5:$CD$5,"COLD")),"",PT!$P$8+SUM(G$86:G158))</f>
        <v/>
      </c>
    </row>
    <row r="158" spans="1:8" x14ac:dyDescent="0.25">
      <c r="A158" s="61" t="str">
        <f>AS!B159</f>
        <v/>
      </c>
      <c r="B158" s="61" t="str">
        <f t="shared" si="9"/>
        <v/>
      </c>
      <c r="C158" s="91" t="str">
        <f t="array" ref="C158">IF($B158="","",SUM(IF(AS!$C$5:$CD$5="HOT",IF(AS!$C159:$CD159="|",1*AS!$C$4:$CD$4,0),0)))</f>
        <v/>
      </c>
      <c r="D158" s="91" t="str">
        <f t="shared" si="10"/>
        <v/>
      </c>
      <c r="E158" s="91" t="str">
        <f t="array" ref="E158">IF(OR($A158="",SUM(IF(AS!$C$5:$CD$5="HOT",IF(AS!$C159:$CD159="",1,0)))=COUNTIF(AS!$C$5:$CD$5,"HOT")),"",SUM(D$86:D159))</f>
        <v/>
      </c>
      <c r="F158" s="91" t="str">
        <f t="array" ref="F158">IF($B158="","",SUM(IF(AS!$C$5:$CD$5="COLD",IF(AS!$C159:$CD159="|",1*AS!$C$4:$CD$4,0),0)))</f>
        <v/>
      </c>
      <c r="G158" s="91" t="str">
        <f t="shared" si="11"/>
        <v/>
      </c>
      <c r="H158" s="91" t="str">
        <f t="array" ref="H158">IF(OR($A158="",SUM(IF(AS!$C$5:$CD$5="COLD",IF(AS!$C159:$CD159="",1,0)))=COUNTIF(AS!$C$5:$CD$5,"COLD")),"",PT!$P$8+SUM(G$86:G159))</f>
        <v/>
      </c>
    </row>
    <row r="159" spans="1:8" x14ac:dyDescent="0.25">
      <c r="A159" s="61" t="str">
        <f>AS!B160</f>
        <v/>
      </c>
      <c r="B159" s="61" t="str">
        <f t="shared" si="9"/>
        <v/>
      </c>
      <c r="C159" s="91" t="str">
        <f t="array" ref="C159">IF($B159="","",SUM(IF(AS!$C$5:$CD$5="HOT",IF(AS!$C160:$CD160="|",1*AS!$C$4:$CD$4,0),0)))</f>
        <v/>
      </c>
      <c r="D159" s="91" t="str">
        <f t="shared" si="10"/>
        <v/>
      </c>
      <c r="E159" s="91" t="str">
        <f t="array" ref="E159">IF(OR($A159="",SUM(IF(AS!$C$5:$CD$5="HOT",IF(AS!$C160:$CD160="",1,0)))=COUNTIF(AS!$C$5:$CD$5,"HOT")),"",SUM(D$86:D160))</f>
        <v/>
      </c>
      <c r="F159" s="91" t="str">
        <f t="array" ref="F159">IF($B159="","",SUM(IF(AS!$C$5:$CD$5="COLD",IF(AS!$C160:$CD160="|",1*AS!$C$4:$CD$4,0),0)))</f>
        <v/>
      </c>
      <c r="G159" s="91" t="str">
        <f t="shared" si="11"/>
        <v/>
      </c>
      <c r="H159" s="91" t="str">
        <f t="array" ref="H159">IF(OR($A159="",SUM(IF(AS!$C$5:$CD$5="COLD",IF(AS!$C160:$CD160="",1,0)))=COUNTIF(AS!$C$5:$CD$5,"COLD")),"",PT!$P$8+SUM(G$86:G160))</f>
        <v/>
      </c>
    </row>
    <row r="160" spans="1:8" x14ac:dyDescent="0.25">
      <c r="A160" s="61" t="str">
        <f>AS!B161</f>
        <v/>
      </c>
      <c r="B160" s="61" t="str">
        <f t="shared" si="9"/>
        <v/>
      </c>
      <c r="C160" s="91" t="str">
        <f t="array" ref="C160">IF($B160="","",SUM(IF(AS!$C$5:$CD$5="HOT",IF(AS!$C161:$CD161="|",1*AS!$C$4:$CD$4,0),0)))</f>
        <v/>
      </c>
      <c r="D160" s="91" t="str">
        <f t="shared" si="10"/>
        <v/>
      </c>
      <c r="E160" s="91" t="str">
        <f t="array" ref="E160">IF(OR($A160="",SUM(IF(AS!$C$5:$CD$5="HOT",IF(AS!$C161:$CD161="",1,0)))=COUNTIF(AS!$C$5:$CD$5,"HOT")),"",SUM(D$86:D161))</f>
        <v/>
      </c>
      <c r="F160" s="91" t="str">
        <f t="array" ref="F160">IF($B160="","",SUM(IF(AS!$C$5:$CD$5="COLD",IF(AS!$C161:$CD161="|",1*AS!$C$4:$CD$4,0),0)))</f>
        <v/>
      </c>
      <c r="G160" s="91" t="str">
        <f t="shared" si="11"/>
        <v/>
      </c>
      <c r="H160" s="91" t="str">
        <f t="array" ref="H160">IF(OR($A160="",SUM(IF(AS!$C$5:$CD$5="COLD",IF(AS!$C161:$CD161="",1,0)))=COUNTIF(AS!$C$5:$CD$5,"COLD")),"",PT!$P$8+SUM(G$86:G161))</f>
        <v/>
      </c>
    </row>
    <row r="161" spans="1:8" x14ac:dyDescent="0.25">
      <c r="A161" s="61" t="str">
        <f>AS!B162</f>
        <v/>
      </c>
      <c r="B161" s="61" t="str">
        <f t="shared" si="9"/>
        <v/>
      </c>
      <c r="C161" s="91" t="str">
        <f t="array" ref="C161">IF($B161="","",SUM(IF(AS!$C$5:$CD$5="HOT",IF(AS!$C162:$CD162="|",1*AS!$C$4:$CD$4,0),0)))</f>
        <v/>
      </c>
      <c r="D161" s="91" t="str">
        <f t="shared" si="10"/>
        <v/>
      </c>
      <c r="E161" s="91" t="str">
        <f t="array" ref="E161">IF(OR($A161="",SUM(IF(AS!$C$5:$CD$5="HOT",IF(AS!$C162:$CD162="",1,0)))=COUNTIF(AS!$C$5:$CD$5,"HOT")),"",SUM(D$86:D162))</f>
        <v/>
      </c>
      <c r="F161" s="91" t="str">
        <f t="array" ref="F161">IF($B161="","",SUM(IF(AS!$C$5:$CD$5="COLD",IF(AS!$C162:$CD162="|",1*AS!$C$4:$CD$4,0),0)))</f>
        <v/>
      </c>
      <c r="G161" s="91" t="str">
        <f t="shared" si="11"/>
        <v/>
      </c>
      <c r="H161" s="91" t="str">
        <f t="array" ref="H161">IF(OR($A161="",SUM(IF(AS!$C$5:$CD$5="COLD",IF(AS!$C162:$CD162="",1,0)))=COUNTIF(AS!$C$5:$CD$5,"COLD")),"",PT!$P$8+SUM(G$86:G162))</f>
        <v/>
      </c>
    </row>
    <row r="162" spans="1:8" x14ac:dyDescent="0.25">
      <c r="A162" s="61" t="str">
        <f>AS!B163</f>
        <v/>
      </c>
      <c r="B162" s="61" t="str">
        <f t="shared" si="9"/>
        <v/>
      </c>
      <c r="C162" s="91" t="str">
        <f t="array" ref="C162">IF($B162="","",SUM(IF(AS!$C$5:$CD$5="HOT",IF(AS!$C163:$CD163="|",1*AS!$C$4:$CD$4,0),0)))</f>
        <v/>
      </c>
      <c r="D162" s="91" t="str">
        <f t="shared" si="10"/>
        <v/>
      </c>
      <c r="E162" s="91" t="str">
        <f t="array" ref="E162">IF(OR($A162="",SUM(IF(AS!$C$5:$CD$5="HOT",IF(AS!$C163:$CD163="",1,0)))=COUNTIF(AS!$C$5:$CD$5,"HOT")),"",SUM(D$86:D163))</f>
        <v/>
      </c>
      <c r="F162" s="91" t="str">
        <f t="array" ref="F162">IF($B162="","",SUM(IF(AS!$C$5:$CD$5="COLD",IF(AS!$C163:$CD163="|",1*AS!$C$4:$CD$4,0),0)))</f>
        <v/>
      </c>
      <c r="G162" s="91" t="str">
        <f t="shared" si="11"/>
        <v/>
      </c>
      <c r="H162" s="91" t="str">
        <f t="array" ref="H162">IF(OR($A162="",SUM(IF(AS!$C$5:$CD$5="COLD",IF(AS!$C163:$CD163="",1,0)))=COUNTIF(AS!$C$5:$CD$5,"COLD")),"",PT!$P$8+SUM(G$86:G163))</f>
        <v/>
      </c>
    </row>
    <row r="163" spans="1:8" x14ac:dyDescent="0.25">
      <c r="A163" s="61" t="str">
        <f>AS!B164</f>
        <v/>
      </c>
      <c r="B163" s="61" t="str">
        <f t="shared" si="9"/>
        <v/>
      </c>
      <c r="C163" s="91" t="str">
        <f t="array" ref="C163">IF($B163="","",SUM(IF(AS!$C$5:$CD$5="HOT",IF(AS!$C164:$CD164="|",1*AS!$C$4:$CD$4,0),0)))</f>
        <v/>
      </c>
      <c r="D163" s="91" t="str">
        <f t="shared" si="10"/>
        <v/>
      </c>
      <c r="E163" s="91" t="str">
        <f t="array" ref="E163">IF(OR($A163="",SUM(IF(AS!$C$5:$CD$5="HOT",IF(AS!$C164:$CD164="",1,0)))=COUNTIF(AS!$C$5:$CD$5,"HOT")),"",SUM(D$86:D164))</f>
        <v/>
      </c>
      <c r="F163" s="91" t="str">
        <f t="array" ref="F163">IF($B163="","",SUM(IF(AS!$C$5:$CD$5="COLD",IF(AS!$C164:$CD164="|",1*AS!$C$4:$CD$4,0),0)))</f>
        <v/>
      </c>
      <c r="G163" s="91" t="str">
        <f t="shared" si="11"/>
        <v/>
      </c>
      <c r="H163" s="91" t="str">
        <f t="array" ref="H163">IF(OR($A163="",SUM(IF(AS!$C$5:$CD$5="COLD",IF(AS!$C164:$CD164="",1,0)))=COUNTIF(AS!$C$5:$CD$5,"COLD")),"",PT!$P$8+SUM(G$86:G164))</f>
        <v/>
      </c>
    </row>
    <row r="164" spans="1:8" x14ac:dyDescent="0.25">
      <c r="A164" s="61" t="str">
        <f>AS!B165</f>
        <v/>
      </c>
      <c r="B164" s="61" t="str">
        <f t="shared" si="9"/>
        <v/>
      </c>
      <c r="C164" s="91" t="str">
        <f t="array" ref="C164">IF($B164="","",SUM(IF(AS!$C$5:$CD$5="HOT",IF(AS!$C165:$CD165="|",1*AS!$C$4:$CD$4,0),0)))</f>
        <v/>
      </c>
      <c r="D164" s="91" t="str">
        <f t="shared" si="10"/>
        <v/>
      </c>
      <c r="E164" s="91" t="str">
        <f t="array" ref="E164">IF(OR($A164="",SUM(IF(AS!$C$5:$CD$5="HOT",IF(AS!$C165:$CD165="",1,0)))=COUNTIF(AS!$C$5:$CD$5,"HOT")),"",SUM(D$86:D165))</f>
        <v/>
      </c>
      <c r="F164" s="91" t="str">
        <f t="array" ref="F164">IF($B164="","",SUM(IF(AS!$C$5:$CD$5="COLD",IF(AS!$C165:$CD165="|",1*AS!$C$4:$CD$4,0),0)))</f>
        <v/>
      </c>
      <c r="G164" s="91" t="str">
        <f t="shared" si="11"/>
        <v/>
      </c>
      <c r="H164" s="91" t="str">
        <f t="array" ref="H164">IF(OR($A164="",SUM(IF(AS!$C$5:$CD$5="COLD",IF(AS!$C165:$CD165="",1,0)))=COUNTIF(AS!$C$5:$CD$5,"COLD")),"",PT!$P$8+SUM(G$86:G165))</f>
        <v/>
      </c>
    </row>
    <row r="165" spans="1:8" x14ac:dyDescent="0.25">
      <c r="A165" s="61" t="str">
        <f>AS!B166</f>
        <v/>
      </c>
      <c r="B165" s="61" t="str">
        <f t="shared" si="9"/>
        <v/>
      </c>
      <c r="C165" s="91" t="str">
        <f t="array" ref="C165">IF($B165="","",SUM(IF(AS!$C$5:$CD$5="HOT",IF(AS!$C166:$CD166="|",1*AS!$C$4:$CD$4,0),0)))</f>
        <v/>
      </c>
      <c r="D165" s="91" t="str">
        <f t="shared" si="10"/>
        <v/>
      </c>
      <c r="E165" s="91" t="str">
        <f t="array" ref="E165">IF(OR($A165="",SUM(IF(AS!$C$5:$CD$5="HOT",IF(AS!$C166:$CD166="",1,0)))=COUNTIF(AS!$C$5:$CD$5,"HOT")),"",SUM(D$86:D166))</f>
        <v/>
      </c>
      <c r="F165" s="91" t="str">
        <f t="array" ref="F165">IF($B165="","",SUM(IF(AS!$C$5:$CD$5="COLD",IF(AS!$C166:$CD166="|",1*AS!$C$4:$CD$4,0),0)))</f>
        <v/>
      </c>
      <c r="G165" s="91" t="str">
        <f t="shared" si="11"/>
        <v/>
      </c>
      <c r="H165" s="91" t="str">
        <f t="array" ref="H165">IF(OR($A165="",SUM(IF(AS!$C$5:$CD$5="COLD",IF(AS!$C166:$CD166="",1,0)))=COUNTIF(AS!$C$5:$CD$5,"COLD")),"",PT!$P$8+SUM(G$86:G166))</f>
        <v/>
      </c>
    </row>
    <row r="166" spans="1:8" x14ac:dyDescent="0.25">
      <c r="A166" s="61" t="str">
        <f>AS!B167</f>
        <v/>
      </c>
      <c r="B166" s="61" t="str">
        <f t="shared" si="9"/>
        <v/>
      </c>
      <c r="C166" s="91" t="str">
        <f t="array" ref="C166">IF($B166="","",SUM(IF(AS!$C$5:$CD$5="HOT",IF(AS!$C167:$CD167="|",1*AS!$C$4:$CD$4,0),0)))</f>
        <v/>
      </c>
      <c r="D166" s="91" t="str">
        <f t="shared" si="10"/>
        <v/>
      </c>
      <c r="E166" s="91" t="str">
        <f t="array" ref="E166">IF(OR($A166="",SUM(IF(AS!$C$5:$CD$5="HOT",IF(AS!$C167:$CD167="",1,0)))=COUNTIF(AS!$C$5:$CD$5,"HOT")),"",SUM(D$86:D167))</f>
        <v/>
      </c>
      <c r="F166" s="91" t="str">
        <f t="array" ref="F166">IF($B166="","",SUM(IF(AS!$C$5:$CD$5="COLD",IF(AS!$C167:$CD167="|",1*AS!$C$4:$CD$4,0),0)))</f>
        <v/>
      </c>
      <c r="G166" s="91" t="str">
        <f t="shared" si="11"/>
        <v/>
      </c>
      <c r="H166" s="91" t="str">
        <f t="array" ref="H166">IF(OR($A166="",SUM(IF(AS!$C$5:$CD$5="COLD",IF(AS!$C167:$CD167="",1,0)))=COUNTIF(AS!$C$5:$CD$5,"COLD")),"",PT!$P$8+SUM(G$86:G167))</f>
        <v/>
      </c>
    </row>
    <row r="167" spans="1:8" x14ac:dyDescent="0.25">
      <c r="A167" s="61" t="str">
        <f>AS!B168</f>
        <v/>
      </c>
      <c r="B167" s="61" t="str">
        <f t="shared" si="9"/>
        <v/>
      </c>
      <c r="C167" s="91" t="str">
        <f t="array" ref="C167">IF($B167="","",SUM(IF(AS!$C$5:$CD$5="HOT",IF(AS!$C168:$CD168="|",1*AS!$C$4:$CD$4,0),0)))</f>
        <v/>
      </c>
      <c r="D167" s="91" t="str">
        <f t="shared" si="10"/>
        <v/>
      </c>
      <c r="E167" s="91" t="str">
        <f t="array" ref="E167">IF(OR($A167="",SUM(IF(AS!$C$5:$CD$5="HOT",IF(AS!$C168:$CD168="",1,0)))=COUNTIF(AS!$C$5:$CD$5,"HOT")),"",SUM(D$86:D168))</f>
        <v/>
      </c>
      <c r="F167" s="91" t="str">
        <f t="array" ref="F167">IF($B167="","",SUM(IF(AS!$C$5:$CD$5="COLD",IF(AS!$C168:$CD168="|",1*AS!$C$4:$CD$4,0),0)))</f>
        <v/>
      </c>
      <c r="G167" s="91" t="str">
        <f t="shared" si="11"/>
        <v/>
      </c>
      <c r="H167" s="91" t="str">
        <f t="array" ref="H167">IF(OR($A167="",SUM(IF(AS!$C$5:$CD$5="COLD",IF(AS!$C168:$CD168="",1,0)))=COUNTIF(AS!$C$5:$CD$5,"COLD")),"",PT!$P$8+SUM(G$86:G168))</f>
        <v/>
      </c>
    </row>
    <row r="168" spans="1:8" x14ac:dyDescent="0.25">
      <c r="A168" s="61" t="str">
        <f>AS!B169</f>
        <v/>
      </c>
      <c r="B168" s="61" t="str">
        <f t="shared" si="9"/>
        <v/>
      </c>
      <c r="C168" s="91" t="str">
        <f t="array" ref="C168">IF($B168="","",SUM(IF(AS!$C$5:$CD$5="HOT",IF(AS!$C169:$CD169="|",1*AS!$C$4:$CD$4,0),0)))</f>
        <v/>
      </c>
      <c r="D168" s="91" t="str">
        <f t="shared" si="10"/>
        <v/>
      </c>
      <c r="E168" s="91" t="str">
        <f t="array" ref="E168">IF(OR($A168="",SUM(IF(AS!$C$5:$CD$5="HOT",IF(AS!$C169:$CD169="",1,0)))=COUNTIF(AS!$C$5:$CD$5,"HOT")),"",SUM(D$86:D169))</f>
        <v/>
      </c>
      <c r="F168" s="91" t="str">
        <f t="array" ref="F168">IF($B168="","",SUM(IF(AS!$C$5:$CD$5="COLD",IF(AS!$C169:$CD169="|",1*AS!$C$4:$CD$4,0),0)))</f>
        <v/>
      </c>
      <c r="G168" s="91" t="str">
        <f t="shared" si="11"/>
        <v/>
      </c>
      <c r="H168" s="91" t="str">
        <f t="array" ref="H168">IF(OR($A168="",SUM(IF(AS!$C$5:$CD$5="COLD",IF(AS!$C169:$CD169="",1,0)))=COUNTIF(AS!$C$5:$CD$5,"COLD")),"",PT!$P$8+SUM(G$86:G169))</f>
        <v/>
      </c>
    </row>
    <row r="169" spans="1:8" x14ac:dyDescent="0.25">
      <c r="A169" s="61" t="str">
        <f>AS!B170</f>
        <v/>
      </c>
      <c r="B169" s="61" t="str">
        <f t="shared" si="9"/>
        <v/>
      </c>
      <c r="C169" s="91" t="str">
        <f t="array" ref="C169">IF($B169="","",SUM(IF(AS!$C$5:$CD$5="HOT",IF(AS!$C170:$CD170="|",1*AS!$C$4:$CD$4,0),0)))</f>
        <v/>
      </c>
      <c r="D169" s="91" t="str">
        <f t="shared" si="10"/>
        <v/>
      </c>
      <c r="E169" s="91" t="str">
        <f t="array" ref="E169">IF(OR($A169="",SUM(IF(AS!$C$5:$CD$5="HOT",IF(AS!$C170:$CD170="",1,0)))=COUNTIF(AS!$C$5:$CD$5,"HOT")),"",SUM(D$86:D170))</f>
        <v/>
      </c>
      <c r="F169" s="91" t="str">
        <f t="array" ref="F169">IF($B169="","",SUM(IF(AS!$C$5:$CD$5="COLD",IF(AS!$C170:$CD170="|",1*AS!$C$4:$CD$4,0),0)))</f>
        <v/>
      </c>
      <c r="G169" s="91" t="str">
        <f t="shared" si="11"/>
        <v/>
      </c>
      <c r="H169" s="91" t="str">
        <f t="array" ref="H169">IF(OR($A169="",SUM(IF(AS!$C$5:$CD$5="COLD",IF(AS!$C170:$CD170="",1,0)))=COUNTIF(AS!$C$5:$CD$5,"COLD")),"",PT!$P$8+SUM(G$86:G170))</f>
        <v/>
      </c>
    </row>
    <row r="170" spans="1:8" x14ac:dyDescent="0.25">
      <c r="A170" s="61" t="str">
        <f>AS!B171</f>
        <v/>
      </c>
      <c r="B170" s="61" t="str">
        <f t="shared" ref="B170:B202" si="12">IF(A171="","",A169-A171)</f>
        <v/>
      </c>
      <c r="C170" s="91" t="str">
        <f t="array" ref="C170">IF($B170="","",SUM(IF(AS!$C$5:$CD$5="HOT",IF(AS!$C171:$CD171="|",1*AS!$C$4:$CD$4,0),0)))</f>
        <v/>
      </c>
      <c r="D170" s="91" t="str">
        <f t="shared" ref="D170:D203" si="13">IF(C170="","",C170*B170)</f>
        <v/>
      </c>
      <c r="E170" s="91" t="str">
        <f t="array" ref="E170">IF(OR($A170="",SUM(IF(AS!$C$5:$CD$5="HOT",IF(AS!$C171:$CD171="",1,0)))=COUNTIF(AS!$C$5:$CD$5,"HOT")),"",SUM(D$86:D171))</f>
        <v/>
      </c>
      <c r="F170" s="91" t="str">
        <f t="array" ref="F170">IF($B170="","",SUM(IF(AS!$C$5:$CD$5="COLD",IF(AS!$C171:$CD171="|",1*AS!$C$4:$CD$4,0),0)))</f>
        <v/>
      </c>
      <c r="G170" s="91" t="str">
        <f t="shared" ref="G170:G203" si="14">IF(F170="","",F170*B170)</f>
        <v/>
      </c>
      <c r="H170" s="91" t="str">
        <f t="array" ref="H170">IF(OR($A170="",SUM(IF(AS!$C$5:$CD$5="COLD",IF(AS!$C171:$CD171="",1,0)))=COUNTIF(AS!$C$5:$CD$5,"COLD")),"",PT!$P$8+SUM(G$86:G171))</f>
        <v/>
      </c>
    </row>
    <row r="171" spans="1:8" x14ac:dyDescent="0.25">
      <c r="A171" s="61" t="str">
        <f>AS!B172</f>
        <v/>
      </c>
      <c r="B171" s="61" t="str">
        <f t="shared" si="12"/>
        <v/>
      </c>
      <c r="C171" s="91" t="str">
        <f t="array" ref="C171">IF($B171="","",SUM(IF(AS!$C$5:$CD$5="HOT",IF(AS!$C172:$CD172="|",1*AS!$C$4:$CD$4,0),0)))</f>
        <v/>
      </c>
      <c r="D171" s="91" t="str">
        <f t="shared" si="13"/>
        <v/>
      </c>
      <c r="E171" s="91" t="str">
        <f t="array" ref="E171">IF(OR($A171="",SUM(IF(AS!$C$5:$CD$5="HOT",IF(AS!$C172:$CD172="",1,0)))=COUNTIF(AS!$C$5:$CD$5,"HOT")),"",SUM(D$86:D172))</f>
        <v/>
      </c>
      <c r="F171" s="91" t="str">
        <f t="array" ref="F171">IF($B171="","",SUM(IF(AS!$C$5:$CD$5="COLD",IF(AS!$C172:$CD172="|",1*AS!$C$4:$CD$4,0),0)))</f>
        <v/>
      </c>
      <c r="G171" s="91" t="str">
        <f t="shared" si="14"/>
        <v/>
      </c>
      <c r="H171" s="91" t="str">
        <f t="array" ref="H171">IF(OR($A171="",SUM(IF(AS!$C$5:$CD$5="COLD",IF(AS!$C172:$CD172="",1,0)))=COUNTIF(AS!$C$5:$CD$5,"COLD")),"",PT!$P$8+SUM(G$86:G172))</f>
        <v/>
      </c>
    </row>
    <row r="172" spans="1:8" x14ac:dyDescent="0.25">
      <c r="A172" s="61" t="str">
        <f>AS!B173</f>
        <v/>
      </c>
      <c r="B172" s="61" t="str">
        <f t="shared" si="12"/>
        <v/>
      </c>
      <c r="C172" s="91" t="str">
        <f t="array" ref="C172">IF($B172="","",SUM(IF(AS!$C$5:$CD$5="HOT",IF(AS!$C173:$CD173="|",1*AS!$C$4:$CD$4,0),0)))</f>
        <v/>
      </c>
      <c r="D172" s="91" t="str">
        <f t="shared" si="13"/>
        <v/>
      </c>
      <c r="E172" s="91" t="str">
        <f t="array" ref="E172">IF(OR($A172="",SUM(IF(AS!$C$5:$CD$5="HOT",IF(AS!$C173:$CD173="",1,0)))=COUNTIF(AS!$C$5:$CD$5,"HOT")),"",SUM(D$86:D173))</f>
        <v/>
      </c>
      <c r="F172" s="91" t="str">
        <f t="array" ref="F172">IF($B172="","",SUM(IF(AS!$C$5:$CD$5="COLD",IF(AS!$C173:$CD173="|",1*AS!$C$4:$CD$4,0),0)))</f>
        <v/>
      </c>
      <c r="G172" s="91" t="str">
        <f t="shared" si="14"/>
        <v/>
      </c>
      <c r="H172" s="91" t="str">
        <f t="array" ref="H172">IF(OR($A172="",SUM(IF(AS!$C$5:$CD$5="COLD",IF(AS!$C173:$CD173="",1,0)))=COUNTIF(AS!$C$5:$CD$5,"COLD")),"",PT!$P$8+SUM(G$86:G173))</f>
        <v/>
      </c>
    </row>
    <row r="173" spans="1:8" x14ac:dyDescent="0.25">
      <c r="A173" s="61" t="str">
        <f>AS!B174</f>
        <v/>
      </c>
      <c r="B173" s="61" t="str">
        <f t="shared" si="12"/>
        <v/>
      </c>
      <c r="C173" s="91" t="str">
        <f t="array" ref="C173">IF($B173="","",SUM(IF(AS!$C$5:$CD$5="HOT",IF(AS!$C174:$CD174="|",1*AS!$C$4:$CD$4,0),0)))</f>
        <v/>
      </c>
      <c r="D173" s="91" t="str">
        <f t="shared" si="13"/>
        <v/>
      </c>
      <c r="E173" s="91" t="str">
        <f t="array" ref="E173">IF(OR($A173="",SUM(IF(AS!$C$5:$CD$5="HOT",IF(AS!$C174:$CD174="",1,0)))=COUNTIF(AS!$C$5:$CD$5,"HOT")),"",SUM(D$86:D174))</f>
        <v/>
      </c>
      <c r="F173" s="91" t="str">
        <f t="array" ref="F173">IF($B173="","",SUM(IF(AS!$C$5:$CD$5="COLD",IF(AS!$C174:$CD174="|",1*AS!$C$4:$CD$4,0),0)))</f>
        <v/>
      </c>
      <c r="G173" s="91" t="str">
        <f t="shared" si="14"/>
        <v/>
      </c>
      <c r="H173" s="91" t="str">
        <f t="array" ref="H173">IF(OR($A173="",SUM(IF(AS!$C$5:$CD$5="COLD",IF(AS!$C174:$CD174="",1,0)))=COUNTIF(AS!$C$5:$CD$5,"COLD")),"",PT!$P$8+SUM(G$86:G174))</f>
        <v/>
      </c>
    </row>
    <row r="174" spans="1:8" x14ac:dyDescent="0.25">
      <c r="A174" s="61" t="str">
        <f>AS!B175</f>
        <v/>
      </c>
      <c r="B174" s="61" t="str">
        <f t="shared" si="12"/>
        <v/>
      </c>
      <c r="C174" s="91" t="str">
        <f t="array" ref="C174">IF($B174="","",SUM(IF(AS!$C$5:$CD$5="HOT",IF(AS!$C175:$CD175="|",1*AS!$C$4:$CD$4,0),0)))</f>
        <v/>
      </c>
      <c r="D174" s="91" t="str">
        <f t="shared" si="13"/>
        <v/>
      </c>
      <c r="E174" s="91" t="str">
        <f t="array" ref="E174">IF(OR($A174="",SUM(IF(AS!$C$5:$CD$5="HOT",IF(AS!$C175:$CD175="",1,0)))=COUNTIF(AS!$C$5:$CD$5,"HOT")),"",SUM(D$86:D175))</f>
        <v/>
      </c>
      <c r="F174" s="91" t="str">
        <f t="array" ref="F174">IF($B174="","",SUM(IF(AS!$C$5:$CD$5="COLD",IF(AS!$C175:$CD175="|",1*AS!$C$4:$CD$4,0),0)))</f>
        <v/>
      </c>
      <c r="G174" s="91" t="str">
        <f t="shared" si="14"/>
        <v/>
      </c>
      <c r="H174" s="91" t="str">
        <f t="array" ref="H174">IF(OR($A174="",SUM(IF(AS!$C$5:$CD$5="COLD",IF(AS!$C175:$CD175="",1,0)))=COUNTIF(AS!$C$5:$CD$5,"COLD")),"",PT!$P$8+SUM(G$86:G175))</f>
        <v/>
      </c>
    </row>
    <row r="175" spans="1:8" x14ac:dyDescent="0.25">
      <c r="A175" s="61" t="str">
        <f>AS!B176</f>
        <v/>
      </c>
      <c r="B175" s="61" t="str">
        <f t="shared" si="12"/>
        <v/>
      </c>
      <c r="C175" s="91" t="str">
        <f t="array" ref="C175">IF($B175="","",SUM(IF(AS!$C$5:$CD$5="HOT",IF(AS!$C176:$CD176="|",1*AS!$C$4:$CD$4,0),0)))</f>
        <v/>
      </c>
      <c r="D175" s="91" t="str">
        <f t="shared" si="13"/>
        <v/>
      </c>
      <c r="E175" s="91" t="str">
        <f t="array" ref="E175">IF(OR($A175="",SUM(IF(AS!$C$5:$CD$5="HOT",IF(AS!$C176:$CD176="",1,0)))=COUNTIF(AS!$C$5:$CD$5,"HOT")),"",SUM(D$86:D176))</f>
        <v/>
      </c>
      <c r="F175" s="91" t="str">
        <f t="array" ref="F175">IF($B175="","",SUM(IF(AS!$C$5:$CD$5="COLD",IF(AS!$C176:$CD176="|",1*AS!$C$4:$CD$4,0),0)))</f>
        <v/>
      </c>
      <c r="G175" s="91" t="str">
        <f t="shared" si="14"/>
        <v/>
      </c>
      <c r="H175" s="91" t="str">
        <f t="array" ref="H175">IF(OR($A175="",SUM(IF(AS!$C$5:$CD$5="COLD",IF(AS!$C176:$CD176="",1,0)))=COUNTIF(AS!$C$5:$CD$5,"COLD")),"",PT!$P$8+SUM(G$86:G176))</f>
        <v/>
      </c>
    </row>
    <row r="176" spans="1:8" x14ac:dyDescent="0.25">
      <c r="A176" s="61" t="str">
        <f>AS!B177</f>
        <v/>
      </c>
      <c r="B176" s="61" t="str">
        <f t="shared" si="12"/>
        <v/>
      </c>
      <c r="C176" s="91" t="str">
        <f t="array" ref="C176">IF($B176="","",SUM(IF(AS!$C$5:$CD$5="HOT",IF(AS!$C177:$CD177="|",1*AS!$C$4:$CD$4,0),0)))</f>
        <v/>
      </c>
      <c r="D176" s="91" t="str">
        <f t="shared" si="13"/>
        <v/>
      </c>
      <c r="E176" s="91" t="str">
        <f t="array" ref="E176">IF(OR($A176="",SUM(IF(AS!$C$5:$CD$5="HOT",IF(AS!$C177:$CD177="",1,0)))=COUNTIF(AS!$C$5:$CD$5,"HOT")),"",SUM(D$86:D177))</f>
        <v/>
      </c>
      <c r="F176" s="91" t="str">
        <f t="array" ref="F176">IF($B176="","",SUM(IF(AS!$C$5:$CD$5="COLD",IF(AS!$C177:$CD177="|",1*AS!$C$4:$CD$4,0),0)))</f>
        <v/>
      </c>
      <c r="G176" s="91" t="str">
        <f t="shared" si="14"/>
        <v/>
      </c>
      <c r="H176" s="91" t="str">
        <f t="array" ref="H176">IF(OR($A176="",SUM(IF(AS!$C$5:$CD$5="COLD",IF(AS!$C177:$CD177="",1,0)))=COUNTIF(AS!$C$5:$CD$5,"COLD")),"",PT!$P$8+SUM(G$86:G177))</f>
        <v/>
      </c>
    </row>
    <row r="177" spans="1:8" x14ac:dyDescent="0.25">
      <c r="A177" s="61" t="str">
        <f>AS!B178</f>
        <v/>
      </c>
      <c r="B177" s="61" t="str">
        <f t="shared" si="12"/>
        <v/>
      </c>
      <c r="C177" s="91" t="str">
        <f t="array" ref="C177">IF($B177="","",SUM(IF(AS!$C$5:$CD$5="HOT",IF(AS!$C178:$CD178="|",1*AS!$C$4:$CD$4,0),0)))</f>
        <v/>
      </c>
      <c r="D177" s="91" t="str">
        <f t="shared" si="13"/>
        <v/>
      </c>
      <c r="E177" s="91" t="str">
        <f t="array" ref="E177">IF(OR($A177="",SUM(IF(AS!$C$5:$CD$5="HOT",IF(AS!$C178:$CD178="",1,0)))=COUNTIF(AS!$C$5:$CD$5,"HOT")),"",SUM(D$86:D178))</f>
        <v/>
      </c>
      <c r="F177" s="91" t="str">
        <f t="array" ref="F177">IF($B177="","",SUM(IF(AS!$C$5:$CD$5="COLD",IF(AS!$C178:$CD178="|",1*AS!$C$4:$CD$4,0),0)))</f>
        <v/>
      </c>
      <c r="G177" s="91" t="str">
        <f t="shared" si="14"/>
        <v/>
      </c>
      <c r="H177" s="91" t="str">
        <f t="array" ref="H177">IF(OR($A177="",SUM(IF(AS!$C$5:$CD$5="COLD",IF(AS!$C178:$CD178="",1,0)))=COUNTIF(AS!$C$5:$CD$5,"COLD")),"",PT!$P$8+SUM(G$86:G178))</f>
        <v/>
      </c>
    </row>
    <row r="178" spans="1:8" x14ac:dyDescent="0.25">
      <c r="A178" s="61" t="str">
        <f>AS!B179</f>
        <v/>
      </c>
      <c r="B178" s="61" t="str">
        <f t="shared" si="12"/>
        <v/>
      </c>
      <c r="C178" s="91" t="str">
        <f t="array" ref="C178">IF($B178="","",SUM(IF(AS!$C$5:$CD$5="HOT",IF(AS!$C179:$CD179="|",1*AS!$C$4:$CD$4,0),0)))</f>
        <v/>
      </c>
      <c r="D178" s="91" t="str">
        <f t="shared" si="13"/>
        <v/>
      </c>
      <c r="E178" s="91" t="str">
        <f t="array" ref="E178">IF(OR($A178="",SUM(IF(AS!$C$5:$CD$5="HOT",IF(AS!$C179:$CD179="",1,0)))=COUNTIF(AS!$C$5:$CD$5,"HOT")),"",SUM(D$86:D179))</f>
        <v/>
      </c>
      <c r="F178" s="91" t="str">
        <f t="array" ref="F178">IF($B178="","",SUM(IF(AS!$C$5:$CD$5="COLD",IF(AS!$C179:$CD179="|",1*AS!$C$4:$CD$4,0),0)))</f>
        <v/>
      </c>
      <c r="G178" s="91" t="str">
        <f t="shared" si="14"/>
        <v/>
      </c>
      <c r="H178" s="91" t="str">
        <f t="array" ref="H178">IF(OR($A178="",SUM(IF(AS!$C$5:$CD$5="COLD",IF(AS!$C179:$CD179="",1,0)))=COUNTIF(AS!$C$5:$CD$5,"COLD")),"",PT!$P$8+SUM(G$86:G179))</f>
        <v/>
      </c>
    </row>
    <row r="179" spans="1:8" x14ac:dyDescent="0.25">
      <c r="A179" s="61" t="str">
        <f>AS!B180</f>
        <v/>
      </c>
      <c r="B179" s="61" t="str">
        <f t="shared" si="12"/>
        <v/>
      </c>
      <c r="C179" s="91" t="str">
        <f t="array" ref="C179">IF($B179="","",SUM(IF(AS!$C$5:$CD$5="HOT",IF(AS!$C180:$CD180="|",1*AS!$C$4:$CD$4,0),0)))</f>
        <v/>
      </c>
      <c r="D179" s="91" t="str">
        <f t="shared" si="13"/>
        <v/>
      </c>
      <c r="E179" s="91" t="str">
        <f t="array" ref="E179">IF(OR($A179="",SUM(IF(AS!$C$5:$CD$5="HOT",IF(AS!$C180:$CD180="",1,0)))=COUNTIF(AS!$C$5:$CD$5,"HOT")),"",SUM(D$86:D180))</f>
        <v/>
      </c>
      <c r="F179" s="91" t="str">
        <f t="array" ref="F179">IF($B179="","",SUM(IF(AS!$C$5:$CD$5="COLD",IF(AS!$C180:$CD180="|",1*AS!$C$4:$CD$4,0),0)))</f>
        <v/>
      </c>
      <c r="G179" s="91" t="str">
        <f t="shared" si="14"/>
        <v/>
      </c>
      <c r="H179" s="91" t="str">
        <f t="array" ref="H179">IF(OR($A179="",SUM(IF(AS!$C$5:$CD$5="COLD",IF(AS!$C180:$CD180="",1,0)))=COUNTIF(AS!$C$5:$CD$5,"COLD")),"",PT!$P$8+SUM(G$86:G180))</f>
        <v/>
      </c>
    </row>
    <row r="180" spans="1:8" x14ac:dyDescent="0.25">
      <c r="A180" s="61" t="str">
        <f>AS!B181</f>
        <v/>
      </c>
      <c r="B180" s="61" t="str">
        <f t="shared" si="12"/>
        <v/>
      </c>
      <c r="C180" s="91" t="str">
        <f t="array" ref="C180">IF($B180="","",SUM(IF(AS!$C$5:$CD$5="HOT",IF(AS!$C181:$CD181="|",1*AS!$C$4:$CD$4,0),0)))</f>
        <v/>
      </c>
      <c r="D180" s="91" t="str">
        <f t="shared" si="13"/>
        <v/>
      </c>
      <c r="E180" s="91" t="str">
        <f t="array" ref="E180">IF(OR($A180="",SUM(IF(AS!$C$5:$CD$5="HOT",IF(AS!$C181:$CD181="",1,0)))=COUNTIF(AS!$C$5:$CD$5,"HOT")),"",SUM(D$86:D181))</f>
        <v/>
      </c>
      <c r="F180" s="91" t="str">
        <f t="array" ref="F180">IF($B180="","",SUM(IF(AS!$C$5:$CD$5="COLD",IF(AS!$C181:$CD181="|",1*AS!$C$4:$CD$4,0),0)))</f>
        <v/>
      </c>
      <c r="G180" s="91" t="str">
        <f t="shared" si="14"/>
        <v/>
      </c>
      <c r="H180" s="91" t="str">
        <f t="array" ref="H180">IF(OR($A180="",SUM(IF(AS!$C$5:$CD$5="COLD",IF(AS!$C181:$CD181="",1,0)))=COUNTIF(AS!$C$5:$CD$5,"COLD")),"",PT!$P$8+SUM(G$86:G181))</f>
        <v/>
      </c>
    </row>
    <row r="181" spans="1:8" x14ac:dyDescent="0.25">
      <c r="A181" s="61" t="str">
        <f>AS!B182</f>
        <v/>
      </c>
      <c r="B181" s="61" t="str">
        <f t="shared" si="12"/>
        <v/>
      </c>
      <c r="C181" s="91" t="str">
        <f t="array" ref="C181">IF($B181="","",SUM(IF(AS!$C$5:$CD$5="HOT",IF(AS!$C182:$CD182="|",1*AS!$C$4:$CD$4,0),0)))</f>
        <v/>
      </c>
      <c r="D181" s="91" t="str">
        <f t="shared" si="13"/>
        <v/>
      </c>
      <c r="E181" s="91" t="str">
        <f t="array" ref="E181">IF(OR($A181="",SUM(IF(AS!$C$5:$CD$5="HOT",IF(AS!$C182:$CD182="",1,0)))=COUNTIF(AS!$C$5:$CD$5,"HOT")),"",SUM(D$86:D182))</f>
        <v/>
      </c>
      <c r="F181" s="91" t="str">
        <f t="array" ref="F181">IF($B181="","",SUM(IF(AS!$C$5:$CD$5="COLD",IF(AS!$C182:$CD182="|",1*AS!$C$4:$CD$4,0),0)))</f>
        <v/>
      </c>
      <c r="G181" s="91" t="str">
        <f t="shared" si="14"/>
        <v/>
      </c>
      <c r="H181" s="91" t="str">
        <f t="array" ref="H181">IF(OR($A181="",SUM(IF(AS!$C$5:$CD$5="COLD",IF(AS!$C182:$CD182="",1,0)))=COUNTIF(AS!$C$5:$CD$5,"COLD")),"",PT!$P$8+SUM(G$86:G182))</f>
        <v/>
      </c>
    </row>
    <row r="182" spans="1:8" x14ac:dyDescent="0.25">
      <c r="A182" s="61" t="str">
        <f>AS!B183</f>
        <v/>
      </c>
      <c r="B182" s="61" t="str">
        <f t="shared" si="12"/>
        <v/>
      </c>
      <c r="C182" s="91" t="str">
        <f t="array" ref="C182">IF($B182="","",SUM(IF(AS!$C$5:$CD$5="HOT",IF(AS!$C183:$CD183="|",1*AS!$C$4:$CD$4,0),0)))</f>
        <v/>
      </c>
      <c r="D182" s="91" t="str">
        <f t="shared" si="13"/>
        <v/>
      </c>
      <c r="E182" s="91" t="str">
        <f t="array" ref="E182">IF(OR($A182="",SUM(IF(AS!$C$5:$CD$5="HOT",IF(AS!$C183:$CD183="",1,0)))=COUNTIF(AS!$C$5:$CD$5,"HOT")),"",SUM(D$86:D183))</f>
        <v/>
      </c>
      <c r="F182" s="91" t="str">
        <f t="array" ref="F182">IF($B182="","",SUM(IF(AS!$C$5:$CD$5="COLD",IF(AS!$C183:$CD183="|",1*AS!$C$4:$CD$4,0),0)))</f>
        <v/>
      </c>
      <c r="G182" s="91" t="str">
        <f t="shared" si="14"/>
        <v/>
      </c>
      <c r="H182" s="91" t="str">
        <f t="array" ref="H182">IF(OR($A182="",SUM(IF(AS!$C$5:$CD$5="COLD",IF(AS!$C183:$CD183="",1,0)))=COUNTIF(AS!$C$5:$CD$5,"COLD")),"",PT!$P$8+SUM(G$86:G183))</f>
        <v/>
      </c>
    </row>
    <row r="183" spans="1:8" x14ac:dyDescent="0.25">
      <c r="A183" s="61" t="str">
        <f>AS!B184</f>
        <v/>
      </c>
      <c r="B183" s="61" t="str">
        <f t="shared" si="12"/>
        <v/>
      </c>
      <c r="C183" s="91" t="str">
        <f t="array" ref="C183">IF($B183="","",SUM(IF(AS!$C$5:$CD$5="HOT",IF(AS!$C184:$CD184="|",1*AS!$C$4:$CD$4,0),0)))</f>
        <v/>
      </c>
      <c r="D183" s="91" t="str">
        <f t="shared" si="13"/>
        <v/>
      </c>
      <c r="E183" s="91" t="str">
        <f t="array" ref="E183">IF(OR($A183="",SUM(IF(AS!$C$5:$CD$5="HOT",IF(AS!$C184:$CD184="",1,0)))=COUNTIF(AS!$C$5:$CD$5,"HOT")),"",SUM(D$86:D184))</f>
        <v/>
      </c>
      <c r="F183" s="91" t="str">
        <f t="array" ref="F183">IF($B183="","",SUM(IF(AS!$C$5:$CD$5="COLD",IF(AS!$C184:$CD184="|",1*AS!$C$4:$CD$4,0),0)))</f>
        <v/>
      </c>
      <c r="G183" s="91" t="str">
        <f t="shared" si="14"/>
        <v/>
      </c>
      <c r="H183" s="91" t="str">
        <f t="array" ref="H183">IF(OR($A183="",SUM(IF(AS!$C$5:$CD$5="COLD",IF(AS!$C184:$CD184="",1,0)))=COUNTIF(AS!$C$5:$CD$5,"COLD")),"",PT!$P$8+SUM(G$86:G184))</f>
        <v/>
      </c>
    </row>
    <row r="184" spans="1:8" x14ac:dyDescent="0.25">
      <c r="A184" s="61" t="str">
        <f>AS!B185</f>
        <v/>
      </c>
      <c r="B184" s="61" t="str">
        <f t="shared" si="12"/>
        <v/>
      </c>
      <c r="C184" s="91" t="str">
        <f t="array" ref="C184">IF($B184="","",SUM(IF(AS!$C$5:$CD$5="HOT",IF(AS!$C185:$CD185="|",1*AS!$C$4:$CD$4,0),0)))</f>
        <v/>
      </c>
      <c r="D184" s="91" t="str">
        <f t="shared" si="13"/>
        <v/>
      </c>
      <c r="E184" s="91" t="str">
        <f t="array" ref="E184">IF(OR($A184="",SUM(IF(AS!$C$5:$CD$5="HOT",IF(AS!$C185:$CD185="",1,0)))=COUNTIF(AS!$C$5:$CD$5,"HOT")),"",SUM(D$86:D185))</f>
        <v/>
      </c>
      <c r="F184" s="91" t="str">
        <f t="array" ref="F184">IF($B184="","",SUM(IF(AS!$C$5:$CD$5="COLD",IF(AS!$C185:$CD185="|",1*AS!$C$4:$CD$4,0),0)))</f>
        <v/>
      </c>
      <c r="G184" s="91" t="str">
        <f t="shared" si="14"/>
        <v/>
      </c>
      <c r="H184" s="91" t="str">
        <f t="array" ref="H184">IF(OR($A184="",SUM(IF(AS!$C$5:$CD$5="COLD",IF(AS!$C185:$CD185="",1,0)))=COUNTIF(AS!$C$5:$CD$5,"COLD")),"",PT!$P$8+SUM(G$86:G185))</f>
        <v/>
      </c>
    </row>
    <row r="185" spans="1:8" x14ac:dyDescent="0.25">
      <c r="A185" s="61" t="str">
        <f>AS!B186</f>
        <v/>
      </c>
      <c r="B185" s="61" t="str">
        <f t="shared" si="12"/>
        <v/>
      </c>
      <c r="C185" s="91" t="str">
        <f t="array" ref="C185">IF($B185="","",SUM(IF(AS!$C$5:$CD$5="HOT",IF(AS!$C186:$CD186="|",1*AS!$C$4:$CD$4,0),0)))</f>
        <v/>
      </c>
      <c r="D185" s="91" t="str">
        <f t="shared" si="13"/>
        <v/>
      </c>
      <c r="E185" s="91" t="str">
        <f t="array" ref="E185">IF(OR($A185="",SUM(IF(AS!$C$5:$CD$5="HOT",IF(AS!$C186:$CD186="",1,0)))=COUNTIF(AS!$C$5:$CD$5,"HOT")),"",SUM(D$86:D186))</f>
        <v/>
      </c>
      <c r="F185" s="91" t="str">
        <f t="array" ref="F185">IF($B185="","",SUM(IF(AS!$C$5:$CD$5="COLD",IF(AS!$C186:$CD186="|",1*AS!$C$4:$CD$4,0),0)))</f>
        <v/>
      </c>
      <c r="G185" s="91" t="str">
        <f t="shared" si="14"/>
        <v/>
      </c>
      <c r="H185" s="91" t="str">
        <f t="array" ref="H185">IF(OR($A185="",SUM(IF(AS!$C$5:$CD$5="COLD",IF(AS!$C186:$CD186="",1,0)))=COUNTIF(AS!$C$5:$CD$5,"COLD")),"",PT!$P$8+SUM(G$86:G186))</f>
        <v/>
      </c>
    </row>
    <row r="186" spans="1:8" x14ac:dyDescent="0.25">
      <c r="A186" s="61" t="str">
        <f>AS!B187</f>
        <v/>
      </c>
      <c r="B186" s="61" t="str">
        <f t="shared" si="12"/>
        <v/>
      </c>
      <c r="C186" s="91" t="str">
        <f t="array" ref="C186">IF($B186="","",SUM(IF(AS!$C$5:$CD$5="HOT",IF(AS!$C187:$CD187="|",1*AS!$C$4:$CD$4,0),0)))</f>
        <v/>
      </c>
      <c r="D186" s="91" t="str">
        <f t="shared" si="13"/>
        <v/>
      </c>
      <c r="E186" s="91" t="str">
        <f t="array" ref="E186">IF(OR($A186="",SUM(IF(AS!$C$5:$CD$5="HOT",IF(AS!$C187:$CD187="",1,0)))=COUNTIF(AS!$C$5:$CD$5,"HOT")),"",SUM(D$86:D187))</f>
        <v/>
      </c>
      <c r="F186" s="91" t="str">
        <f t="array" ref="F186">IF($B186="","",SUM(IF(AS!$C$5:$CD$5="COLD",IF(AS!$C187:$CD187="|",1*AS!$C$4:$CD$4,0),0)))</f>
        <v/>
      </c>
      <c r="G186" s="91" t="str">
        <f t="shared" si="14"/>
        <v/>
      </c>
      <c r="H186" s="91" t="str">
        <f t="array" ref="H186">IF(OR($A186="",SUM(IF(AS!$C$5:$CD$5="COLD",IF(AS!$C187:$CD187="",1,0)))=COUNTIF(AS!$C$5:$CD$5,"COLD")),"",PT!$P$8+SUM(G$86:G187))</f>
        <v/>
      </c>
    </row>
    <row r="187" spans="1:8" x14ac:dyDescent="0.25">
      <c r="A187" s="61" t="str">
        <f>AS!B188</f>
        <v/>
      </c>
      <c r="B187" s="61" t="str">
        <f t="shared" si="12"/>
        <v/>
      </c>
      <c r="C187" s="91" t="str">
        <f t="array" ref="C187">IF($B187="","",SUM(IF(AS!$C$5:$CD$5="HOT",IF(AS!$C188:$CD188="|",1*AS!$C$4:$CD$4,0),0)))</f>
        <v/>
      </c>
      <c r="D187" s="91" t="str">
        <f t="shared" si="13"/>
        <v/>
      </c>
      <c r="E187" s="91" t="str">
        <f t="array" ref="E187">IF(OR($A187="",SUM(IF(AS!$C$5:$CD$5="HOT",IF(AS!$C188:$CD188="",1,0)))=COUNTIF(AS!$C$5:$CD$5,"HOT")),"",SUM(D$86:D188))</f>
        <v/>
      </c>
      <c r="F187" s="91" t="str">
        <f t="array" ref="F187">IF($B187="","",SUM(IF(AS!$C$5:$CD$5="COLD",IF(AS!$C188:$CD188="|",1*AS!$C$4:$CD$4,0),0)))</f>
        <v/>
      </c>
      <c r="G187" s="91" t="str">
        <f t="shared" si="14"/>
        <v/>
      </c>
      <c r="H187" s="91" t="str">
        <f t="array" ref="H187">IF(OR($A187="",SUM(IF(AS!$C$5:$CD$5="COLD",IF(AS!$C188:$CD188="",1,0)))=COUNTIF(AS!$C$5:$CD$5,"COLD")),"",PT!$P$8+SUM(G$86:G188))</f>
        <v/>
      </c>
    </row>
    <row r="188" spans="1:8" x14ac:dyDescent="0.25">
      <c r="A188" s="61" t="str">
        <f>AS!B189</f>
        <v/>
      </c>
      <c r="B188" s="61" t="str">
        <f t="shared" si="12"/>
        <v/>
      </c>
      <c r="C188" s="91" t="str">
        <f t="array" ref="C188">IF($B188="","",SUM(IF(AS!$C$5:$CD$5="HOT",IF(AS!$C189:$CD189="|",1*AS!$C$4:$CD$4,0),0)))</f>
        <v/>
      </c>
      <c r="D188" s="91" t="str">
        <f t="shared" si="13"/>
        <v/>
      </c>
      <c r="E188" s="91" t="str">
        <f t="array" ref="E188">IF(OR($A188="",SUM(IF(AS!$C$5:$CD$5="HOT",IF(AS!$C189:$CD189="",1,0)))=COUNTIF(AS!$C$5:$CD$5,"HOT")),"",SUM(D$86:D189))</f>
        <v/>
      </c>
      <c r="F188" s="91" t="str">
        <f t="array" ref="F188">IF($B188="","",SUM(IF(AS!$C$5:$CD$5="COLD",IF(AS!$C189:$CD189="|",1*AS!$C$4:$CD$4,0),0)))</f>
        <v/>
      </c>
      <c r="G188" s="91" t="str">
        <f t="shared" si="14"/>
        <v/>
      </c>
      <c r="H188" s="91" t="str">
        <f t="array" ref="H188">IF(OR($A188="",SUM(IF(AS!$C$5:$CD$5="COLD",IF(AS!$C189:$CD189="",1,0)))=COUNTIF(AS!$C$5:$CD$5,"COLD")),"",PT!$P$8+SUM(G$86:G189))</f>
        <v/>
      </c>
    </row>
    <row r="189" spans="1:8" x14ac:dyDescent="0.25">
      <c r="A189" s="61" t="str">
        <f>AS!B190</f>
        <v/>
      </c>
      <c r="B189" s="61" t="str">
        <f t="shared" si="12"/>
        <v/>
      </c>
      <c r="C189" s="91" t="str">
        <f t="array" ref="C189">IF($B189="","",SUM(IF(AS!$C$5:$CD$5="HOT",IF(AS!$C190:$CD190="|",1*AS!$C$4:$CD$4,0),0)))</f>
        <v/>
      </c>
      <c r="D189" s="91" t="str">
        <f t="shared" si="13"/>
        <v/>
      </c>
      <c r="E189" s="91" t="str">
        <f t="array" ref="E189">IF(OR($A189="",SUM(IF(AS!$C$5:$CD$5="HOT",IF(AS!$C190:$CD190="",1,0)))=COUNTIF(AS!$C$5:$CD$5,"HOT")),"",SUM(D$86:D190))</f>
        <v/>
      </c>
      <c r="F189" s="91" t="str">
        <f t="array" ref="F189">IF($B189="","",SUM(IF(AS!$C$5:$CD$5="COLD",IF(AS!$C190:$CD190="|",1*AS!$C$4:$CD$4,0),0)))</f>
        <v/>
      </c>
      <c r="G189" s="91" t="str">
        <f t="shared" si="14"/>
        <v/>
      </c>
      <c r="H189" s="91" t="str">
        <f t="array" ref="H189">IF(OR($A189="",SUM(IF(AS!$C$5:$CD$5="COLD",IF(AS!$C190:$CD190="",1,0)))=COUNTIF(AS!$C$5:$CD$5,"COLD")),"",PT!$P$8+SUM(G$86:G190))</f>
        <v/>
      </c>
    </row>
    <row r="190" spans="1:8" x14ac:dyDescent="0.25">
      <c r="A190" s="61" t="str">
        <f>AS!B191</f>
        <v/>
      </c>
      <c r="B190" s="61" t="str">
        <f t="shared" si="12"/>
        <v/>
      </c>
      <c r="C190" s="91" t="str">
        <f t="array" ref="C190">IF($B190="","",SUM(IF(AS!$C$5:$CD$5="HOT",IF(AS!$C191:$CD191="|",1*AS!$C$4:$CD$4,0),0)))</f>
        <v/>
      </c>
      <c r="D190" s="91" t="str">
        <f t="shared" si="13"/>
        <v/>
      </c>
      <c r="E190" s="91" t="str">
        <f t="array" ref="E190">IF(OR($A190="",SUM(IF(AS!$C$5:$CD$5="HOT",IF(AS!$C191:$CD191="",1,0)))=COUNTIF(AS!$C$5:$CD$5,"HOT")),"",SUM(D$86:D191))</f>
        <v/>
      </c>
      <c r="F190" s="91" t="str">
        <f t="array" ref="F190">IF($B190="","",SUM(IF(AS!$C$5:$CD$5="COLD",IF(AS!$C191:$CD191="|",1*AS!$C$4:$CD$4,0),0)))</f>
        <v/>
      </c>
      <c r="G190" s="91" t="str">
        <f t="shared" si="14"/>
        <v/>
      </c>
      <c r="H190" s="91" t="str">
        <f t="array" ref="H190">IF(OR($A190="",SUM(IF(AS!$C$5:$CD$5="COLD",IF(AS!$C191:$CD191="",1,0)))=COUNTIF(AS!$C$5:$CD$5,"COLD")),"",PT!$P$8+SUM(G$86:G191))</f>
        <v/>
      </c>
    </row>
    <row r="191" spans="1:8" x14ac:dyDescent="0.25">
      <c r="A191" s="61" t="str">
        <f>AS!B192</f>
        <v/>
      </c>
      <c r="B191" s="61" t="str">
        <f t="shared" si="12"/>
        <v/>
      </c>
      <c r="C191" s="91" t="str">
        <f t="array" ref="C191">IF($B191="","",SUM(IF(AS!$C$5:$CD$5="HOT",IF(AS!$C192:$CD192="|",1*AS!$C$4:$CD$4,0),0)))</f>
        <v/>
      </c>
      <c r="D191" s="91" t="str">
        <f t="shared" si="13"/>
        <v/>
      </c>
      <c r="E191" s="91" t="str">
        <f t="array" ref="E191">IF(OR($A191="",SUM(IF(AS!$C$5:$CD$5="HOT",IF(AS!$C192:$CD192="",1,0)))=COUNTIF(AS!$C$5:$CD$5,"HOT")),"",SUM(D$86:D192))</f>
        <v/>
      </c>
      <c r="F191" s="91" t="str">
        <f t="array" ref="F191">IF($B191="","",SUM(IF(AS!$C$5:$CD$5="COLD",IF(AS!$C192:$CD192="|",1*AS!$C$4:$CD$4,0),0)))</f>
        <v/>
      </c>
      <c r="G191" s="91" t="str">
        <f t="shared" si="14"/>
        <v/>
      </c>
      <c r="H191" s="91" t="str">
        <f t="array" ref="H191">IF(OR($A191="",SUM(IF(AS!$C$5:$CD$5="COLD",IF(AS!$C192:$CD192="",1,0)))=COUNTIF(AS!$C$5:$CD$5,"COLD")),"",PT!$P$8+SUM(G$86:G192))</f>
        <v/>
      </c>
    </row>
    <row r="192" spans="1:8" x14ac:dyDescent="0.25">
      <c r="A192" s="61" t="str">
        <f>AS!B193</f>
        <v/>
      </c>
      <c r="B192" s="61" t="str">
        <f t="shared" si="12"/>
        <v/>
      </c>
      <c r="C192" s="91" t="str">
        <f t="array" ref="C192">IF($B192="","",SUM(IF(AS!$C$5:$CD$5="HOT",IF(AS!$C193:$CD193="|",1*AS!$C$4:$CD$4,0),0)))</f>
        <v/>
      </c>
      <c r="D192" s="91" t="str">
        <f t="shared" si="13"/>
        <v/>
      </c>
      <c r="E192" s="91" t="str">
        <f t="array" ref="E192">IF(OR($A192="",SUM(IF(AS!$C$5:$CD$5="HOT",IF(AS!$C193:$CD193="",1,0)))=COUNTIF(AS!$C$5:$CD$5,"HOT")),"",SUM(D$86:D193))</f>
        <v/>
      </c>
      <c r="F192" s="91" t="str">
        <f t="array" ref="F192">IF($B192="","",SUM(IF(AS!$C$5:$CD$5="COLD",IF(AS!$C193:$CD193="|",1*AS!$C$4:$CD$4,0),0)))</f>
        <v/>
      </c>
      <c r="G192" s="91" t="str">
        <f t="shared" si="14"/>
        <v/>
      </c>
      <c r="H192" s="91" t="str">
        <f t="array" ref="H192">IF(OR($A192="",SUM(IF(AS!$C$5:$CD$5="COLD",IF(AS!$C193:$CD193="",1,0)))=COUNTIF(AS!$C$5:$CD$5,"COLD")),"",PT!$P$8+SUM(G$86:G193))</f>
        <v/>
      </c>
    </row>
    <row r="193" spans="1:8" x14ac:dyDescent="0.25">
      <c r="A193" s="61" t="str">
        <f>AS!B194</f>
        <v/>
      </c>
      <c r="B193" s="61" t="str">
        <f t="shared" si="12"/>
        <v/>
      </c>
      <c r="C193" s="91" t="str">
        <f t="array" ref="C193">IF($B193="","",SUM(IF(AS!$C$5:$CD$5="HOT",IF(AS!$C194:$CD194="|",1*AS!$C$4:$CD$4,0),0)))</f>
        <v/>
      </c>
      <c r="D193" s="91" t="str">
        <f t="shared" si="13"/>
        <v/>
      </c>
      <c r="E193" s="91" t="str">
        <f t="array" ref="E193">IF(OR($A193="",SUM(IF(AS!$C$5:$CD$5="HOT",IF(AS!$C194:$CD194="",1,0)))=COUNTIF(AS!$C$5:$CD$5,"HOT")),"",SUM(D$86:D194))</f>
        <v/>
      </c>
      <c r="F193" s="91" t="str">
        <f t="array" ref="F193">IF($B193="","",SUM(IF(AS!$C$5:$CD$5="COLD",IF(AS!$C194:$CD194="|",1*AS!$C$4:$CD$4,0),0)))</f>
        <v/>
      </c>
      <c r="G193" s="91" t="str">
        <f t="shared" si="14"/>
        <v/>
      </c>
      <c r="H193" s="91" t="str">
        <f t="array" ref="H193">IF(OR($A193="",SUM(IF(AS!$C$5:$CD$5="COLD",IF(AS!$C194:$CD194="",1,0)))=COUNTIF(AS!$C$5:$CD$5,"COLD")),"",PT!$P$8+SUM(G$86:G194))</f>
        <v/>
      </c>
    </row>
    <row r="194" spans="1:8" x14ac:dyDescent="0.25">
      <c r="A194" s="61" t="str">
        <f>AS!B195</f>
        <v/>
      </c>
      <c r="B194" s="61" t="str">
        <f t="shared" si="12"/>
        <v/>
      </c>
      <c r="C194" s="91" t="str">
        <f t="array" ref="C194">IF($B194="","",SUM(IF(AS!$C$5:$CD$5="HOT",IF(AS!$C195:$CD195="|",1*AS!$C$4:$CD$4,0),0)))</f>
        <v/>
      </c>
      <c r="D194" s="91" t="str">
        <f t="shared" si="13"/>
        <v/>
      </c>
      <c r="E194" s="91" t="str">
        <f t="array" ref="E194">IF(OR($A194="",SUM(IF(AS!$C$5:$CD$5="HOT",IF(AS!$C195:$CD195="",1,0)))=COUNTIF(AS!$C$5:$CD$5,"HOT")),"",SUM(D$86:D195))</f>
        <v/>
      </c>
      <c r="F194" s="91" t="str">
        <f t="array" ref="F194">IF($B194="","",SUM(IF(AS!$C$5:$CD$5="COLD",IF(AS!$C195:$CD195="|",1*AS!$C$4:$CD$4,0),0)))</f>
        <v/>
      </c>
      <c r="G194" s="91" t="str">
        <f t="shared" si="14"/>
        <v/>
      </c>
      <c r="H194" s="91" t="str">
        <f t="array" ref="H194">IF(OR($A194="",SUM(IF(AS!$C$5:$CD$5="COLD",IF(AS!$C195:$CD195="",1,0)))=COUNTIF(AS!$C$5:$CD$5,"COLD")),"",PT!$P$8+SUM(G$86:G195))</f>
        <v/>
      </c>
    </row>
    <row r="195" spans="1:8" x14ac:dyDescent="0.25">
      <c r="A195" s="61" t="str">
        <f>AS!B196</f>
        <v/>
      </c>
      <c r="B195" s="61" t="str">
        <f t="shared" si="12"/>
        <v/>
      </c>
      <c r="C195" s="91" t="str">
        <f t="array" ref="C195">IF($B195="","",SUM(IF(AS!$C$5:$CD$5="HOT",IF(AS!$C196:$CD196="|",1*AS!$C$4:$CD$4,0),0)))</f>
        <v/>
      </c>
      <c r="D195" s="91" t="str">
        <f t="shared" si="13"/>
        <v/>
      </c>
      <c r="E195" s="91" t="str">
        <f t="array" ref="E195">IF(OR($A195="",SUM(IF(AS!$C$5:$CD$5="HOT",IF(AS!$C196:$CD196="",1,0)))=COUNTIF(AS!$C$5:$CD$5,"HOT")),"",SUM(D$86:D196))</f>
        <v/>
      </c>
      <c r="F195" s="91" t="str">
        <f t="array" ref="F195">IF($B195="","",SUM(IF(AS!$C$5:$CD$5="COLD",IF(AS!$C196:$CD196="|",1*AS!$C$4:$CD$4,0),0)))</f>
        <v/>
      </c>
      <c r="G195" s="91" t="str">
        <f t="shared" si="14"/>
        <v/>
      </c>
      <c r="H195" s="91" t="str">
        <f t="array" ref="H195">IF(OR($A195="",SUM(IF(AS!$C$5:$CD$5="COLD",IF(AS!$C196:$CD196="",1,0)))=COUNTIF(AS!$C$5:$CD$5,"COLD")),"",PT!$P$8+SUM(G$86:G196))</f>
        <v/>
      </c>
    </row>
    <row r="196" spans="1:8" x14ac:dyDescent="0.25">
      <c r="A196" s="61" t="str">
        <f>AS!B197</f>
        <v/>
      </c>
      <c r="B196" s="61" t="str">
        <f t="shared" si="12"/>
        <v/>
      </c>
      <c r="C196" s="91" t="str">
        <f t="array" ref="C196">IF($B196="","",SUM(IF(AS!$C$5:$CD$5="HOT",IF(AS!$C197:$CD197="|",1*AS!$C$4:$CD$4,0),0)))</f>
        <v/>
      </c>
      <c r="D196" s="91" t="str">
        <f t="shared" si="13"/>
        <v/>
      </c>
      <c r="E196" s="91" t="str">
        <f t="array" ref="E196">IF(OR($A196="",SUM(IF(AS!$C$5:$CD$5="HOT",IF(AS!$C197:$CD197="",1,0)))=COUNTIF(AS!$C$5:$CD$5,"HOT")),"",SUM(D$86:D197))</f>
        <v/>
      </c>
      <c r="F196" s="91" t="str">
        <f t="array" ref="F196">IF($B196="","",SUM(IF(AS!$C$5:$CD$5="COLD",IF(AS!$C197:$CD197="|",1*AS!$C$4:$CD$4,0),0)))</f>
        <v/>
      </c>
      <c r="G196" s="91" t="str">
        <f t="shared" si="14"/>
        <v/>
      </c>
      <c r="H196" s="91" t="str">
        <f t="array" ref="H196">IF(OR($A196="",SUM(IF(AS!$C$5:$CD$5="COLD",IF(AS!$C197:$CD197="",1,0)))=COUNTIF(AS!$C$5:$CD$5,"COLD")),"",PT!$P$8+SUM(G$86:G197))</f>
        <v/>
      </c>
    </row>
    <row r="197" spans="1:8" x14ac:dyDescent="0.25">
      <c r="A197" s="61" t="str">
        <f>AS!B198</f>
        <v/>
      </c>
      <c r="B197" s="61" t="str">
        <f t="shared" si="12"/>
        <v/>
      </c>
      <c r="C197" s="91" t="str">
        <f t="array" ref="C197">IF($B197="","",SUM(IF(AS!$C$5:$CD$5="HOT",IF(AS!$C198:$CD198="|",1*AS!$C$4:$CD$4,0),0)))</f>
        <v/>
      </c>
      <c r="D197" s="91" t="str">
        <f t="shared" si="13"/>
        <v/>
      </c>
      <c r="E197" s="91" t="str">
        <f t="array" ref="E197">IF(OR($A197="",SUM(IF(AS!$C$5:$CD$5="HOT",IF(AS!$C198:$CD198="",1,0)))=COUNTIF(AS!$C$5:$CD$5,"HOT")),"",SUM(D$86:D198))</f>
        <v/>
      </c>
      <c r="F197" s="91" t="str">
        <f t="array" ref="F197">IF($B197="","",SUM(IF(AS!$C$5:$CD$5="COLD",IF(AS!$C198:$CD198="|",1*AS!$C$4:$CD$4,0),0)))</f>
        <v/>
      </c>
      <c r="G197" s="91" t="str">
        <f t="shared" si="14"/>
        <v/>
      </c>
      <c r="H197" s="91" t="str">
        <f t="array" ref="H197">IF(OR($A197="",SUM(IF(AS!$C$5:$CD$5="COLD",IF(AS!$C198:$CD198="",1,0)))=COUNTIF(AS!$C$5:$CD$5,"COLD")),"",PT!$P$8+SUM(G$86:G198))</f>
        <v/>
      </c>
    </row>
    <row r="198" spans="1:8" x14ac:dyDescent="0.25">
      <c r="A198" s="61" t="str">
        <f>AS!B199</f>
        <v/>
      </c>
      <c r="B198" s="61" t="str">
        <f t="shared" si="12"/>
        <v/>
      </c>
      <c r="C198" s="91" t="str">
        <f t="array" ref="C198">IF($B198="","",SUM(IF(AS!$C$5:$CD$5="HOT",IF(AS!$C199:$CD199="|",1*AS!$C$4:$CD$4,0),0)))</f>
        <v/>
      </c>
      <c r="D198" s="91" t="str">
        <f t="shared" si="13"/>
        <v/>
      </c>
      <c r="E198" s="91" t="str">
        <f t="array" ref="E198">IF(OR($A198="",SUM(IF(AS!$C$5:$CD$5="HOT",IF(AS!$C199:$CD199="",1,0)))=COUNTIF(AS!$C$5:$CD$5,"HOT")),"",SUM(D$86:D199))</f>
        <v/>
      </c>
      <c r="F198" s="91" t="str">
        <f t="array" ref="F198">IF($B198="","",SUM(IF(AS!$C$5:$CD$5="COLD",IF(AS!$C199:$CD199="|",1*AS!$C$4:$CD$4,0),0)))</f>
        <v/>
      </c>
      <c r="G198" s="91" t="str">
        <f t="shared" si="14"/>
        <v/>
      </c>
      <c r="H198" s="91" t="str">
        <f t="array" ref="H198">IF(OR($A198="",SUM(IF(AS!$C$5:$CD$5="COLD",IF(AS!$C199:$CD199="",1,0)))=COUNTIF(AS!$C$5:$CD$5,"COLD")),"",PT!$P$8+SUM(G$86:G199))</f>
        <v/>
      </c>
    </row>
    <row r="199" spans="1:8" x14ac:dyDescent="0.25">
      <c r="A199" s="61" t="str">
        <f>AS!B200</f>
        <v/>
      </c>
      <c r="B199" s="61" t="str">
        <f t="shared" si="12"/>
        <v/>
      </c>
      <c r="C199" s="91" t="str">
        <f t="array" ref="C199">IF($B199="","",SUM(IF(AS!$C$5:$CD$5="HOT",IF(AS!$C200:$CD200="|",1*AS!$C$4:$CD$4,0),0)))</f>
        <v/>
      </c>
      <c r="D199" s="91" t="str">
        <f t="shared" si="13"/>
        <v/>
      </c>
      <c r="E199" s="91" t="str">
        <f t="array" ref="E199">IF(OR($A199="",SUM(IF(AS!$C$5:$CD$5="HOT",IF(AS!$C200:$CD200="",1,0)))=COUNTIF(AS!$C$5:$CD$5,"HOT")),"",SUM(D$86:D200))</f>
        <v/>
      </c>
      <c r="F199" s="91" t="str">
        <f t="array" ref="F199">IF($B199="","",SUM(IF(AS!$C$5:$CD$5="COLD",IF(AS!$C200:$CD200="|",1*AS!$C$4:$CD$4,0),0)))</f>
        <v/>
      </c>
      <c r="G199" s="91" t="str">
        <f t="shared" si="14"/>
        <v/>
      </c>
      <c r="H199" s="91" t="str">
        <f t="array" ref="H199">IF(OR($A199="",SUM(IF(AS!$C$5:$CD$5="COLD",IF(AS!$C200:$CD200="",1,0)))=COUNTIF(AS!$C$5:$CD$5,"COLD")),"",PT!$P$8+SUM(G$86:G200))</f>
        <v/>
      </c>
    </row>
    <row r="200" spans="1:8" x14ac:dyDescent="0.25">
      <c r="A200" s="61" t="str">
        <f>AS!B201</f>
        <v/>
      </c>
      <c r="B200" s="61" t="str">
        <f t="shared" si="12"/>
        <v/>
      </c>
      <c r="C200" s="91" t="str">
        <f t="array" ref="C200">IF($B200="","",SUM(IF(AS!$C$5:$CD$5="HOT",IF(AS!$C201:$CD201="|",1*AS!$C$4:$CD$4,0),0)))</f>
        <v/>
      </c>
      <c r="D200" s="91" t="str">
        <f t="shared" si="13"/>
        <v/>
      </c>
      <c r="E200" s="91" t="str">
        <f t="array" ref="E200">IF(OR($A200="",SUM(IF(AS!$C$5:$CD$5="HOT",IF(AS!$C201:$CD201="",1,0)))=COUNTIF(AS!$C$5:$CD$5,"HOT")),"",SUM(D$86:D201))</f>
        <v/>
      </c>
      <c r="F200" s="91" t="str">
        <f t="array" ref="F200">IF($B200="","",SUM(IF(AS!$C$5:$CD$5="COLD",IF(AS!$C201:$CD201="|",1*AS!$C$4:$CD$4,0),0)))</f>
        <v/>
      </c>
      <c r="G200" s="91" t="str">
        <f t="shared" si="14"/>
        <v/>
      </c>
      <c r="H200" s="91" t="str">
        <f t="array" ref="H200">IF(OR($A200="",SUM(IF(AS!$C$5:$CD$5="COLD",IF(AS!$C201:$CD201="",1,0)))=COUNTIF(AS!$C$5:$CD$5,"COLD")),"",PT!$P$8+SUM(G$86:G201))</f>
        <v/>
      </c>
    </row>
    <row r="201" spans="1:8" x14ac:dyDescent="0.25">
      <c r="A201" s="61" t="str">
        <f>AS!B202</f>
        <v/>
      </c>
      <c r="B201" s="61" t="str">
        <f t="shared" si="12"/>
        <v/>
      </c>
      <c r="C201" s="91" t="str">
        <f t="array" ref="C201">IF($B201="","",SUM(IF(AS!$C$5:$CD$5="HOT",IF(AS!$C202:$CD202="|",1*AS!$C$4:$CD$4,0),0)))</f>
        <v/>
      </c>
      <c r="D201" s="91" t="str">
        <f t="shared" si="13"/>
        <v/>
      </c>
      <c r="E201" s="91" t="str">
        <f t="array" ref="E201">IF(OR($A201="",SUM(IF(AS!$C$5:$CD$5="HOT",IF(AS!$C202:$CD202="",1,0)))=COUNTIF(AS!$C$5:$CD$5,"HOT")),"",SUM(D$86:D202))</f>
        <v/>
      </c>
      <c r="F201" s="91" t="str">
        <f t="array" ref="F201">IF($B201="","",SUM(IF(AS!$C$5:$CD$5="COLD",IF(AS!$C202:$CD202="|",1*AS!$C$4:$CD$4,0),0)))</f>
        <v/>
      </c>
      <c r="G201" s="91" t="str">
        <f t="shared" si="14"/>
        <v/>
      </c>
      <c r="H201" s="91" t="str">
        <f t="array" ref="H201">IF(OR($A201="",SUM(IF(AS!$C$5:$CD$5="COLD",IF(AS!$C202:$CD202="",1,0)))=COUNTIF(AS!$C$5:$CD$5,"COLD")),"",PT!$P$8+SUM(G$86:G202))</f>
        <v/>
      </c>
    </row>
    <row r="202" spans="1:8" x14ac:dyDescent="0.25">
      <c r="A202" s="61" t="str">
        <f>AS!B203</f>
        <v/>
      </c>
      <c r="B202" s="61" t="str">
        <f t="shared" si="12"/>
        <v/>
      </c>
      <c r="C202" s="91" t="str">
        <f t="array" ref="C202">IF($B202="","",SUM(IF(AS!$C$5:$CD$5="HOT",IF(AS!$C203:$CD203="|",1*AS!$C$4:$CD$4,0),0)))</f>
        <v/>
      </c>
      <c r="D202" s="91" t="str">
        <f t="shared" si="13"/>
        <v/>
      </c>
      <c r="E202" s="91" t="str">
        <f t="array" ref="E202">IF(OR($A202="",SUM(IF(AS!$C$5:$CD$5="HOT",IF(AS!$C203:$CD203="",1,0)))=COUNTIF(AS!$C$5:$CD$5,"HOT")),"",SUM(D$86:D203))</f>
        <v/>
      </c>
      <c r="F202" s="91" t="str">
        <f t="array" ref="F202">IF($B202="","",SUM(IF(AS!$C$5:$CD$5="COLD",IF(AS!$C203:$CD203="|",1*AS!$C$4:$CD$4,0),0)))</f>
        <v/>
      </c>
      <c r="G202" s="91" t="str">
        <f t="shared" si="14"/>
        <v/>
      </c>
      <c r="H202" s="91" t="str">
        <f t="array" ref="H202">IF(OR($A202="",SUM(IF(AS!$C$5:$CD$5="COLD",IF(AS!$C203:$CD203="",1,0)))=COUNTIF(AS!$C$5:$CD$5,"COLD")),"",PT!$P$8+SUM(G$86:G203))</f>
        <v/>
      </c>
    </row>
    <row r="203" spans="1:8" x14ac:dyDescent="0.25">
      <c r="A203" s="61" t="str">
        <f>AS!B204</f>
        <v/>
      </c>
      <c r="B203" s="61" t="str">
        <f>IF(A204="","",A202-A204)</f>
        <v/>
      </c>
      <c r="C203" s="91" t="str">
        <f t="array" ref="C203">IF($B203="","",SUM(IF(AS!$C$5:$CD$5="HOT",IF(AS!$C204:$CD204="|",1*AS!$C$4:$CD$4,0),0)))</f>
        <v/>
      </c>
      <c r="D203" s="91" t="str">
        <f t="shared" si="13"/>
        <v/>
      </c>
      <c r="E203" s="91" t="str">
        <f t="array" ref="E203">IF(OR($A203="",SUM(IF(AS!$C$5:$CD$5="HOT",IF(AS!$C204:$CD204="",1,0)))=COUNTIF(AS!$C$5:$CD$5,"HOT")),"",SUM(D$86:D204))</f>
        <v/>
      </c>
      <c r="F203" s="91" t="str">
        <f t="array" ref="F203">IF($B203="","",SUM(IF(AS!$C$5:$CD$5="COLD",IF(AS!$C204:$CD204="|",1*AS!$C$4:$CD$4,0),0)))</f>
        <v/>
      </c>
      <c r="G203" s="91" t="str">
        <f t="shared" si="14"/>
        <v/>
      </c>
      <c r="H203" s="91" t="str">
        <f t="array" ref="H203">IF(OR($A203="",SUM(IF(AS!$C$5:$CD$5="COLD",IF(AS!$C204:$CD204="",1,0)))=COUNTIF(AS!$C$5:$CD$5,"COLD")),"",PT!$P$8+SUM(G$86:G204))</f>
        <v/>
      </c>
    </row>
    <row r="204" spans="1:8" x14ac:dyDescent="0.25">
      <c r="A204" s="61" t="str">
        <f>AS!B205</f>
        <v/>
      </c>
      <c r="B204" s="61"/>
      <c r="C204" s="61"/>
      <c r="D204" s="61"/>
      <c r="E204" s="61"/>
      <c r="F204" s="61"/>
      <c r="G204" s="61"/>
      <c r="H204" s="61"/>
    </row>
  </sheetData>
  <sheetProtection password="F648" sheet="1" objects="1" scenarios="1"/>
  <customSheetViews>
    <customSheetView guid="{A9FAE7F8-4C93-4A8A-BCE2-EBE14E94C374}" showRuler="0">
      <selection activeCell="K10" sqref="K10"/>
      <pageMargins left="0.75" right="0.75" top="1" bottom="1" header="0.5" footer="0.5"/>
      <pageSetup paperSize="9" orientation="landscape" r:id="rId1"/>
      <headerFooter alignWithMargins="0"/>
    </customSheetView>
  </customSheetViews>
  <phoneticPr fontId="0" type="noConversion"/>
  <conditionalFormatting sqref="A3:H3 A5:H204">
    <cfRule type="expression" dxfId="67" priority="3" stopIfTrue="1">
      <formula>IF($A3="",FALSE,TRUE)</formula>
    </cfRule>
    <cfRule type="expression" dxfId="66" priority="4" stopIfTrue="1">
      <formula>IF($B3="",FALSE,TRUE)</formula>
    </cfRule>
  </conditionalFormatting>
  <conditionalFormatting sqref="I5:L5 I7:L7 I9:L9 I11:L11 I13:L13">
    <cfRule type="expression" dxfId="65" priority="2" stopIfTrue="1">
      <formula>IF(#REF!="PINCH",TRUE,FALSE)</formula>
    </cfRule>
  </conditionalFormatting>
  <conditionalFormatting sqref="K6 K8 K10 K12 K14 K16 K18 K20 K22 K24 K26 K28">
    <cfRule type="expression" dxfId="64" priority="1" stopIfTrue="1">
      <formula>IF(K6="",FALSE,TRUE)</formula>
    </cfRule>
  </conditionalFormatting>
  <pageMargins left="0.75" right="0.75" top="1" bottom="1" header="0.5" footer="0.5"/>
  <pageSetup paperSize="9" orientation="landscape"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A1:IV207"/>
  <sheetViews>
    <sheetView showGridLines="0" zoomScaleNormal="100" zoomScaleSheetLayoutView="100" workbookViewId="0">
      <selection activeCell="A24" sqref="A24"/>
    </sheetView>
  </sheetViews>
  <sheetFormatPr defaultColWidth="9.109375" defaultRowHeight="13.2" x14ac:dyDescent="0.25"/>
  <cols>
    <col min="1" max="1" width="9.109375" style="19"/>
    <col min="2" max="2" width="13" style="22" customWidth="1"/>
    <col min="3" max="16384" width="9.109375" style="32"/>
  </cols>
  <sheetData>
    <row r="1" spans="1:256" s="18" customFormat="1" ht="15.6" x14ac:dyDescent="0.3">
      <c r="A1" s="130" t="s">
        <v>119</v>
      </c>
      <c r="B1" s="130"/>
    </row>
    <row r="3" spans="1:256" s="44" customFormat="1" x14ac:dyDescent="0.25">
      <c r="A3" s="129" t="s">
        <v>0</v>
      </c>
      <c r="B3" s="133"/>
      <c r="C3" s="60" t="str">
        <f t="array" ref="C3:AZ3">IF(TRANSPOSE('A1'!A30:A80)="","",TRANSPOSE('A1'!A30:A80))</f>
        <v>H22</v>
      </c>
      <c r="D3" s="60" t="str">
        <v>CO2</v>
      </c>
      <c r="E3" s="60" t="str">
        <v>S8</v>
      </c>
      <c r="F3" s="60" t="str">
        <v>S3</v>
      </c>
      <c r="G3" s="60" t="str">
        <v>WATER</v>
      </c>
      <c r="H3" s="60" t="str">
        <v>METHANOL</v>
      </c>
      <c r="I3" s="60" t="str">
        <v>OX1</v>
      </c>
      <c r="J3" s="60" t="str">
        <v>PROD2</v>
      </c>
      <c r="K3" s="60" t="str">
        <v>CYCLOHEX</v>
      </c>
      <c r="L3" s="60" t="str">
        <v>PROD3</v>
      </c>
      <c r="M3" s="60" t="str">
        <v>H2O</v>
      </c>
      <c r="N3" s="60" t="str">
        <v>FORMIC</v>
      </c>
      <c r="O3" s="60" t="str">
        <v>PFR1</v>
      </c>
      <c r="P3" s="60" t="str">
        <v>PFR2</v>
      </c>
      <c r="Q3" s="60" t="str">
        <v>PFR3</v>
      </c>
      <c r="R3" s="60" t="str">
        <v>REB1</v>
      </c>
      <c r="S3" s="60" t="str">
        <v>COND1</v>
      </c>
      <c r="T3" s="60" t="str">
        <v>REB2</v>
      </c>
      <c r="U3" s="60" t="str">
        <v>COND2</v>
      </c>
      <c r="V3" s="60" t="str">
        <v>REB3</v>
      </c>
      <c r="W3" s="60" t="str">
        <v>COND3</v>
      </c>
      <c r="X3" s="60" t="str">
        <v>COLREB</v>
      </c>
      <c r="Y3" s="60" t="str">
        <v>COLCOND</v>
      </c>
      <c r="Z3" s="60" t="str">
        <v/>
      </c>
      <c r="AA3" s="60" t="str">
        <v/>
      </c>
      <c r="AB3" s="60" t="str">
        <v/>
      </c>
      <c r="AC3" s="60" t="str">
        <v/>
      </c>
      <c r="AD3" s="60" t="str">
        <v/>
      </c>
      <c r="AE3" s="60" t="str">
        <v/>
      </c>
      <c r="AF3" s="60" t="str">
        <v/>
      </c>
      <c r="AG3" s="60" t="str">
        <v/>
      </c>
      <c r="AH3" s="60" t="str">
        <v/>
      </c>
      <c r="AI3" s="60" t="str">
        <v/>
      </c>
      <c r="AJ3" s="60" t="str">
        <v/>
      </c>
      <c r="AK3" s="60" t="str">
        <v/>
      </c>
      <c r="AL3" s="60" t="str">
        <v/>
      </c>
      <c r="AM3" s="60" t="str">
        <v/>
      </c>
      <c r="AN3" s="60" t="str">
        <v/>
      </c>
      <c r="AO3" s="60" t="str">
        <v/>
      </c>
      <c r="AP3" s="60" t="str">
        <v/>
      </c>
      <c r="AQ3" s="60" t="str">
        <v/>
      </c>
      <c r="AR3" s="60" t="str">
        <v/>
      </c>
      <c r="AS3" s="60" t="str">
        <v/>
      </c>
      <c r="AT3" s="60" t="str">
        <v/>
      </c>
      <c r="AU3" s="60" t="str">
        <v/>
      </c>
      <c r="AV3" s="60" t="str">
        <v/>
      </c>
      <c r="AW3" s="60" t="str">
        <v/>
      </c>
      <c r="AX3" s="60" t="str">
        <v/>
      </c>
      <c r="AY3" s="60" t="str">
        <v/>
      </c>
      <c r="AZ3" s="60" t="str">
        <v/>
      </c>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row>
    <row r="4" spans="1:256" x14ac:dyDescent="0.25">
      <c r="A4" s="134" t="str">
        <f>"mCp ("&amp;'A1'!H29&amp;")"</f>
        <v>mCp (kW/K)</v>
      </c>
      <c r="B4" s="135"/>
      <c r="C4" s="92">
        <f t="array" ref="C4:AZ4">IF(TRANSPOSE('A1'!H30:H80)="","",TRANSPOSE('A1'!H30:H80))</f>
        <v>110.0878106267694</v>
      </c>
      <c r="D4" s="92">
        <v>56.75783783783784</v>
      </c>
      <c r="E4" s="92">
        <v>68.181703038516602</v>
      </c>
      <c r="F4" s="92">
        <v>95.385806451612893</v>
      </c>
      <c r="G4" s="92">
        <v>42.964103258111464</v>
      </c>
      <c r="H4" s="92">
        <v>26.194237836352301</v>
      </c>
      <c r="I4" s="92">
        <v>12.701979689413996</v>
      </c>
      <c r="J4" s="92">
        <v>42.633511111111112</v>
      </c>
      <c r="K4" s="92">
        <v>13.416355555555555</v>
      </c>
      <c r="L4" s="92">
        <v>526.72681704260629</v>
      </c>
      <c r="M4" s="92">
        <v>41.935760218953739</v>
      </c>
      <c r="N4" s="92">
        <v>11.273667636624545</v>
      </c>
      <c r="O4" s="92">
        <v>29931.84965380908</v>
      </c>
      <c r="P4" s="92">
        <v>181550.29940116499</v>
      </c>
      <c r="Q4" s="92">
        <v>739006.66666677874</v>
      </c>
      <c r="R4" s="92">
        <v>14709.542356377175</v>
      </c>
      <c r="S4" s="92">
        <v>4233.7832167833649</v>
      </c>
      <c r="T4" s="92">
        <v>14971.754212091806</v>
      </c>
      <c r="U4" s="92">
        <v>4233.7762237762036</v>
      </c>
      <c r="V4" s="92">
        <v>14556.743737957457</v>
      </c>
      <c r="W4" s="92">
        <v>4235.0629370630859</v>
      </c>
      <c r="X4" s="92">
        <v>529519.76744178205</v>
      </c>
      <c r="Y4" s="92">
        <v>7874.3376395884361</v>
      </c>
      <c r="Z4" s="92" t="str">
        <v/>
      </c>
      <c r="AA4" s="92" t="str">
        <v/>
      </c>
      <c r="AB4" s="92" t="str">
        <v/>
      </c>
      <c r="AC4" s="92" t="str">
        <v/>
      </c>
      <c r="AD4" s="92" t="str">
        <v/>
      </c>
      <c r="AE4" s="92" t="str">
        <v/>
      </c>
      <c r="AF4" s="92" t="str">
        <v/>
      </c>
      <c r="AG4" s="92" t="str">
        <v/>
      </c>
      <c r="AH4" s="92" t="str">
        <v/>
      </c>
      <c r="AI4" s="92" t="str">
        <v/>
      </c>
      <c r="AJ4" s="92" t="str">
        <v/>
      </c>
      <c r="AK4" s="92" t="str">
        <v/>
      </c>
      <c r="AL4" s="92" t="str">
        <v/>
      </c>
      <c r="AM4" s="92" t="str">
        <v/>
      </c>
      <c r="AN4" s="92" t="str">
        <v/>
      </c>
      <c r="AO4" s="92" t="str">
        <v/>
      </c>
      <c r="AP4" s="92" t="str">
        <v/>
      </c>
      <c r="AQ4" s="92" t="str">
        <v/>
      </c>
      <c r="AR4" s="92" t="str">
        <v/>
      </c>
      <c r="AS4" s="92" t="str">
        <v/>
      </c>
      <c r="AT4" s="92" t="str">
        <v/>
      </c>
      <c r="AU4" s="92" t="str">
        <v/>
      </c>
      <c r="AV4" s="92" t="str">
        <v/>
      </c>
      <c r="AW4" s="92" t="str">
        <v/>
      </c>
      <c r="AX4" s="92" t="str">
        <v/>
      </c>
      <c r="AY4" s="92" t="str">
        <v/>
      </c>
      <c r="AZ4" s="92" t="str">
        <v/>
      </c>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row>
    <row r="5" spans="1:256" s="27" customFormat="1" x14ac:dyDescent="0.25">
      <c r="A5" s="131" t="str">
        <f>SCC!$A$30</f>
        <v>Heat Flow (kW)</v>
      </c>
      <c r="B5" s="132"/>
      <c r="C5" s="87">
        <f t="array" ref="C5:AZ5">IF(TRANSPOSE('A1'!I30:I80)="","",TRANSPOSE('A1'!I30:I80))</f>
        <v>49696.5</v>
      </c>
      <c r="D5" s="87">
        <v>21000.400000000001</v>
      </c>
      <c r="E5" s="87">
        <v>10766.3</v>
      </c>
      <c r="F5" s="87">
        <v>29569.599999999999</v>
      </c>
      <c r="G5" s="87">
        <v>2539.7800000000002</v>
      </c>
      <c r="H5" s="87">
        <v>7434.37</v>
      </c>
      <c r="I5" s="87">
        <v>6428.98</v>
      </c>
      <c r="J5" s="87">
        <v>9592.5400000000009</v>
      </c>
      <c r="K5" s="87">
        <v>603.73599999999999</v>
      </c>
      <c r="L5" s="87">
        <v>31524.6</v>
      </c>
      <c r="M5" s="87">
        <v>7538.54</v>
      </c>
      <c r="N5" s="87">
        <v>1131.29</v>
      </c>
      <c r="O5" s="87">
        <v>30261.1</v>
      </c>
      <c r="P5" s="87">
        <v>60637.8</v>
      </c>
      <c r="Q5" s="87">
        <v>110851.00000000001</v>
      </c>
      <c r="R5" s="87">
        <v>15106.7</v>
      </c>
      <c r="S5" s="87">
        <v>6054.31</v>
      </c>
      <c r="T5" s="87">
        <v>15106.5</v>
      </c>
      <c r="U5" s="87">
        <v>6054.3</v>
      </c>
      <c r="V5" s="87">
        <v>15109.9</v>
      </c>
      <c r="W5" s="87">
        <v>6056.1400000000012</v>
      </c>
      <c r="X5" s="87">
        <v>45538.7</v>
      </c>
      <c r="Y5" s="87">
        <v>35962.1</v>
      </c>
      <c r="Z5" s="87" t="str">
        <v/>
      </c>
      <c r="AA5" s="87" t="str">
        <v/>
      </c>
      <c r="AB5" s="87" t="str">
        <v/>
      </c>
      <c r="AC5" s="87" t="str">
        <v/>
      </c>
      <c r="AD5" s="87" t="str">
        <v/>
      </c>
      <c r="AE5" s="87" t="str">
        <v/>
      </c>
      <c r="AF5" s="87" t="str">
        <v/>
      </c>
      <c r="AG5" s="87" t="str">
        <v/>
      </c>
      <c r="AH5" s="87" t="str">
        <v/>
      </c>
      <c r="AI5" s="87" t="str">
        <v/>
      </c>
      <c r="AJ5" s="87" t="str">
        <v/>
      </c>
      <c r="AK5" s="87" t="str">
        <v/>
      </c>
      <c r="AL5" s="87" t="str">
        <v/>
      </c>
      <c r="AM5" s="87" t="str">
        <v/>
      </c>
      <c r="AN5" s="87" t="str">
        <v/>
      </c>
      <c r="AO5" s="87" t="str">
        <v/>
      </c>
      <c r="AP5" s="87" t="str">
        <v/>
      </c>
      <c r="AQ5" s="87" t="str">
        <v/>
      </c>
      <c r="AR5" s="87" t="str">
        <v/>
      </c>
      <c r="AS5" s="87" t="str">
        <v/>
      </c>
      <c r="AT5" s="87" t="str">
        <v/>
      </c>
      <c r="AU5" s="87" t="str">
        <v/>
      </c>
      <c r="AV5" s="87" t="str">
        <v/>
      </c>
      <c r="AW5" s="87" t="str">
        <v/>
      </c>
      <c r="AX5" s="87" t="str">
        <v/>
      </c>
      <c r="AY5" s="87" t="str">
        <v/>
      </c>
      <c r="AZ5" s="87" t="str">
        <v/>
      </c>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row>
    <row r="6" spans="1:256" s="52" customFormat="1" ht="28.5" customHeight="1" x14ac:dyDescent="0.25">
      <c r="A6" s="59" t="s">
        <v>7</v>
      </c>
      <c r="B6" s="69" t="str">
        <f>"Shifted Temp ("&amp;'A1'!T3&amp;")"</f>
        <v>Shifted Temp (°C)</v>
      </c>
      <c r="C6" s="30" t="str">
        <f t="array" ref="C6:AZ6">IF(TRANSPOSE('A1'!J30:J80)="","",TRANSPOSE('A1'!J30:J80))</f>
        <v>COLD</v>
      </c>
      <c r="D6" s="30" t="str">
        <v>COLD</v>
      </c>
      <c r="E6" s="30" t="str">
        <v>HOT</v>
      </c>
      <c r="F6" s="30" t="str">
        <v>COLD</v>
      </c>
      <c r="G6" s="30" t="str">
        <v>HOT</v>
      </c>
      <c r="H6" s="30" t="str">
        <v>COLD</v>
      </c>
      <c r="I6" s="30" t="str">
        <v>COLD</v>
      </c>
      <c r="J6" s="30" t="str">
        <v>HOT</v>
      </c>
      <c r="K6" s="30" t="str">
        <v>COLD</v>
      </c>
      <c r="L6" s="30" t="str">
        <v>HOT</v>
      </c>
      <c r="M6" s="30" t="str">
        <v>HOT</v>
      </c>
      <c r="N6" s="30" t="str">
        <v>HOT</v>
      </c>
      <c r="O6" s="30" t="str">
        <v>HOT</v>
      </c>
      <c r="P6" s="30" t="str">
        <v>HOT</v>
      </c>
      <c r="Q6" s="30" t="str">
        <v>HOT</v>
      </c>
      <c r="R6" s="30" t="str">
        <v>COLD</v>
      </c>
      <c r="S6" s="30" t="str">
        <v>HOT</v>
      </c>
      <c r="T6" s="30" t="str">
        <v>COLD</v>
      </c>
      <c r="U6" s="30" t="str">
        <v>HOT</v>
      </c>
      <c r="V6" s="30" t="str">
        <v>COLD</v>
      </c>
      <c r="W6" s="30" t="str">
        <v>HOT</v>
      </c>
      <c r="X6" s="30" t="str">
        <v>COLD</v>
      </c>
      <c r="Y6" s="30" t="str">
        <v>HOT</v>
      </c>
      <c r="Z6" s="30" t="str">
        <v/>
      </c>
      <c r="AA6" s="30" t="str">
        <v/>
      </c>
      <c r="AB6" s="30" t="str">
        <v/>
      </c>
      <c r="AC6" s="30" t="str">
        <v/>
      </c>
      <c r="AD6" s="30" t="str">
        <v/>
      </c>
      <c r="AE6" s="30" t="str">
        <v/>
      </c>
      <c r="AF6" s="30" t="str">
        <v/>
      </c>
      <c r="AG6" s="30" t="str">
        <v/>
      </c>
      <c r="AH6" s="30" t="str">
        <v/>
      </c>
      <c r="AI6" s="30" t="str">
        <v/>
      </c>
      <c r="AJ6" s="30" t="str">
        <v/>
      </c>
      <c r="AK6" s="30" t="str">
        <v/>
      </c>
      <c r="AL6" s="30" t="str">
        <v/>
      </c>
      <c r="AM6" s="30" t="str">
        <v/>
      </c>
      <c r="AN6" s="30" t="str">
        <v/>
      </c>
      <c r="AO6" s="30" t="str">
        <v/>
      </c>
      <c r="AP6" s="30" t="str">
        <v/>
      </c>
      <c r="AQ6" s="30" t="str">
        <v/>
      </c>
      <c r="AR6" s="30" t="str">
        <v/>
      </c>
      <c r="AS6" s="30" t="str">
        <v/>
      </c>
      <c r="AT6" s="30" t="str">
        <v/>
      </c>
      <c r="AU6" s="30" t="str">
        <v/>
      </c>
      <c r="AV6" s="30" t="str">
        <v/>
      </c>
      <c r="AW6" s="30" t="str">
        <v/>
      </c>
      <c r="AX6" s="30" t="str">
        <v/>
      </c>
      <c r="AY6" s="30" t="str">
        <v/>
      </c>
      <c r="AZ6" s="30" t="str">
        <v/>
      </c>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row>
    <row r="7" spans="1:256" s="73" customFormat="1" x14ac:dyDescent="0.25">
      <c r="A7" s="70"/>
      <c r="B7" s="71">
        <f>IF(A8="","",(LARGE('A1'!$K$30:$L$103,A8)))</f>
        <v>544.75599999999997</v>
      </c>
      <c r="C7" s="72" t="str">
        <f t="array" ref="C7:AZ7">IF($C$6:$AZ$6="","",IF($C$6:$AZ$6="HOT",IF(TRANSPOSE('A1'!$K$30:$K$80)=$B7,"●",IF(TRANSPOSE('A1'!$L$30:$L$80)=$B7,"▼",IF($C6:$AZ6="|","|",""))),IF(TRANSPOSE('A1'!$K$30:$K$80)=$B7,"●",IF(TRANSPOSE('A1'!$L$30:$L$80)=$B7,"▲",IF($C6:$AZ6="|","|","")))))</f>
        <v/>
      </c>
      <c r="D7" s="72" t="str">
        <v/>
      </c>
      <c r="E7" s="72" t="str">
        <v>●</v>
      </c>
      <c r="F7" s="72" t="str">
        <v/>
      </c>
      <c r="G7" s="72" t="str">
        <v/>
      </c>
      <c r="H7" s="72" t="str">
        <v/>
      </c>
      <c r="I7" s="72" t="str">
        <v/>
      </c>
      <c r="J7" s="72" t="str">
        <v/>
      </c>
      <c r="K7" s="72" t="str">
        <v/>
      </c>
      <c r="L7" s="72" t="str">
        <v/>
      </c>
      <c r="M7" s="72" t="str">
        <v/>
      </c>
      <c r="N7" s="72" t="str">
        <v/>
      </c>
      <c r="O7" s="72" t="str">
        <v/>
      </c>
      <c r="P7" s="72" t="str">
        <v/>
      </c>
      <c r="Q7" s="72" t="str">
        <v/>
      </c>
      <c r="R7" s="72" t="str">
        <v/>
      </c>
      <c r="S7" s="72" t="str">
        <v/>
      </c>
      <c r="T7" s="72" t="str">
        <v/>
      </c>
      <c r="U7" s="72" t="str">
        <v/>
      </c>
      <c r="V7" s="72" t="str">
        <v/>
      </c>
      <c r="W7" s="72" t="str">
        <v/>
      </c>
      <c r="X7" s="72" t="str">
        <v/>
      </c>
      <c r="Y7" s="72" t="str">
        <v/>
      </c>
      <c r="Z7" s="72" t="str">
        <v/>
      </c>
      <c r="AA7" s="72" t="str">
        <v/>
      </c>
      <c r="AB7" s="72" t="str">
        <v/>
      </c>
      <c r="AC7" s="72" t="str">
        <v/>
      </c>
      <c r="AD7" s="72" t="str">
        <v/>
      </c>
      <c r="AE7" s="72" t="str">
        <v/>
      </c>
      <c r="AF7" s="72" t="str">
        <v/>
      </c>
      <c r="AG7" s="72" t="str">
        <v/>
      </c>
      <c r="AH7" s="72" t="str">
        <v/>
      </c>
      <c r="AI7" s="72" t="str">
        <v/>
      </c>
      <c r="AJ7" s="72" t="str">
        <v/>
      </c>
      <c r="AK7" s="72" t="str">
        <v/>
      </c>
      <c r="AL7" s="72" t="str">
        <v/>
      </c>
      <c r="AM7" s="72" t="str">
        <v/>
      </c>
      <c r="AN7" s="72" t="str">
        <v/>
      </c>
      <c r="AO7" s="72" t="str">
        <v/>
      </c>
      <c r="AP7" s="72" t="str">
        <v/>
      </c>
      <c r="AQ7" s="72" t="str">
        <v/>
      </c>
      <c r="AR7" s="72" t="str">
        <v/>
      </c>
      <c r="AS7" s="72" t="str">
        <v/>
      </c>
      <c r="AT7" s="72" t="str">
        <v/>
      </c>
      <c r="AU7" s="72" t="str">
        <v/>
      </c>
      <c r="AV7" s="72" t="str">
        <v/>
      </c>
      <c r="AW7" s="72" t="str">
        <v/>
      </c>
      <c r="AX7" s="72" t="str">
        <v/>
      </c>
      <c r="AY7" s="72" t="str">
        <v/>
      </c>
      <c r="AZ7" s="72" t="str">
        <v/>
      </c>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c r="FV7" s="72"/>
      <c r="FW7" s="72"/>
      <c r="FX7" s="72"/>
      <c r="FY7" s="72"/>
      <c r="FZ7" s="72"/>
      <c r="GA7" s="72"/>
      <c r="GB7" s="72"/>
      <c r="GC7" s="72"/>
      <c r="GD7" s="72"/>
      <c r="GE7" s="72"/>
      <c r="GF7" s="72"/>
      <c r="GG7" s="72"/>
      <c r="GH7" s="72"/>
      <c r="GI7" s="72"/>
      <c r="GJ7" s="72"/>
      <c r="GK7" s="72"/>
      <c r="GL7" s="72"/>
      <c r="GM7" s="72"/>
      <c r="GN7" s="72"/>
      <c r="GO7" s="72"/>
      <c r="GP7" s="72"/>
      <c r="GQ7" s="72"/>
      <c r="GR7" s="72"/>
      <c r="GS7" s="72"/>
      <c r="GT7" s="72"/>
      <c r="GU7" s="72"/>
      <c r="GV7" s="72"/>
      <c r="GW7" s="72"/>
      <c r="GX7" s="72"/>
      <c r="GY7" s="72"/>
      <c r="GZ7" s="72"/>
      <c r="HA7" s="72"/>
      <c r="HB7" s="72"/>
      <c r="HC7" s="72"/>
      <c r="HD7" s="72"/>
      <c r="HE7" s="72"/>
      <c r="HF7" s="72"/>
      <c r="HG7" s="72"/>
      <c r="HH7" s="72"/>
      <c r="HI7" s="72"/>
      <c r="HJ7" s="72"/>
      <c r="HK7" s="72"/>
      <c r="HL7" s="72"/>
      <c r="HM7" s="72"/>
      <c r="HN7" s="72"/>
      <c r="HO7" s="72"/>
      <c r="HP7" s="72"/>
      <c r="HQ7" s="72"/>
      <c r="HR7" s="72"/>
      <c r="HS7" s="72"/>
      <c r="HT7" s="72"/>
      <c r="HU7" s="72"/>
      <c r="HV7" s="72"/>
      <c r="HW7" s="72"/>
      <c r="HX7" s="72"/>
      <c r="HY7" s="72"/>
      <c r="HZ7" s="72"/>
      <c r="IA7" s="72"/>
      <c r="IB7" s="72"/>
      <c r="IC7" s="72"/>
      <c r="ID7" s="72"/>
      <c r="IE7" s="72"/>
      <c r="IF7" s="72"/>
      <c r="IG7" s="72"/>
      <c r="IH7" s="72"/>
      <c r="II7" s="72"/>
      <c r="IJ7" s="72"/>
      <c r="IK7" s="72"/>
      <c r="IL7" s="72"/>
      <c r="IM7" s="72"/>
      <c r="IN7" s="72"/>
      <c r="IO7" s="72"/>
      <c r="IP7" s="72"/>
      <c r="IQ7" s="72"/>
      <c r="IR7" s="72"/>
      <c r="IS7" s="72"/>
      <c r="IT7" s="72"/>
      <c r="IU7" s="72"/>
      <c r="IV7" s="72"/>
    </row>
    <row r="8" spans="1:256" s="73" customFormat="1" x14ac:dyDescent="0.25">
      <c r="A8" s="70">
        <f>IF((SUM(IF(FREQUENCY('A1'!$K$30:$L$103,'A1'!$K$30:$L$103)&gt;0,1)))&gt;1,1,"")</f>
        <v>1</v>
      </c>
      <c r="B8" s="71" t="str">
        <f>IF(A9="","",(LARGE('A1'!$K$30:$L$103,A9)))</f>
        <v/>
      </c>
      <c r="C8" s="72" t="str">
        <f t="array" ref="C8:AZ8">IF($C$6:$AZ$6="","",IF($C$6:$AZ$6="HOT",IF($C7:$AZ7="●","|",IF($C7:$AZ7="|","|","")),IF($C7:$AZ7="▲","|",IF($C7:$AZ7="|","|",""))))</f>
        <v/>
      </c>
      <c r="D8" s="72" t="str">
        <v/>
      </c>
      <c r="E8" s="72" t="str">
        <v>|</v>
      </c>
      <c r="F8" s="72" t="str">
        <v/>
      </c>
      <c r="G8" s="72" t="str">
        <v/>
      </c>
      <c r="H8" s="72" t="str">
        <v/>
      </c>
      <c r="I8" s="72" t="str">
        <v/>
      </c>
      <c r="J8" s="72" t="str">
        <v/>
      </c>
      <c r="K8" s="72" t="str">
        <v/>
      </c>
      <c r="L8" s="72" t="str">
        <v/>
      </c>
      <c r="M8" s="72" t="str">
        <v/>
      </c>
      <c r="N8" s="72" t="str">
        <v/>
      </c>
      <c r="O8" s="72" t="str">
        <v/>
      </c>
      <c r="P8" s="72" t="str">
        <v/>
      </c>
      <c r="Q8" s="72" t="str">
        <v/>
      </c>
      <c r="R8" s="72" t="str">
        <v/>
      </c>
      <c r="S8" s="72" t="str">
        <v/>
      </c>
      <c r="T8" s="72" t="str">
        <v/>
      </c>
      <c r="U8" s="72" t="str">
        <v/>
      </c>
      <c r="V8" s="72" t="str">
        <v/>
      </c>
      <c r="W8" s="72" t="str">
        <v/>
      </c>
      <c r="X8" s="72" t="str">
        <v/>
      </c>
      <c r="Y8" s="72" t="str">
        <v/>
      </c>
      <c r="Z8" s="72" t="str">
        <v/>
      </c>
      <c r="AA8" s="72" t="str">
        <v/>
      </c>
      <c r="AB8" s="72" t="str">
        <v/>
      </c>
      <c r="AC8" s="72" t="str">
        <v/>
      </c>
      <c r="AD8" s="72" t="str">
        <v/>
      </c>
      <c r="AE8" s="72" t="str">
        <v/>
      </c>
      <c r="AF8" s="72" t="str">
        <v/>
      </c>
      <c r="AG8" s="72" t="str">
        <v/>
      </c>
      <c r="AH8" s="72" t="str">
        <v/>
      </c>
      <c r="AI8" s="72" t="str">
        <v/>
      </c>
      <c r="AJ8" s="72" t="str">
        <v/>
      </c>
      <c r="AK8" s="72" t="str">
        <v/>
      </c>
      <c r="AL8" s="72" t="str">
        <v/>
      </c>
      <c r="AM8" s="72" t="str">
        <v/>
      </c>
      <c r="AN8" s="72" t="str">
        <v/>
      </c>
      <c r="AO8" s="72" t="str">
        <v/>
      </c>
      <c r="AP8" s="72" t="str">
        <v/>
      </c>
      <c r="AQ8" s="72" t="str">
        <v/>
      </c>
      <c r="AR8" s="72" t="str">
        <v/>
      </c>
      <c r="AS8" s="72" t="str">
        <v/>
      </c>
      <c r="AT8" s="72" t="str">
        <v/>
      </c>
      <c r="AU8" s="72" t="str">
        <v/>
      </c>
      <c r="AV8" s="72" t="str">
        <v/>
      </c>
      <c r="AW8" s="72" t="str">
        <v/>
      </c>
      <c r="AX8" s="72" t="str">
        <v/>
      </c>
      <c r="AY8" s="72" t="str">
        <v/>
      </c>
      <c r="AZ8" s="72" t="str">
        <v/>
      </c>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c r="GC8" s="72"/>
      <c r="GD8" s="72"/>
      <c r="GE8" s="72"/>
      <c r="GF8" s="72"/>
      <c r="GG8" s="72"/>
      <c r="GH8" s="72"/>
      <c r="GI8" s="72"/>
      <c r="GJ8" s="72"/>
      <c r="GK8" s="72"/>
      <c r="GL8" s="72"/>
      <c r="GM8" s="72"/>
      <c r="GN8" s="72"/>
      <c r="GO8" s="72"/>
      <c r="GP8" s="72"/>
      <c r="GQ8" s="72"/>
      <c r="GR8" s="72"/>
      <c r="GS8" s="72"/>
      <c r="GT8" s="72"/>
      <c r="GU8" s="72"/>
      <c r="GV8" s="72"/>
      <c r="GW8" s="72"/>
      <c r="GX8" s="72"/>
      <c r="GY8" s="72"/>
      <c r="GZ8" s="72"/>
      <c r="HA8" s="72"/>
      <c r="HB8" s="72"/>
      <c r="HC8" s="72"/>
      <c r="HD8" s="72"/>
      <c r="HE8" s="72"/>
      <c r="HF8" s="72"/>
      <c r="HG8" s="72"/>
      <c r="HH8" s="72"/>
      <c r="HI8" s="72"/>
      <c r="HJ8" s="72"/>
      <c r="HK8" s="72"/>
      <c r="HL8" s="72"/>
      <c r="HM8" s="72"/>
      <c r="HN8" s="72"/>
      <c r="HO8" s="72"/>
      <c r="HP8" s="72"/>
      <c r="HQ8" s="72"/>
      <c r="HR8" s="72"/>
      <c r="HS8" s="72"/>
      <c r="HT8" s="72"/>
      <c r="HU8" s="72"/>
      <c r="HV8" s="72"/>
      <c r="HW8" s="72"/>
      <c r="HX8" s="72"/>
      <c r="HY8" s="72"/>
      <c r="HZ8" s="72"/>
      <c r="IA8" s="72"/>
      <c r="IB8" s="72"/>
      <c r="IC8" s="72"/>
      <c r="ID8" s="72"/>
      <c r="IE8" s="72"/>
      <c r="IF8" s="72"/>
      <c r="IG8" s="72"/>
      <c r="IH8" s="72"/>
      <c r="II8" s="72"/>
      <c r="IJ8" s="72"/>
      <c r="IK8" s="72"/>
      <c r="IL8" s="72"/>
      <c r="IM8" s="72"/>
      <c r="IN8" s="72"/>
      <c r="IO8" s="72"/>
      <c r="IP8" s="72"/>
      <c r="IQ8" s="72"/>
      <c r="IR8" s="72"/>
      <c r="IS8" s="72"/>
      <c r="IT8" s="72"/>
      <c r="IU8" s="72"/>
      <c r="IV8" s="72"/>
    </row>
    <row r="9" spans="1:256" s="73" customFormat="1" x14ac:dyDescent="0.25">
      <c r="A9" s="70" t="str">
        <f>IF(A7="","",IF((SUM(IF(FREQUENCY('A1'!$K$30:$L$103,'A1'!$K$30:$L$103)&gt;0,1)))&gt;(A7+1),(A7+1),""))</f>
        <v/>
      </c>
      <c r="B9" s="71">
        <f t="array" ref="B9">IF(A8="","",(LARGE('A1'!$K$30:$L$103,(1+SUM(COUNTIF('A1'!$K$30:$L$103,B$7:B8))-(A8*COUNTIF('A1'!$K$30:$L$103,B$8))))))</f>
        <v>394.85</v>
      </c>
      <c r="C9" s="72" t="str">
        <f t="array" ref="C9:AZ9">IF($C$6:$AZ$6="","",IF($C$6:$AZ$6="HOT",IF(TRANSPOSE('A1'!$K$30:$K$80)=$B9,"●",IF(TRANSPOSE('A1'!$L$30:$L$80)=$B9,"▼",IF($C8:$AZ8="|","|",""))),IF(TRANSPOSE('A1'!$K$30:$K$80)=$B9,"●",IF(TRANSPOSE('A1'!$L$30:$L$80)=$B9,"▲",IF($C8:$AZ8="|","|","")))))</f>
        <v>▲</v>
      </c>
      <c r="D9" s="72" t="str">
        <v>▲</v>
      </c>
      <c r="E9" s="72" t="str">
        <v>|</v>
      </c>
      <c r="F9" s="72" t="str">
        <v/>
      </c>
      <c r="G9" s="72" t="str">
        <v/>
      </c>
      <c r="H9" s="72" t="str">
        <v/>
      </c>
      <c r="I9" s="72" t="str">
        <v/>
      </c>
      <c r="J9" s="72" t="str">
        <v/>
      </c>
      <c r="K9" s="72" t="str">
        <v/>
      </c>
      <c r="L9" s="72" t="str">
        <v/>
      </c>
      <c r="M9" s="72" t="str">
        <v/>
      </c>
      <c r="N9" s="72" t="str">
        <v/>
      </c>
      <c r="O9" s="72" t="str">
        <v/>
      </c>
      <c r="P9" s="72" t="str">
        <v/>
      </c>
      <c r="Q9" s="72" t="str">
        <v/>
      </c>
      <c r="R9" s="72" t="str">
        <v/>
      </c>
      <c r="S9" s="72" t="str">
        <v/>
      </c>
      <c r="T9" s="72" t="str">
        <v/>
      </c>
      <c r="U9" s="72" t="str">
        <v/>
      </c>
      <c r="V9" s="72" t="str">
        <v/>
      </c>
      <c r="W9" s="72" t="str">
        <v/>
      </c>
      <c r="X9" s="72" t="str">
        <v/>
      </c>
      <c r="Y9" s="72" t="str">
        <v/>
      </c>
      <c r="Z9" s="72" t="str">
        <v/>
      </c>
      <c r="AA9" s="72" t="str">
        <v/>
      </c>
      <c r="AB9" s="72" t="str">
        <v/>
      </c>
      <c r="AC9" s="72" t="str">
        <v/>
      </c>
      <c r="AD9" s="72" t="str">
        <v/>
      </c>
      <c r="AE9" s="72" t="str">
        <v/>
      </c>
      <c r="AF9" s="72" t="str">
        <v/>
      </c>
      <c r="AG9" s="72" t="str">
        <v/>
      </c>
      <c r="AH9" s="72" t="str">
        <v/>
      </c>
      <c r="AI9" s="72" t="str">
        <v/>
      </c>
      <c r="AJ9" s="72" t="str">
        <v/>
      </c>
      <c r="AK9" s="72" t="str">
        <v/>
      </c>
      <c r="AL9" s="72" t="str">
        <v/>
      </c>
      <c r="AM9" s="72" t="str">
        <v/>
      </c>
      <c r="AN9" s="72" t="str">
        <v/>
      </c>
      <c r="AO9" s="72" t="str">
        <v/>
      </c>
      <c r="AP9" s="72" t="str">
        <v/>
      </c>
      <c r="AQ9" s="72" t="str">
        <v/>
      </c>
      <c r="AR9" s="72" t="str">
        <v/>
      </c>
      <c r="AS9" s="72" t="str">
        <v/>
      </c>
      <c r="AT9" s="72" t="str">
        <v/>
      </c>
      <c r="AU9" s="72" t="str">
        <v/>
      </c>
      <c r="AV9" s="72" t="str">
        <v/>
      </c>
      <c r="AW9" s="72" t="str">
        <v/>
      </c>
      <c r="AX9" s="72" t="str">
        <v/>
      </c>
      <c r="AY9" s="72" t="str">
        <v/>
      </c>
      <c r="AZ9" s="72" t="str">
        <v/>
      </c>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c r="FV9" s="72"/>
      <c r="FW9" s="72"/>
      <c r="FX9" s="72"/>
      <c r="FY9" s="72"/>
      <c r="FZ9" s="72"/>
      <c r="GA9" s="72"/>
      <c r="GB9" s="72"/>
      <c r="GC9" s="72"/>
      <c r="GD9" s="72"/>
      <c r="GE9" s="72"/>
      <c r="GF9" s="72"/>
      <c r="GG9" s="72"/>
      <c r="GH9" s="72"/>
      <c r="GI9" s="72"/>
      <c r="GJ9" s="72"/>
      <c r="GK9" s="72"/>
      <c r="GL9" s="72"/>
      <c r="GM9" s="72"/>
      <c r="GN9" s="72"/>
      <c r="GO9" s="72"/>
      <c r="GP9" s="72"/>
      <c r="GQ9" s="72"/>
      <c r="GR9" s="72"/>
      <c r="GS9" s="72"/>
      <c r="GT9" s="72"/>
      <c r="GU9" s="72"/>
      <c r="GV9" s="72"/>
      <c r="GW9" s="72"/>
      <c r="GX9" s="72"/>
      <c r="GY9" s="72"/>
      <c r="GZ9" s="72"/>
      <c r="HA9" s="72"/>
      <c r="HB9" s="72"/>
      <c r="HC9" s="72"/>
      <c r="HD9" s="72"/>
      <c r="HE9" s="72"/>
      <c r="HF9" s="72"/>
      <c r="HG9" s="72"/>
      <c r="HH9" s="72"/>
      <c r="HI9" s="72"/>
      <c r="HJ9" s="72"/>
      <c r="HK9" s="72"/>
      <c r="HL9" s="72"/>
      <c r="HM9" s="72"/>
      <c r="HN9" s="72"/>
      <c r="HO9" s="72"/>
      <c r="HP9" s="72"/>
      <c r="HQ9" s="72"/>
      <c r="HR9" s="72"/>
      <c r="HS9" s="72"/>
      <c r="HT9" s="72"/>
      <c r="HU9" s="72"/>
      <c r="HV9" s="72"/>
      <c r="HW9" s="72"/>
      <c r="HX9" s="72"/>
      <c r="HY9" s="72"/>
      <c r="HZ9" s="72"/>
      <c r="IA9" s="72"/>
      <c r="IB9" s="72"/>
      <c r="IC9" s="72"/>
      <c r="ID9" s="72"/>
      <c r="IE9" s="72"/>
      <c r="IF9" s="72"/>
      <c r="IG9" s="72"/>
      <c r="IH9" s="72"/>
      <c r="II9" s="72"/>
      <c r="IJ9" s="72"/>
      <c r="IK9" s="72"/>
      <c r="IL9" s="72"/>
      <c r="IM9" s="72"/>
      <c r="IN9" s="72"/>
      <c r="IO9" s="72"/>
      <c r="IP9" s="72"/>
      <c r="IQ9" s="72"/>
      <c r="IR9" s="72"/>
      <c r="IS9" s="72"/>
      <c r="IT9" s="72"/>
      <c r="IU9" s="72"/>
      <c r="IV9" s="72"/>
    </row>
    <row r="10" spans="1:256" s="73" customFormat="1" x14ac:dyDescent="0.25">
      <c r="A10" s="70">
        <f>IF(A8="","",IF((SUM(IF(FREQUENCY('A1'!$K$30:$L$103,'A1'!$K$30:$L$103)&gt;0,1)))&gt;(A8+1),(A8+1),""))</f>
        <v>2</v>
      </c>
      <c r="B10" s="71" t="str">
        <f t="array" ref="B10">IF(A9="","",(LARGE('A1'!$K$30:$L$103,(1+SUM(COUNTIF('A1'!$K$30:$L$103,B$7:B9))-(A9*COUNTIF('A1'!$K$30:$L$103,B$8))))))</f>
        <v/>
      </c>
      <c r="C10" s="72" t="str">
        <f t="array" ref="C10:AZ10">IF($C$6:$AZ$6="","",IF($C$6:$AZ$6="HOT",IF($C9:$AZ9="●","|",IF($C9:$AZ9="|","|","")),IF($C9:$AZ9="▲","|",IF($C9:$AZ9="|","|",""))))</f>
        <v>|</v>
      </c>
      <c r="D10" s="72" t="str">
        <v>|</v>
      </c>
      <c r="E10" s="72" t="str">
        <v>|</v>
      </c>
      <c r="F10" s="72" t="str">
        <v/>
      </c>
      <c r="G10" s="72" t="str">
        <v/>
      </c>
      <c r="H10" s="72" t="str">
        <v/>
      </c>
      <c r="I10" s="72" t="str">
        <v/>
      </c>
      <c r="J10" s="72" t="str">
        <v/>
      </c>
      <c r="K10" s="72" t="str">
        <v/>
      </c>
      <c r="L10" s="72" t="str">
        <v/>
      </c>
      <c r="M10" s="72" t="str">
        <v/>
      </c>
      <c r="N10" s="72" t="str">
        <v/>
      </c>
      <c r="O10" s="72" t="str">
        <v/>
      </c>
      <c r="P10" s="72" t="str">
        <v/>
      </c>
      <c r="Q10" s="72" t="str">
        <v/>
      </c>
      <c r="R10" s="72" t="str">
        <v/>
      </c>
      <c r="S10" s="72" t="str">
        <v/>
      </c>
      <c r="T10" s="72" t="str">
        <v/>
      </c>
      <c r="U10" s="72" t="str">
        <v/>
      </c>
      <c r="V10" s="72" t="str">
        <v/>
      </c>
      <c r="W10" s="72" t="str">
        <v/>
      </c>
      <c r="X10" s="72" t="str">
        <v/>
      </c>
      <c r="Y10" s="72" t="str">
        <v/>
      </c>
      <c r="Z10" s="72" t="str">
        <v/>
      </c>
      <c r="AA10" s="72" t="str">
        <v/>
      </c>
      <c r="AB10" s="72" t="str">
        <v/>
      </c>
      <c r="AC10" s="72" t="str">
        <v/>
      </c>
      <c r="AD10" s="72" t="str">
        <v/>
      </c>
      <c r="AE10" s="72" t="str">
        <v/>
      </c>
      <c r="AF10" s="72" t="str">
        <v/>
      </c>
      <c r="AG10" s="72" t="str">
        <v/>
      </c>
      <c r="AH10" s="72" t="str">
        <v/>
      </c>
      <c r="AI10" s="72" t="str">
        <v/>
      </c>
      <c r="AJ10" s="72" t="str">
        <v/>
      </c>
      <c r="AK10" s="72" t="str">
        <v/>
      </c>
      <c r="AL10" s="72" t="str">
        <v/>
      </c>
      <c r="AM10" s="72" t="str">
        <v/>
      </c>
      <c r="AN10" s="72" t="str">
        <v/>
      </c>
      <c r="AO10" s="72" t="str">
        <v/>
      </c>
      <c r="AP10" s="72" t="str">
        <v/>
      </c>
      <c r="AQ10" s="72" t="str">
        <v/>
      </c>
      <c r="AR10" s="72" t="str">
        <v/>
      </c>
      <c r="AS10" s="72" t="str">
        <v/>
      </c>
      <c r="AT10" s="72" t="str">
        <v/>
      </c>
      <c r="AU10" s="72" t="str">
        <v/>
      </c>
      <c r="AV10" s="72" t="str">
        <v/>
      </c>
      <c r="AW10" s="72" t="str">
        <v/>
      </c>
      <c r="AX10" s="72" t="str">
        <v/>
      </c>
      <c r="AY10" s="72" t="str">
        <v/>
      </c>
      <c r="AZ10" s="72" t="str">
        <v/>
      </c>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c r="FV10" s="72"/>
      <c r="FW10" s="72"/>
      <c r="FX10" s="72"/>
      <c r="FY10" s="72"/>
      <c r="FZ10" s="72"/>
      <c r="GA10" s="72"/>
      <c r="GB10" s="72"/>
      <c r="GC10" s="72"/>
      <c r="GD10" s="72"/>
      <c r="GE10" s="72"/>
      <c r="GF10" s="72"/>
      <c r="GG10" s="72"/>
      <c r="GH10" s="72"/>
      <c r="GI10" s="72"/>
      <c r="GJ10" s="72"/>
      <c r="GK10" s="72"/>
      <c r="GL10" s="72"/>
      <c r="GM10" s="72"/>
      <c r="GN10" s="72"/>
      <c r="GO10" s="72"/>
      <c r="GP10" s="72"/>
      <c r="GQ10" s="72"/>
      <c r="GR10" s="72"/>
      <c r="GS10" s="72"/>
      <c r="GT10" s="72"/>
      <c r="GU10" s="72"/>
      <c r="GV10" s="72"/>
      <c r="GW10" s="72"/>
      <c r="GX10" s="72"/>
      <c r="GY10" s="72"/>
      <c r="GZ10" s="72"/>
      <c r="HA10" s="72"/>
      <c r="HB10" s="72"/>
      <c r="HC10" s="72"/>
      <c r="HD10" s="72"/>
      <c r="HE10" s="72"/>
      <c r="HF10" s="72"/>
      <c r="HG10" s="72"/>
      <c r="HH10" s="72"/>
      <c r="HI10" s="72"/>
      <c r="HJ10" s="72"/>
      <c r="HK10" s="72"/>
      <c r="HL10" s="72"/>
      <c r="HM10" s="72"/>
      <c r="HN10" s="72"/>
      <c r="HO10" s="72"/>
      <c r="HP10" s="72"/>
      <c r="HQ10" s="72"/>
      <c r="HR10" s="72"/>
      <c r="HS10" s="72"/>
      <c r="HT10" s="72"/>
      <c r="HU10" s="72"/>
      <c r="HV10" s="72"/>
      <c r="HW10" s="72"/>
      <c r="HX10" s="72"/>
      <c r="HY10" s="72"/>
      <c r="HZ10" s="72"/>
      <c r="IA10" s="72"/>
      <c r="IB10" s="72"/>
      <c r="IC10" s="72"/>
      <c r="ID10" s="72"/>
      <c r="IE10" s="72"/>
      <c r="IF10" s="72"/>
      <c r="IG10" s="72"/>
      <c r="IH10" s="72"/>
      <c r="II10" s="72"/>
      <c r="IJ10" s="72"/>
      <c r="IK10" s="72"/>
      <c r="IL10" s="72"/>
      <c r="IM10" s="72"/>
      <c r="IN10" s="72"/>
      <c r="IO10" s="72"/>
      <c r="IP10" s="72"/>
      <c r="IQ10" s="72"/>
      <c r="IR10" s="72"/>
      <c r="IS10" s="72"/>
      <c r="IT10" s="72"/>
      <c r="IU10" s="72"/>
      <c r="IV10" s="72"/>
    </row>
    <row r="11" spans="1:256" s="73" customFormat="1" x14ac:dyDescent="0.25">
      <c r="A11" s="70" t="str">
        <f>IF(A9="","",IF((SUM(IF(FREQUENCY('A1'!$K$30:$L$103,'A1'!$K$30:$L$103)&gt;0,1)))&gt;(A9+1),(A9+1),""))</f>
        <v/>
      </c>
      <c r="B11" s="71">
        <f t="array" ref="B11">IF(A10="","",(LARGE('A1'!$K$30:$L$103,(1+SUM(COUNTIF('A1'!$K$30:$L$103,B$7:B10))-(A10*COUNTIF('A1'!$K$30:$L$103,B$8))))))</f>
        <v>386.85</v>
      </c>
      <c r="C11" s="72" t="str">
        <f t="array" ref="C11:AZ11">IF($C$6:$AZ$6="","",IF($C$6:$AZ$6="HOT",IF(TRANSPOSE('A1'!$K$30:$K$80)=$B11,"●",IF(TRANSPOSE('A1'!$L$30:$L$80)=$B11,"▼",IF($C10:$AZ10="|","|",""))),IF(TRANSPOSE('A1'!$K$30:$K$80)=$B11,"●",IF(TRANSPOSE('A1'!$L$30:$L$80)=$B11,"▲",IF($C10:$AZ10="|","|","")))))</f>
        <v>|</v>
      </c>
      <c r="D11" s="72" t="str">
        <v>|</v>
      </c>
      <c r="E11" s="72" t="str">
        <v>▼</v>
      </c>
      <c r="F11" s="72" t="str">
        <v/>
      </c>
      <c r="G11" s="72" t="str">
        <v/>
      </c>
      <c r="H11" s="72" t="str">
        <v/>
      </c>
      <c r="I11" s="72" t="str">
        <v/>
      </c>
      <c r="J11" s="72" t="str">
        <v/>
      </c>
      <c r="K11" s="72" t="str">
        <v/>
      </c>
      <c r="L11" s="72" t="str">
        <v/>
      </c>
      <c r="M11" s="72" t="str">
        <v/>
      </c>
      <c r="N11" s="72" t="str">
        <v/>
      </c>
      <c r="O11" s="72" t="str">
        <v/>
      </c>
      <c r="P11" s="72" t="str">
        <v/>
      </c>
      <c r="Q11" s="72" t="str">
        <v/>
      </c>
      <c r="R11" s="72" t="str">
        <v/>
      </c>
      <c r="S11" s="72" t="str">
        <v/>
      </c>
      <c r="T11" s="72" t="str">
        <v/>
      </c>
      <c r="U11" s="72" t="str">
        <v/>
      </c>
      <c r="V11" s="72" t="str">
        <v/>
      </c>
      <c r="W11" s="72" t="str">
        <v/>
      </c>
      <c r="X11" s="72" t="str">
        <v/>
      </c>
      <c r="Y11" s="72" t="str">
        <v/>
      </c>
      <c r="Z11" s="72" t="str">
        <v/>
      </c>
      <c r="AA11" s="72" t="str">
        <v/>
      </c>
      <c r="AB11" s="72" t="str">
        <v/>
      </c>
      <c r="AC11" s="72" t="str">
        <v/>
      </c>
      <c r="AD11" s="72" t="str">
        <v/>
      </c>
      <c r="AE11" s="72" t="str">
        <v/>
      </c>
      <c r="AF11" s="72" t="str">
        <v/>
      </c>
      <c r="AG11" s="72" t="str">
        <v/>
      </c>
      <c r="AH11" s="72" t="str">
        <v/>
      </c>
      <c r="AI11" s="72" t="str">
        <v/>
      </c>
      <c r="AJ11" s="72" t="str">
        <v/>
      </c>
      <c r="AK11" s="72" t="str">
        <v/>
      </c>
      <c r="AL11" s="72" t="str">
        <v/>
      </c>
      <c r="AM11" s="72" t="str">
        <v/>
      </c>
      <c r="AN11" s="72" t="str">
        <v/>
      </c>
      <c r="AO11" s="72" t="str">
        <v/>
      </c>
      <c r="AP11" s="72" t="str">
        <v/>
      </c>
      <c r="AQ11" s="72" t="str">
        <v/>
      </c>
      <c r="AR11" s="72" t="str">
        <v/>
      </c>
      <c r="AS11" s="72" t="str">
        <v/>
      </c>
      <c r="AT11" s="72" t="str">
        <v/>
      </c>
      <c r="AU11" s="72" t="str">
        <v/>
      </c>
      <c r="AV11" s="72" t="str">
        <v/>
      </c>
      <c r="AW11" s="72" t="str">
        <v/>
      </c>
      <c r="AX11" s="72" t="str">
        <v/>
      </c>
      <c r="AY11" s="72" t="str">
        <v/>
      </c>
      <c r="AZ11" s="72" t="str">
        <v/>
      </c>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c r="FV11" s="72"/>
      <c r="FW11" s="72"/>
      <c r="FX11" s="72"/>
      <c r="FY11" s="72"/>
      <c r="FZ11" s="72"/>
      <c r="GA11" s="72"/>
      <c r="GB11" s="72"/>
      <c r="GC11" s="72"/>
      <c r="GD11" s="72"/>
      <c r="GE11" s="72"/>
      <c r="GF11" s="72"/>
      <c r="GG11" s="72"/>
      <c r="GH11" s="72"/>
      <c r="GI11" s="72"/>
      <c r="GJ11" s="72"/>
      <c r="GK11" s="72"/>
      <c r="GL11" s="72"/>
      <c r="GM11" s="72"/>
      <c r="GN11" s="72"/>
      <c r="GO11" s="72"/>
      <c r="GP11" s="72"/>
      <c r="GQ11" s="72"/>
      <c r="GR11" s="72"/>
      <c r="GS11" s="72"/>
      <c r="GT11" s="72"/>
      <c r="GU11" s="72"/>
      <c r="GV11" s="72"/>
      <c r="GW11" s="72"/>
      <c r="GX11" s="72"/>
      <c r="GY11" s="72"/>
      <c r="GZ11" s="72"/>
      <c r="HA11" s="72"/>
      <c r="HB11" s="72"/>
      <c r="HC11" s="72"/>
      <c r="HD11" s="72"/>
      <c r="HE11" s="72"/>
      <c r="HF11" s="72"/>
      <c r="HG11" s="72"/>
      <c r="HH11" s="72"/>
      <c r="HI11" s="72"/>
      <c r="HJ11" s="72"/>
      <c r="HK11" s="72"/>
      <c r="HL11" s="72"/>
      <c r="HM11" s="72"/>
      <c r="HN11" s="72"/>
      <c r="HO11" s="72"/>
      <c r="HP11" s="72"/>
      <c r="HQ11" s="72"/>
      <c r="HR11" s="72"/>
      <c r="HS11" s="72"/>
      <c r="HT11" s="72"/>
      <c r="HU11" s="72"/>
      <c r="HV11" s="72"/>
      <c r="HW11" s="72"/>
      <c r="HX11" s="72"/>
      <c r="HY11" s="72"/>
      <c r="HZ11" s="72"/>
      <c r="IA11" s="72"/>
      <c r="IB11" s="72"/>
      <c r="IC11" s="72"/>
      <c r="ID11" s="72"/>
      <c r="IE11" s="72"/>
      <c r="IF11" s="72"/>
      <c r="IG11" s="72"/>
      <c r="IH11" s="72"/>
      <c r="II11" s="72"/>
      <c r="IJ11" s="72"/>
      <c r="IK11" s="72"/>
      <c r="IL11" s="72"/>
      <c r="IM11" s="72"/>
      <c r="IN11" s="72"/>
      <c r="IO11" s="72"/>
      <c r="IP11" s="72"/>
      <c r="IQ11" s="72"/>
      <c r="IR11" s="72"/>
      <c r="IS11" s="72"/>
      <c r="IT11" s="72"/>
      <c r="IU11" s="72"/>
      <c r="IV11" s="72"/>
    </row>
    <row r="12" spans="1:256" s="73" customFormat="1" x14ac:dyDescent="0.25">
      <c r="A12" s="70">
        <f>IF(A10="","",IF((SUM(IF(FREQUENCY('A1'!$K$30:$L$103,'A1'!$K$30:$L$103)&gt;0,1)))&gt;(A10+1),(A10+1),""))</f>
        <v>3</v>
      </c>
      <c r="B12" s="71" t="str">
        <f t="array" ref="B12">IF(A11="","",(LARGE('A1'!$K$30:$L$103,(1+SUM(COUNTIF('A1'!$K$30:$L$103,B$7:B11))-(A11*COUNTIF('A1'!$K$30:$L$103,B$8))))))</f>
        <v/>
      </c>
      <c r="C12" s="72" t="str">
        <f t="array" ref="C12:AZ12">IF($C$6:$AZ$6="","",IF($C$6:$AZ$6="HOT",IF($C11:$AZ11="●","|",IF($C11:$AZ11="|","|","")),IF($C11:$AZ11="▲","|",IF($C11:$AZ11="|","|",""))))</f>
        <v>|</v>
      </c>
      <c r="D12" s="72" t="str">
        <v>|</v>
      </c>
      <c r="E12" s="72" t="str">
        <v/>
      </c>
      <c r="F12" s="72" t="str">
        <v/>
      </c>
      <c r="G12" s="72" t="str">
        <v/>
      </c>
      <c r="H12" s="72" t="str">
        <v/>
      </c>
      <c r="I12" s="72" t="str">
        <v/>
      </c>
      <c r="J12" s="72" t="str">
        <v/>
      </c>
      <c r="K12" s="72" t="str">
        <v/>
      </c>
      <c r="L12" s="72" t="str">
        <v/>
      </c>
      <c r="M12" s="72" t="str">
        <v/>
      </c>
      <c r="N12" s="72" t="str">
        <v/>
      </c>
      <c r="O12" s="72" t="str">
        <v/>
      </c>
      <c r="P12" s="72" t="str">
        <v/>
      </c>
      <c r="Q12" s="72" t="str">
        <v/>
      </c>
      <c r="R12" s="72" t="str">
        <v/>
      </c>
      <c r="S12" s="72" t="str">
        <v/>
      </c>
      <c r="T12" s="72" t="str">
        <v/>
      </c>
      <c r="U12" s="72" t="str">
        <v/>
      </c>
      <c r="V12" s="72" t="str">
        <v/>
      </c>
      <c r="W12" s="72" t="str">
        <v/>
      </c>
      <c r="X12" s="72" t="str">
        <v/>
      </c>
      <c r="Y12" s="72" t="str">
        <v/>
      </c>
      <c r="Z12" s="72" t="str">
        <v/>
      </c>
      <c r="AA12" s="72" t="str">
        <v/>
      </c>
      <c r="AB12" s="72" t="str">
        <v/>
      </c>
      <c r="AC12" s="72" t="str">
        <v/>
      </c>
      <c r="AD12" s="72" t="str">
        <v/>
      </c>
      <c r="AE12" s="72" t="str">
        <v/>
      </c>
      <c r="AF12" s="72" t="str">
        <v/>
      </c>
      <c r="AG12" s="72" t="str">
        <v/>
      </c>
      <c r="AH12" s="72" t="str">
        <v/>
      </c>
      <c r="AI12" s="72" t="str">
        <v/>
      </c>
      <c r="AJ12" s="72" t="str">
        <v/>
      </c>
      <c r="AK12" s="72" t="str">
        <v/>
      </c>
      <c r="AL12" s="72" t="str">
        <v/>
      </c>
      <c r="AM12" s="72" t="str">
        <v/>
      </c>
      <c r="AN12" s="72" t="str">
        <v/>
      </c>
      <c r="AO12" s="72" t="str">
        <v/>
      </c>
      <c r="AP12" s="72" t="str">
        <v/>
      </c>
      <c r="AQ12" s="72" t="str">
        <v/>
      </c>
      <c r="AR12" s="72" t="str">
        <v/>
      </c>
      <c r="AS12" s="72" t="str">
        <v/>
      </c>
      <c r="AT12" s="72" t="str">
        <v/>
      </c>
      <c r="AU12" s="72" t="str">
        <v/>
      </c>
      <c r="AV12" s="72" t="str">
        <v/>
      </c>
      <c r="AW12" s="72" t="str">
        <v/>
      </c>
      <c r="AX12" s="72" t="str">
        <v/>
      </c>
      <c r="AY12" s="72" t="str">
        <v/>
      </c>
      <c r="AZ12" s="72" t="str">
        <v/>
      </c>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c r="IV12" s="72"/>
    </row>
    <row r="13" spans="1:256" s="73" customFormat="1" x14ac:dyDescent="0.25">
      <c r="A13" s="70" t="str">
        <f>IF(A11="","",IF((SUM(IF(FREQUENCY('A1'!$K$30:$L$103,'A1'!$K$30:$L$103)&gt;0,1)))&gt;(A11+1),(A11+1),""))</f>
        <v/>
      </c>
      <c r="B13" s="71">
        <f t="array" ref="B13">IF(A12="","",(LARGE('A1'!$K$30:$L$103,(1+SUM(COUNTIF('A1'!$K$30:$L$103,B$7:B12))-(A12*COUNTIF('A1'!$K$30:$L$103,B$8))))))</f>
        <v>384.85</v>
      </c>
      <c r="C13" s="72" t="str">
        <f t="array" ref="C13:AZ13">IF($C$6:$AZ$6="","",IF($C$6:$AZ$6="HOT",IF(TRANSPOSE('A1'!$K$30:$K$80)=$B13,"●",IF(TRANSPOSE('A1'!$L$30:$L$80)=$B13,"▼",IF($C12:$AZ12="|","|",""))),IF(TRANSPOSE('A1'!$K$30:$K$80)=$B13,"●",IF(TRANSPOSE('A1'!$L$30:$L$80)=$B13,"▲",IF($C12:$AZ12="|","|","")))))</f>
        <v>|</v>
      </c>
      <c r="D13" s="72" t="str">
        <v>|</v>
      </c>
      <c r="E13" s="72" t="str">
        <v/>
      </c>
      <c r="F13" s="72" t="str">
        <v/>
      </c>
      <c r="G13" s="72" t="str">
        <v/>
      </c>
      <c r="H13" s="72" t="str">
        <v/>
      </c>
      <c r="I13" s="72" t="str">
        <v/>
      </c>
      <c r="J13" s="72" t="str">
        <v/>
      </c>
      <c r="K13" s="72" t="str">
        <v/>
      </c>
      <c r="L13" s="72" t="str">
        <v/>
      </c>
      <c r="M13" s="72" t="str">
        <v/>
      </c>
      <c r="N13" s="72" t="str">
        <v/>
      </c>
      <c r="O13" s="72" t="str">
        <v>●</v>
      </c>
      <c r="P13" s="72" t="str">
        <v/>
      </c>
      <c r="Q13" s="72" t="str">
        <v/>
      </c>
      <c r="R13" s="72" t="str">
        <v/>
      </c>
      <c r="S13" s="72" t="str">
        <v/>
      </c>
      <c r="T13" s="72" t="str">
        <v/>
      </c>
      <c r="U13" s="72" t="str">
        <v/>
      </c>
      <c r="V13" s="72" t="str">
        <v/>
      </c>
      <c r="W13" s="72" t="str">
        <v/>
      </c>
      <c r="X13" s="72" t="str">
        <v/>
      </c>
      <c r="Y13" s="72" t="str">
        <v/>
      </c>
      <c r="Z13" s="72" t="str">
        <v/>
      </c>
      <c r="AA13" s="72" t="str">
        <v/>
      </c>
      <c r="AB13" s="72" t="str">
        <v/>
      </c>
      <c r="AC13" s="72" t="str">
        <v/>
      </c>
      <c r="AD13" s="72" t="str">
        <v/>
      </c>
      <c r="AE13" s="72" t="str">
        <v/>
      </c>
      <c r="AF13" s="72" t="str">
        <v/>
      </c>
      <c r="AG13" s="72" t="str">
        <v/>
      </c>
      <c r="AH13" s="72" t="str">
        <v/>
      </c>
      <c r="AI13" s="72" t="str">
        <v/>
      </c>
      <c r="AJ13" s="72" t="str">
        <v/>
      </c>
      <c r="AK13" s="72" t="str">
        <v/>
      </c>
      <c r="AL13" s="72" t="str">
        <v/>
      </c>
      <c r="AM13" s="72" t="str">
        <v/>
      </c>
      <c r="AN13" s="72" t="str">
        <v/>
      </c>
      <c r="AO13" s="72" t="str">
        <v/>
      </c>
      <c r="AP13" s="72" t="str">
        <v/>
      </c>
      <c r="AQ13" s="72" t="str">
        <v/>
      </c>
      <c r="AR13" s="72" t="str">
        <v/>
      </c>
      <c r="AS13" s="72" t="str">
        <v/>
      </c>
      <c r="AT13" s="72" t="str">
        <v/>
      </c>
      <c r="AU13" s="72" t="str">
        <v/>
      </c>
      <c r="AV13" s="72" t="str">
        <v/>
      </c>
      <c r="AW13" s="72" t="str">
        <v/>
      </c>
      <c r="AX13" s="72" t="str">
        <v/>
      </c>
      <c r="AY13" s="72" t="str">
        <v/>
      </c>
      <c r="AZ13" s="72" t="str">
        <v/>
      </c>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c r="IV13" s="72"/>
    </row>
    <row r="14" spans="1:256" s="73" customFormat="1" x14ac:dyDescent="0.25">
      <c r="A14" s="70">
        <f>IF(A12="","",IF((SUM(IF(FREQUENCY('A1'!$K$30:$L$103,'A1'!$K$30:$L$103)&gt;0,1)))&gt;(A12+1),(A12+1),""))</f>
        <v>4</v>
      </c>
      <c r="B14" s="71" t="str">
        <f t="array" ref="B14">IF(A13="","",(LARGE('A1'!$K$30:$L$103,(1+SUM(COUNTIF('A1'!$K$30:$L$103,B$7:B13))-(A13*COUNTIF('A1'!$K$30:$L$103,B$8))))))</f>
        <v/>
      </c>
      <c r="C14" s="72" t="str">
        <f t="array" ref="C14:AZ14">IF($C$6:$AZ$6="","",IF($C$6:$AZ$6="HOT",IF($C13:$AZ13="●","|",IF($C13:$AZ13="|","|","")),IF($C13:$AZ13="▲","|",IF($C13:$AZ13="|","|",""))))</f>
        <v>|</v>
      </c>
      <c r="D14" s="72" t="str">
        <v>|</v>
      </c>
      <c r="E14" s="72" t="str">
        <v/>
      </c>
      <c r="F14" s="72" t="str">
        <v/>
      </c>
      <c r="G14" s="72" t="str">
        <v/>
      </c>
      <c r="H14" s="72" t="str">
        <v/>
      </c>
      <c r="I14" s="72" t="str">
        <v/>
      </c>
      <c r="J14" s="72" t="str">
        <v/>
      </c>
      <c r="K14" s="72" t="str">
        <v/>
      </c>
      <c r="L14" s="72" t="str">
        <v/>
      </c>
      <c r="M14" s="72" t="str">
        <v/>
      </c>
      <c r="N14" s="72" t="str">
        <v/>
      </c>
      <c r="O14" s="72" t="str">
        <v>|</v>
      </c>
      <c r="P14" s="72" t="str">
        <v/>
      </c>
      <c r="Q14" s="72" t="str">
        <v/>
      </c>
      <c r="R14" s="72" t="str">
        <v/>
      </c>
      <c r="S14" s="72" t="str">
        <v/>
      </c>
      <c r="T14" s="72" t="str">
        <v/>
      </c>
      <c r="U14" s="72" t="str">
        <v/>
      </c>
      <c r="V14" s="72" t="str">
        <v/>
      </c>
      <c r="W14" s="72" t="str">
        <v/>
      </c>
      <c r="X14" s="72" t="str">
        <v/>
      </c>
      <c r="Y14" s="72" t="str">
        <v/>
      </c>
      <c r="Z14" s="72" t="str">
        <v/>
      </c>
      <c r="AA14" s="72" t="str">
        <v/>
      </c>
      <c r="AB14" s="72" t="str">
        <v/>
      </c>
      <c r="AC14" s="72" t="str">
        <v/>
      </c>
      <c r="AD14" s="72" t="str">
        <v/>
      </c>
      <c r="AE14" s="72" t="str">
        <v/>
      </c>
      <c r="AF14" s="72" t="str">
        <v/>
      </c>
      <c r="AG14" s="72" t="str">
        <v/>
      </c>
      <c r="AH14" s="72" t="str">
        <v/>
      </c>
      <c r="AI14" s="72" t="str">
        <v/>
      </c>
      <c r="AJ14" s="72" t="str">
        <v/>
      </c>
      <c r="AK14" s="72" t="str">
        <v/>
      </c>
      <c r="AL14" s="72" t="str">
        <v/>
      </c>
      <c r="AM14" s="72" t="str">
        <v/>
      </c>
      <c r="AN14" s="72" t="str">
        <v/>
      </c>
      <c r="AO14" s="72" t="str">
        <v/>
      </c>
      <c r="AP14" s="72" t="str">
        <v/>
      </c>
      <c r="AQ14" s="72" t="str">
        <v/>
      </c>
      <c r="AR14" s="72" t="str">
        <v/>
      </c>
      <c r="AS14" s="72" t="str">
        <v/>
      </c>
      <c r="AT14" s="72" t="str">
        <v/>
      </c>
      <c r="AU14" s="72" t="str">
        <v/>
      </c>
      <c r="AV14" s="72" t="str">
        <v/>
      </c>
      <c r="AW14" s="72" t="str">
        <v/>
      </c>
      <c r="AX14" s="72" t="str">
        <v/>
      </c>
      <c r="AY14" s="72" t="str">
        <v/>
      </c>
      <c r="AZ14" s="72" t="str">
        <v/>
      </c>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c r="IV14" s="72"/>
    </row>
    <row r="15" spans="1:256" s="73" customFormat="1" x14ac:dyDescent="0.25">
      <c r="A15" s="70" t="str">
        <f>IF(A13="","",IF((SUM(IF(FREQUENCY('A1'!$K$30:$L$103,'A1'!$K$30:$L$103)&gt;0,1)))&gt;(A13+1),(A13+1),""))</f>
        <v/>
      </c>
      <c r="B15" s="71">
        <f t="array" ref="B15">IF(A14="","",(LARGE('A1'!$K$30:$L$103,(1+SUM(COUNTIF('A1'!$K$30:$L$103,B$7:B14))-(A14*COUNTIF('A1'!$K$30:$L$103,B$8))))))</f>
        <v>383.83900000000006</v>
      </c>
      <c r="C15" s="72" t="str">
        <f t="array" ref="C15:AZ15">IF($C$6:$AZ$6="","",IF($C$6:$AZ$6="HOT",IF(TRANSPOSE('A1'!$K$30:$K$80)=$B15,"●",IF(TRANSPOSE('A1'!$L$30:$L$80)=$B15,"▼",IF($C14:$AZ14="|","|",""))),IF(TRANSPOSE('A1'!$K$30:$K$80)=$B15,"●",IF(TRANSPOSE('A1'!$L$30:$L$80)=$B15,"▲",IF($C14:$AZ14="|","|","")))))</f>
        <v>|</v>
      </c>
      <c r="D15" s="72" t="str">
        <v>|</v>
      </c>
      <c r="E15" s="72" t="str">
        <v/>
      </c>
      <c r="F15" s="72" t="str">
        <v/>
      </c>
      <c r="G15" s="72" t="str">
        <v/>
      </c>
      <c r="H15" s="72" t="str">
        <v/>
      </c>
      <c r="I15" s="72" t="str">
        <v/>
      </c>
      <c r="J15" s="72" t="str">
        <v/>
      </c>
      <c r="K15" s="72" t="str">
        <v/>
      </c>
      <c r="L15" s="72" t="str">
        <v/>
      </c>
      <c r="M15" s="72" t="str">
        <v/>
      </c>
      <c r="N15" s="72" t="str">
        <v/>
      </c>
      <c r="O15" s="72" t="str">
        <v>▼</v>
      </c>
      <c r="P15" s="72" t="str">
        <v/>
      </c>
      <c r="Q15" s="72" t="str">
        <v/>
      </c>
      <c r="R15" s="72" t="str">
        <v/>
      </c>
      <c r="S15" s="72" t="str">
        <v/>
      </c>
      <c r="T15" s="72" t="str">
        <v/>
      </c>
      <c r="U15" s="72" t="str">
        <v/>
      </c>
      <c r="V15" s="72" t="str">
        <v/>
      </c>
      <c r="W15" s="72" t="str">
        <v/>
      </c>
      <c r="X15" s="72" t="str">
        <v/>
      </c>
      <c r="Y15" s="72" t="str">
        <v/>
      </c>
      <c r="Z15" s="72" t="str">
        <v/>
      </c>
      <c r="AA15" s="72" t="str">
        <v/>
      </c>
      <c r="AB15" s="72" t="str">
        <v/>
      </c>
      <c r="AC15" s="72" t="str">
        <v/>
      </c>
      <c r="AD15" s="72" t="str">
        <v/>
      </c>
      <c r="AE15" s="72" t="str">
        <v/>
      </c>
      <c r="AF15" s="72" t="str">
        <v/>
      </c>
      <c r="AG15" s="72" t="str">
        <v/>
      </c>
      <c r="AH15" s="72" t="str">
        <v/>
      </c>
      <c r="AI15" s="72" t="str">
        <v/>
      </c>
      <c r="AJ15" s="72" t="str">
        <v/>
      </c>
      <c r="AK15" s="72" t="str">
        <v/>
      </c>
      <c r="AL15" s="72" t="str">
        <v/>
      </c>
      <c r="AM15" s="72" t="str">
        <v/>
      </c>
      <c r="AN15" s="72" t="str">
        <v/>
      </c>
      <c r="AO15" s="72" t="str">
        <v/>
      </c>
      <c r="AP15" s="72" t="str">
        <v/>
      </c>
      <c r="AQ15" s="72" t="str">
        <v/>
      </c>
      <c r="AR15" s="72" t="str">
        <v/>
      </c>
      <c r="AS15" s="72" t="str">
        <v/>
      </c>
      <c r="AT15" s="72" t="str">
        <v/>
      </c>
      <c r="AU15" s="72" t="str">
        <v/>
      </c>
      <c r="AV15" s="72" t="str">
        <v/>
      </c>
      <c r="AW15" s="72" t="str">
        <v/>
      </c>
      <c r="AX15" s="72" t="str">
        <v/>
      </c>
      <c r="AY15" s="72" t="str">
        <v/>
      </c>
      <c r="AZ15" s="72" t="str">
        <v/>
      </c>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c r="FV15" s="72"/>
      <c r="FW15" s="72"/>
      <c r="FX15" s="72"/>
      <c r="FY15" s="72"/>
      <c r="FZ15" s="72"/>
      <c r="GA15" s="72"/>
      <c r="GB15" s="72"/>
      <c r="GC15" s="72"/>
      <c r="GD15" s="72"/>
      <c r="GE15" s="72"/>
      <c r="GF15" s="72"/>
      <c r="GG15" s="72"/>
      <c r="GH15" s="72"/>
      <c r="GI15" s="72"/>
      <c r="GJ15" s="72"/>
      <c r="GK15" s="72"/>
      <c r="GL15" s="72"/>
      <c r="GM15" s="72"/>
      <c r="GN15" s="72"/>
      <c r="GO15" s="72"/>
      <c r="GP15" s="72"/>
      <c r="GQ15" s="72"/>
      <c r="GR15" s="72"/>
      <c r="GS15" s="72"/>
      <c r="GT15" s="72"/>
      <c r="GU15" s="72"/>
      <c r="GV15" s="72"/>
      <c r="GW15" s="72"/>
      <c r="GX15" s="72"/>
      <c r="GY15" s="72"/>
      <c r="GZ15" s="72"/>
      <c r="HA15" s="72"/>
      <c r="HB15" s="72"/>
      <c r="HC15" s="72"/>
      <c r="HD15" s="72"/>
      <c r="HE15" s="72"/>
      <c r="HF15" s="72"/>
      <c r="HG15" s="72"/>
      <c r="HH15" s="72"/>
      <c r="HI15" s="72"/>
      <c r="HJ15" s="72"/>
      <c r="HK15" s="72"/>
      <c r="HL15" s="72"/>
      <c r="HM15" s="72"/>
      <c r="HN15" s="72"/>
      <c r="HO15" s="72"/>
      <c r="HP15" s="72"/>
      <c r="HQ15" s="72"/>
      <c r="HR15" s="72"/>
      <c r="HS15" s="72"/>
      <c r="HT15" s="72"/>
      <c r="HU15" s="72"/>
      <c r="HV15" s="72"/>
      <c r="HW15" s="72"/>
      <c r="HX15" s="72"/>
      <c r="HY15" s="72"/>
      <c r="HZ15" s="72"/>
      <c r="IA15" s="72"/>
      <c r="IB15" s="72"/>
      <c r="IC15" s="72"/>
      <c r="ID15" s="72"/>
      <c r="IE15" s="72"/>
      <c r="IF15" s="72"/>
      <c r="IG15" s="72"/>
      <c r="IH15" s="72"/>
      <c r="II15" s="72"/>
      <c r="IJ15" s="72"/>
      <c r="IK15" s="72"/>
      <c r="IL15" s="72"/>
      <c r="IM15" s="72"/>
      <c r="IN15" s="72"/>
      <c r="IO15" s="72"/>
      <c r="IP15" s="72"/>
      <c r="IQ15" s="72"/>
      <c r="IR15" s="72"/>
      <c r="IS15" s="72"/>
      <c r="IT15" s="72"/>
      <c r="IU15" s="72"/>
      <c r="IV15" s="72"/>
    </row>
    <row r="16" spans="1:256" s="73" customFormat="1" x14ac:dyDescent="0.25">
      <c r="A16" s="70">
        <f>IF(A14="","",IF((SUM(IF(FREQUENCY('A1'!$K$30:$L$103,'A1'!$K$30:$L$103)&gt;0,1)))&gt;(A14+1),(A14+1),""))</f>
        <v>5</v>
      </c>
      <c r="B16" s="71" t="str">
        <f t="array" ref="B16">IF(A15="","",(LARGE('A1'!$K$30:$L$103,(1+SUM(COUNTIF('A1'!$K$30:$L$103,B$7:B15))-(A15*COUNTIF('A1'!$K$30:$L$103,B$8))))))</f>
        <v/>
      </c>
      <c r="C16" s="72" t="str">
        <f t="array" ref="C16:AZ16">IF($C$6:$AZ$6="","",IF($C$6:$AZ$6="HOT",IF($C15:$AZ15="●","|",IF($C15:$AZ15="|","|","")),IF($C15:$AZ15="▲","|",IF($C15:$AZ15="|","|",""))))</f>
        <v>|</v>
      </c>
      <c r="D16" s="72" t="str">
        <v>|</v>
      </c>
      <c r="E16" s="72" t="str">
        <v/>
      </c>
      <c r="F16" s="72" t="str">
        <v/>
      </c>
      <c r="G16" s="72" t="str">
        <v/>
      </c>
      <c r="H16" s="72" t="str">
        <v/>
      </c>
      <c r="I16" s="72" t="str">
        <v/>
      </c>
      <c r="J16" s="72" t="str">
        <v/>
      </c>
      <c r="K16" s="72" t="str">
        <v/>
      </c>
      <c r="L16" s="72" t="str">
        <v/>
      </c>
      <c r="M16" s="72" t="str">
        <v/>
      </c>
      <c r="N16" s="72" t="str">
        <v/>
      </c>
      <c r="O16" s="72" t="str">
        <v/>
      </c>
      <c r="P16" s="72" t="str">
        <v/>
      </c>
      <c r="Q16" s="72" t="str">
        <v/>
      </c>
      <c r="R16" s="72" t="str">
        <v/>
      </c>
      <c r="S16" s="72" t="str">
        <v/>
      </c>
      <c r="T16" s="72" t="str">
        <v/>
      </c>
      <c r="U16" s="72" t="str">
        <v/>
      </c>
      <c r="V16" s="72" t="str">
        <v/>
      </c>
      <c r="W16" s="72" t="str">
        <v/>
      </c>
      <c r="X16" s="72" t="str">
        <v/>
      </c>
      <c r="Y16" s="72" t="str">
        <v/>
      </c>
      <c r="Z16" s="72" t="str">
        <v/>
      </c>
      <c r="AA16" s="72" t="str">
        <v/>
      </c>
      <c r="AB16" s="72" t="str">
        <v/>
      </c>
      <c r="AC16" s="72" t="str">
        <v/>
      </c>
      <c r="AD16" s="72" t="str">
        <v/>
      </c>
      <c r="AE16" s="72" t="str">
        <v/>
      </c>
      <c r="AF16" s="72" t="str">
        <v/>
      </c>
      <c r="AG16" s="72" t="str">
        <v/>
      </c>
      <c r="AH16" s="72" t="str">
        <v/>
      </c>
      <c r="AI16" s="72" t="str">
        <v/>
      </c>
      <c r="AJ16" s="72" t="str">
        <v/>
      </c>
      <c r="AK16" s="72" t="str">
        <v/>
      </c>
      <c r="AL16" s="72" t="str">
        <v/>
      </c>
      <c r="AM16" s="72" t="str">
        <v/>
      </c>
      <c r="AN16" s="72" t="str">
        <v/>
      </c>
      <c r="AO16" s="72" t="str">
        <v/>
      </c>
      <c r="AP16" s="72" t="str">
        <v/>
      </c>
      <c r="AQ16" s="72" t="str">
        <v/>
      </c>
      <c r="AR16" s="72" t="str">
        <v/>
      </c>
      <c r="AS16" s="72" t="str">
        <v/>
      </c>
      <c r="AT16" s="72" t="str">
        <v/>
      </c>
      <c r="AU16" s="72" t="str">
        <v/>
      </c>
      <c r="AV16" s="72" t="str">
        <v/>
      </c>
      <c r="AW16" s="72" t="str">
        <v/>
      </c>
      <c r="AX16" s="72" t="str">
        <v/>
      </c>
      <c r="AY16" s="72" t="str">
        <v/>
      </c>
      <c r="AZ16" s="72" t="str">
        <v/>
      </c>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c r="FV16" s="72"/>
      <c r="FW16" s="72"/>
      <c r="FX16" s="72"/>
      <c r="FY16" s="72"/>
      <c r="FZ16" s="72"/>
      <c r="GA16" s="72"/>
      <c r="GB16" s="72"/>
      <c r="GC16" s="72"/>
      <c r="GD16" s="72"/>
      <c r="GE16" s="72"/>
      <c r="GF16" s="72"/>
      <c r="GG16" s="72"/>
      <c r="GH16" s="72"/>
      <c r="GI16" s="72"/>
      <c r="GJ16" s="72"/>
      <c r="GK16" s="72"/>
      <c r="GL16" s="72"/>
      <c r="GM16" s="72"/>
      <c r="GN16" s="72"/>
      <c r="GO16" s="72"/>
      <c r="GP16" s="72"/>
      <c r="GQ16" s="72"/>
      <c r="GR16" s="72"/>
      <c r="GS16" s="72"/>
      <c r="GT16" s="72"/>
      <c r="GU16" s="72"/>
      <c r="GV16" s="72"/>
      <c r="GW16" s="72"/>
      <c r="GX16" s="72"/>
      <c r="GY16" s="72"/>
      <c r="GZ16" s="72"/>
      <c r="HA16" s="72"/>
      <c r="HB16" s="72"/>
      <c r="HC16" s="72"/>
      <c r="HD16" s="72"/>
      <c r="HE16" s="72"/>
      <c r="HF16" s="72"/>
      <c r="HG16" s="72"/>
      <c r="HH16" s="72"/>
      <c r="HI16" s="72"/>
      <c r="HJ16" s="72"/>
      <c r="HK16" s="72"/>
      <c r="HL16" s="72"/>
      <c r="HM16" s="72"/>
      <c r="HN16" s="72"/>
      <c r="HO16" s="72"/>
      <c r="HP16" s="72"/>
      <c r="HQ16" s="72"/>
      <c r="HR16" s="72"/>
      <c r="HS16" s="72"/>
      <c r="HT16" s="72"/>
      <c r="HU16" s="72"/>
      <c r="HV16" s="72"/>
      <c r="HW16" s="72"/>
      <c r="HX16" s="72"/>
      <c r="HY16" s="72"/>
      <c r="HZ16" s="72"/>
      <c r="IA16" s="72"/>
      <c r="IB16" s="72"/>
      <c r="IC16" s="72"/>
      <c r="ID16" s="72"/>
      <c r="IE16" s="72"/>
      <c r="IF16" s="72"/>
      <c r="IG16" s="72"/>
      <c r="IH16" s="72"/>
      <c r="II16" s="72"/>
      <c r="IJ16" s="72"/>
      <c r="IK16" s="72"/>
      <c r="IL16" s="72"/>
      <c r="IM16" s="72"/>
      <c r="IN16" s="72"/>
      <c r="IO16" s="72"/>
      <c r="IP16" s="72"/>
      <c r="IQ16" s="72"/>
      <c r="IR16" s="72"/>
      <c r="IS16" s="72"/>
      <c r="IT16" s="72"/>
      <c r="IU16" s="72"/>
      <c r="IV16" s="72"/>
    </row>
    <row r="17" spans="1:256" s="73" customFormat="1" x14ac:dyDescent="0.25">
      <c r="A17" s="70" t="str">
        <f>IF(A15="","",IF((SUM(IF(FREQUENCY('A1'!$K$30:$L$103,'A1'!$K$30:$L$103)&gt;0,1)))&gt;(A15+1),(A15+1),""))</f>
        <v/>
      </c>
      <c r="B17" s="71">
        <f t="array" ref="B17">IF(A16="","",(LARGE('A1'!$K$30:$L$103,(1+SUM(COUNTIF('A1'!$K$30:$L$103,B$7:B16))-(A16*COUNTIF('A1'!$K$30:$L$103,B$8))))))</f>
        <v>356.5</v>
      </c>
      <c r="C17" s="72" t="str">
        <f t="array" ref="C17:AZ17">IF($C$6:$AZ$6="","",IF($C$6:$AZ$6="HOT",IF(TRANSPOSE('A1'!$K$30:$K$80)=$B17,"●",IF(TRANSPOSE('A1'!$L$30:$L$80)=$B17,"▼",IF($C16:$AZ16="|","|",""))),IF(TRANSPOSE('A1'!$K$30:$K$80)=$B17,"●",IF(TRANSPOSE('A1'!$L$30:$L$80)=$B17,"▲",IF($C16:$AZ16="|","|","")))))</f>
        <v>|</v>
      </c>
      <c r="D17" s="72" t="str">
        <v>|</v>
      </c>
      <c r="E17" s="72" t="str">
        <v/>
      </c>
      <c r="F17" s="72" t="str">
        <v/>
      </c>
      <c r="G17" s="72" t="str">
        <v/>
      </c>
      <c r="H17" s="72" t="str">
        <v/>
      </c>
      <c r="I17" s="72" t="str">
        <v>▲</v>
      </c>
      <c r="J17" s="72" t="str">
        <v/>
      </c>
      <c r="K17" s="72" t="str">
        <v/>
      </c>
      <c r="L17" s="72" t="str">
        <v/>
      </c>
      <c r="M17" s="72" t="str">
        <v/>
      </c>
      <c r="N17" s="72" t="str">
        <v/>
      </c>
      <c r="O17" s="72" t="str">
        <v/>
      </c>
      <c r="P17" s="72" t="str">
        <v/>
      </c>
      <c r="Q17" s="72" t="str">
        <v/>
      </c>
      <c r="R17" s="72" t="str">
        <v/>
      </c>
      <c r="S17" s="72" t="str">
        <v/>
      </c>
      <c r="T17" s="72" t="str">
        <v/>
      </c>
      <c r="U17" s="72" t="str">
        <v/>
      </c>
      <c r="V17" s="72" t="str">
        <v/>
      </c>
      <c r="W17" s="72" t="str">
        <v/>
      </c>
      <c r="X17" s="72" t="str">
        <v/>
      </c>
      <c r="Y17" s="72" t="str">
        <v/>
      </c>
      <c r="Z17" s="72" t="str">
        <v/>
      </c>
      <c r="AA17" s="72" t="str">
        <v/>
      </c>
      <c r="AB17" s="72" t="str">
        <v/>
      </c>
      <c r="AC17" s="72" t="str">
        <v/>
      </c>
      <c r="AD17" s="72" t="str">
        <v/>
      </c>
      <c r="AE17" s="72" t="str">
        <v/>
      </c>
      <c r="AF17" s="72" t="str">
        <v/>
      </c>
      <c r="AG17" s="72" t="str">
        <v/>
      </c>
      <c r="AH17" s="72" t="str">
        <v/>
      </c>
      <c r="AI17" s="72" t="str">
        <v/>
      </c>
      <c r="AJ17" s="72" t="str">
        <v/>
      </c>
      <c r="AK17" s="72" t="str">
        <v/>
      </c>
      <c r="AL17" s="72" t="str">
        <v/>
      </c>
      <c r="AM17" s="72" t="str">
        <v/>
      </c>
      <c r="AN17" s="72" t="str">
        <v/>
      </c>
      <c r="AO17" s="72" t="str">
        <v/>
      </c>
      <c r="AP17" s="72" t="str">
        <v/>
      </c>
      <c r="AQ17" s="72" t="str">
        <v/>
      </c>
      <c r="AR17" s="72" t="str">
        <v/>
      </c>
      <c r="AS17" s="72" t="str">
        <v/>
      </c>
      <c r="AT17" s="72" t="str">
        <v/>
      </c>
      <c r="AU17" s="72" t="str">
        <v/>
      </c>
      <c r="AV17" s="72" t="str">
        <v/>
      </c>
      <c r="AW17" s="72" t="str">
        <v/>
      </c>
      <c r="AX17" s="72" t="str">
        <v/>
      </c>
      <c r="AY17" s="72" t="str">
        <v/>
      </c>
      <c r="AZ17" s="72" t="str">
        <v/>
      </c>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c r="FQ17" s="72"/>
      <c r="FR17" s="72"/>
      <c r="FS17" s="72"/>
      <c r="FT17" s="72"/>
      <c r="FU17" s="72"/>
      <c r="FV17" s="72"/>
      <c r="FW17" s="72"/>
      <c r="FX17" s="72"/>
      <c r="FY17" s="72"/>
      <c r="FZ17" s="72"/>
      <c r="GA17" s="72"/>
      <c r="GB17" s="72"/>
      <c r="GC17" s="72"/>
      <c r="GD17" s="72"/>
      <c r="GE17" s="72"/>
      <c r="GF17" s="72"/>
      <c r="GG17" s="72"/>
      <c r="GH17" s="72"/>
      <c r="GI17" s="72"/>
      <c r="GJ17" s="72"/>
      <c r="GK17" s="72"/>
      <c r="GL17" s="72"/>
      <c r="GM17" s="72"/>
      <c r="GN17" s="72"/>
      <c r="GO17" s="72"/>
      <c r="GP17" s="72"/>
      <c r="GQ17" s="72"/>
      <c r="GR17" s="72"/>
      <c r="GS17" s="72"/>
      <c r="GT17" s="72"/>
      <c r="GU17" s="72"/>
      <c r="GV17" s="72"/>
      <c r="GW17" s="72"/>
      <c r="GX17" s="72"/>
      <c r="GY17" s="72"/>
      <c r="GZ17" s="72"/>
      <c r="HA17" s="72"/>
      <c r="HB17" s="72"/>
      <c r="HC17" s="72"/>
      <c r="HD17" s="72"/>
      <c r="HE17" s="72"/>
      <c r="HF17" s="72"/>
      <c r="HG17" s="72"/>
      <c r="HH17" s="72"/>
      <c r="HI17" s="72"/>
      <c r="HJ17" s="72"/>
      <c r="HK17" s="72"/>
      <c r="HL17" s="72"/>
      <c r="HM17" s="72"/>
      <c r="HN17" s="72"/>
      <c r="HO17" s="72"/>
      <c r="HP17" s="72"/>
      <c r="HQ17" s="72"/>
      <c r="HR17" s="72"/>
      <c r="HS17" s="72"/>
      <c r="HT17" s="72"/>
      <c r="HU17" s="72"/>
      <c r="HV17" s="72"/>
      <c r="HW17" s="72"/>
      <c r="HX17" s="72"/>
      <c r="HY17" s="72"/>
      <c r="HZ17" s="72"/>
      <c r="IA17" s="72"/>
      <c r="IB17" s="72"/>
      <c r="IC17" s="72"/>
      <c r="ID17" s="72"/>
      <c r="IE17" s="72"/>
      <c r="IF17" s="72"/>
      <c r="IG17" s="72"/>
      <c r="IH17" s="72"/>
      <c r="II17" s="72"/>
      <c r="IJ17" s="72"/>
      <c r="IK17" s="72"/>
      <c r="IL17" s="72"/>
      <c r="IM17" s="72"/>
      <c r="IN17" s="72"/>
      <c r="IO17" s="72"/>
      <c r="IP17" s="72"/>
      <c r="IQ17" s="72"/>
      <c r="IR17" s="72"/>
      <c r="IS17" s="72"/>
      <c r="IT17" s="72"/>
      <c r="IU17" s="72"/>
      <c r="IV17" s="72"/>
    </row>
    <row r="18" spans="1:256" s="73" customFormat="1" x14ac:dyDescent="0.25">
      <c r="A18" s="70">
        <f>IF(A16="","",IF((SUM(IF(FREQUENCY('A1'!$K$30:$L$103,'A1'!$K$30:$L$103)&gt;0,1)))&gt;(A16+1),(A16+1),""))</f>
        <v>6</v>
      </c>
      <c r="B18" s="71" t="str">
        <f t="array" ref="B18">IF(A17="","",(LARGE('A1'!$K$30:$L$103,(1+SUM(COUNTIF('A1'!$K$30:$L$103,B$7:B17))-(A17*COUNTIF('A1'!$K$30:$L$103,B$8))))))</f>
        <v/>
      </c>
      <c r="C18" s="72" t="str">
        <f t="array" ref="C18:AZ18">IF($C$6:$AZ$6="","",IF($C$6:$AZ$6="HOT",IF($C17:$AZ17="●","|",IF($C17:$AZ17="|","|","")),IF($C17:$AZ17="▲","|",IF($C17:$AZ17="|","|",""))))</f>
        <v>|</v>
      </c>
      <c r="D18" s="72" t="str">
        <v>|</v>
      </c>
      <c r="E18" s="72" t="str">
        <v/>
      </c>
      <c r="F18" s="72" t="str">
        <v/>
      </c>
      <c r="G18" s="72" t="str">
        <v/>
      </c>
      <c r="H18" s="72" t="str">
        <v/>
      </c>
      <c r="I18" s="72" t="str">
        <v>|</v>
      </c>
      <c r="J18" s="72" t="str">
        <v/>
      </c>
      <c r="K18" s="72" t="str">
        <v/>
      </c>
      <c r="L18" s="72" t="str">
        <v/>
      </c>
      <c r="M18" s="72" t="str">
        <v/>
      </c>
      <c r="N18" s="72" t="str">
        <v/>
      </c>
      <c r="O18" s="72" t="str">
        <v/>
      </c>
      <c r="P18" s="72" t="str">
        <v/>
      </c>
      <c r="Q18" s="72" t="str">
        <v/>
      </c>
      <c r="R18" s="72" t="str">
        <v/>
      </c>
      <c r="S18" s="72" t="str">
        <v/>
      </c>
      <c r="T18" s="72" t="str">
        <v/>
      </c>
      <c r="U18" s="72" t="str">
        <v/>
      </c>
      <c r="V18" s="72" t="str">
        <v/>
      </c>
      <c r="W18" s="72" t="str">
        <v/>
      </c>
      <c r="X18" s="72" t="str">
        <v/>
      </c>
      <c r="Y18" s="72" t="str">
        <v/>
      </c>
      <c r="Z18" s="72" t="str">
        <v/>
      </c>
      <c r="AA18" s="72" t="str">
        <v/>
      </c>
      <c r="AB18" s="72" t="str">
        <v/>
      </c>
      <c r="AC18" s="72" t="str">
        <v/>
      </c>
      <c r="AD18" s="72" t="str">
        <v/>
      </c>
      <c r="AE18" s="72" t="str">
        <v/>
      </c>
      <c r="AF18" s="72" t="str">
        <v/>
      </c>
      <c r="AG18" s="72" t="str">
        <v/>
      </c>
      <c r="AH18" s="72" t="str">
        <v/>
      </c>
      <c r="AI18" s="72" t="str">
        <v/>
      </c>
      <c r="AJ18" s="72" t="str">
        <v/>
      </c>
      <c r="AK18" s="72" t="str">
        <v/>
      </c>
      <c r="AL18" s="72" t="str">
        <v/>
      </c>
      <c r="AM18" s="72" t="str">
        <v/>
      </c>
      <c r="AN18" s="72" t="str">
        <v/>
      </c>
      <c r="AO18" s="72" t="str">
        <v/>
      </c>
      <c r="AP18" s="72" t="str">
        <v/>
      </c>
      <c r="AQ18" s="72" t="str">
        <v/>
      </c>
      <c r="AR18" s="72" t="str">
        <v/>
      </c>
      <c r="AS18" s="72" t="str">
        <v/>
      </c>
      <c r="AT18" s="72" t="str">
        <v/>
      </c>
      <c r="AU18" s="72" t="str">
        <v/>
      </c>
      <c r="AV18" s="72" t="str">
        <v/>
      </c>
      <c r="AW18" s="72" t="str">
        <v/>
      </c>
      <c r="AX18" s="72" t="str">
        <v/>
      </c>
      <c r="AY18" s="72" t="str">
        <v/>
      </c>
      <c r="AZ18" s="72" t="str">
        <v/>
      </c>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c r="FV18" s="72"/>
      <c r="FW18" s="72"/>
      <c r="FX18" s="72"/>
      <c r="FY18" s="72"/>
      <c r="FZ18" s="72"/>
      <c r="GA18" s="72"/>
      <c r="GB18" s="72"/>
      <c r="GC18" s="72"/>
      <c r="GD18" s="72"/>
      <c r="GE18" s="72"/>
      <c r="GF18" s="72"/>
      <c r="GG18" s="72"/>
      <c r="GH18" s="72"/>
      <c r="GI18" s="72"/>
      <c r="GJ18" s="72"/>
      <c r="GK18" s="72"/>
      <c r="GL18" s="72"/>
      <c r="GM18" s="72"/>
      <c r="GN18" s="72"/>
      <c r="GO18" s="72"/>
      <c r="GP18" s="72"/>
      <c r="GQ18" s="72"/>
      <c r="GR18" s="72"/>
      <c r="GS18" s="72"/>
      <c r="GT18" s="72"/>
      <c r="GU18" s="72"/>
      <c r="GV18" s="72"/>
      <c r="GW18" s="72"/>
      <c r="GX18" s="72"/>
      <c r="GY18" s="72"/>
      <c r="GZ18" s="72"/>
      <c r="HA18" s="72"/>
      <c r="HB18" s="72"/>
      <c r="HC18" s="72"/>
      <c r="HD18" s="72"/>
      <c r="HE18" s="72"/>
      <c r="HF18" s="72"/>
      <c r="HG18" s="72"/>
      <c r="HH18" s="72"/>
      <c r="HI18" s="72"/>
      <c r="HJ18" s="72"/>
      <c r="HK18" s="72"/>
      <c r="HL18" s="72"/>
      <c r="HM18" s="72"/>
      <c r="HN18" s="72"/>
      <c r="HO18" s="72"/>
      <c r="HP18" s="72"/>
      <c r="HQ18" s="72"/>
      <c r="HR18" s="72"/>
      <c r="HS18" s="72"/>
      <c r="HT18" s="72"/>
      <c r="HU18" s="72"/>
      <c r="HV18" s="72"/>
      <c r="HW18" s="72"/>
      <c r="HX18" s="72"/>
      <c r="HY18" s="72"/>
      <c r="HZ18" s="72"/>
      <c r="IA18" s="72"/>
      <c r="IB18" s="72"/>
      <c r="IC18" s="72"/>
      <c r="ID18" s="72"/>
      <c r="IE18" s="72"/>
      <c r="IF18" s="72"/>
      <c r="IG18" s="72"/>
      <c r="IH18" s="72"/>
      <c r="II18" s="72"/>
      <c r="IJ18" s="72"/>
      <c r="IK18" s="72"/>
      <c r="IL18" s="72"/>
      <c r="IM18" s="72"/>
      <c r="IN18" s="72"/>
      <c r="IO18" s="72"/>
      <c r="IP18" s="72"/>
      <c r="IQ18" s="72"/>
      <c r="IR18" s="72"/>
      <c r="IS18" s="72"/>
      <c r="IT18" s="72"/>
      <c r="IU18" s="72"/>
      <c r="IV18" s="72"/>
    </row>
    <row r="19" spans="1:256" s="73" customFormat="1" x14ac:dyDescent="0.25">
      <c r="A19" s="70" t="str">
        <f>IF(A17="","",IF((SUM(IF(FREQUENCY('A1'!$K$30:$L$103,'A1'!$K$30:$L$103)&gt;0,1)))&gt;(A17+1),(A17+1),""))</f>
        <v/>
      </c>
      <c r="B19" s="71">
        <f t="array" ref="B19">IF(A18="","",(LARGE('A1'!$K$30:$L$103,(1+SUM(COUNTIF('A1'!$K$30:$L$103,B$7:B18))-(A18*COUNTIF('A1'!$K$30:$L$103,B$8))))))</f>
        <v>355</v>
      </c>
      <c r="C19" s="72" t="str">
        <f t="array" ref="C19:AZ19">IF($C$6:$AZ$6="","",IF($C$6:$AZ$6="HOT",IF(TRANSPOSE('A1'!$K$30:$K$80)=$B19,"●",IF(TRANSPOSE('A1'!$L$30:$L$80)=$B19,"▼",IF($C18:$AZ18="|","|",""))),IF(TRANSPOSE('A1'!$K$30:$K$80)=$B19,"●",IF(TRANSPOSE('A1'!$L$30:$L$80)=$B19,"▲",IF($C18:$AZ18="|","|","")))))</f>
        <v>|</v>
      </c>
      <c r="D19" s="72" t="str">
        <v>|</v>
      </c>
      <c r="E19" s="72" t="str">
        <v/>
      </c>
      <c r="F19" s="72" t="str">
        <v/>
      </c>
      <c r="G19" s="72" t="str">
        <v/>
      </c>
      <c r="H19" s="72" t="str">
        <v>▲</v>
      </c>
      <c r="I19" s="72" t="str">
        <v>|</v>
      </c>
      <c r="J19" s="72" t="str">
        <v/>
      </c>
      <c r="K19" s="72" t="str">
        <v/>
      </c>
      <c r="L19" s="72" t="str">
        <v/>
      </c>
      <c r="M19" s="72" t="str">
        <v/>
      </c>
      <c r="N19" s="72" t="str">
        <v/>
      </c>
      <c r="O19" s="72" t="str">
        <v/>
      </c>
      <c r="P19" s="72" t="str">
        <v/>
      </c>
      <c r="Q19" s="72" t="str">
        <v/>
      </c>
      <c r="R19" s="72" t="str">
        <v/>
      </c>
      <c r="S19" s="72" t="str">
        <v/>
      </c>
      <c r="T19" s="72" t="str">
        <v/>
      </c>
      <c r="U19" s="72" t="str">
        <v/>
      </c>
      <c r="V19" s="72" t="str">
        <v/>
      </c>
      <c r="W19" s="72" t="str">
        <v/>
      </c>
      <c r="X19" s="72" t="str">
        <v/>
      </c>
      <c r="Y19" s="72" t="str">
        <v/>
      </c>
      <c r="Z19" s="72" t="str">
        <v/>
      </c>
      <c r="AA19" s="72" t="str">
        <v/>
      </c>
      <c r="AB19" s="72" t="str">
        <v/>
      </c>
      <c r="AC19" s="72" t="str">
        <v/>
      </c>
      <c r="AD19" s="72" t="str">
        <v/>
      </c>
      <c r="AE19" s="72" t="str">
        <v/>
      </c>
      <c r="AF19" s="72" t="str">
        <v/>
      </c>
      <c r="AG19" s="72" t="str">
        <v/>
      </c>
      <c r="AH19" s="72" t="str">
        <v/>
      </c>
      <c r="AI19" s="72" t="str">
        <v/>
      </c>
      <c r="AJ19" s="72" t="str">
        <v/>
      </c>
      <c r="AK19" s="72" t="str">
        <v/>
      </c>
      <c r="AL19" s="72" t="str">
        <v/>
      </c>
      <c r="AM19" s="72" t="str">
        <v/>
      </c>
      <c r="AN19" s="72" t="str">
        <v/>
      </c>
      <c r="AO19" s="72" t="str">
        <v/>
      </c>
      <c r="AP19" s="72" t="str">
        <v/>
      </c>
      <c r="AQ19" s="72" t="str">
        <v/>
      </c>
      <c r="AR19" s="72" t="str">
        <v/>
      </c>
      <c r="AS19" s="72" t="str">
        <v/>
      </c>
      <c r="AT19" s="72" t="str">
        <v/>
      </c>
      <c r="AU19" s="72" t="str">
        <v/>
      </c>
      <c r="AV19" s="72" t="str">
        <v/>
      </c>
      <c r="AW19" s="72" t="str">
        <v/>
      </c>
      <c r="AX19" s="72" t="str">
        <v/>
      </c>
      <c r="AY19" s="72" t="str">
        <v/>
      </c>
      <c r="AZ19" s="72" t="str">
        <v/>
      </c>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c r="GB19" s="72"/>
      <c r="GC19" s="72"/>
      <c r="GD19" s="72"/>
      <c r="GE19" s="72"/>
      <c r="GF19" s="72"/>
      <c r="GG19" s="72"/>
      <c r="GH19" s="72"/>
      <c r="GI19" s="72"/>
      <c r="GJ19" s="72"/>
      <c r="GK19" s="72"/>
      <c r="GL19" s="72"/>
      <c r="GM19" s="72"/>
      <c r="GN19" s="72"/>
      <c r="GO19" s="72"/>
      <c r="GP19" s="72"/>
      <c r="GQ19" s="72"/>
      <c r="GR19" s="72"/>
      <c r="GS19" s="72"/>
      <c r="GT19" s="72"/>
      <c r="GU19" s="72"/>
      <c r="GV19" s="72"/>
      <c r="GW19" s="72"/>
      <c r="GX19" s="72"/>
      <c r="GY19" s="72"/>
      <c r="GZ19" s="72"/>
      <c r="HA19" s="72"/>
      <c r="HB19" s="72"/>
      <c r="HC19" s="72"/>
      <c r="HD19" s="72"/>
      <c r="HE19" s="72"/>
      <c r="HF19" s="72"/>
      <c r="HG19" s="72"/>
      <c r="HH19" s="72"/>
      <c r="HI19" s="72"/>
      <c r="HJ19" s="72"/>
      <c r="HK19" s="72"/>
      <c r="HL19" s="72"/>
      <c r="HM19" s="72"/>
      <c r="HN19" s="72"/>
      <c r="HO19" s="72"/>
      <c r="HP19" s="72"/>
      <c r="HQ19" s="72"/>
      <c r="HR19" s="72"/>
      <c r="HS19" s="72"/>
      <c r="HT19" s="72"/>
      <c r="HU19" s="72"/>
      <c r="HV19" s="72"/>
      <c r="HW19" s="72"/>
      <c r="HX19" s="72"/>
      <c r="HY19" s="72"/>
      <c r="HZ19" s="72"/>
      <c r="IA19" s="72"/>
      <c r="IB19" s="72"/>
      <c r="IC19" s="72"/>
      <c r="ID19" s="72"/>
      <c r="IE19" s="72"/>
      <c r="IF19" s="72"/>
      <c r="IG19" s="72"/>
      <c r="IH19" s="72"/>
      <c r="II19" s="72"/>
      <c r="IJ19" s="72"/>
      <c r="IK19" s="72"/>
      <c r="IL19" s="72"/>
      <c r="IM19" s="72"/>
      <c r="IN19" s="72"/>
      <c r="IO19" s="72"/>
      <c r="IP19" s="72"/>
      <c r="IQ19" s="72"/>
      <c r="IR19" s="72"/>
      <c r="IS19" s="72"/>
      <c r="IT19" s="72"/>
      <c r="IU19" s="72"/>
      <c r="IV19" s="72"/>
    </row>
    <row r="20" spans="1:256" s="73" customFormat="1" x14ac:dyDescent="0.25">
      <c r="A20" s="70">
        <f>IF(A18="","",IF((SUM(IF(FREQUENCY('A1'!$K$30:$L$103,'A1'!$K$30:$L$103)&gt;0,1)))&gt;(A18+1),(A18+1),""))</f>
        <v>7</v>
      </c>
      <c r="B20" s="71" t="str">
        <f t="array" ref="B20">IF(A19="","",(LARGE('A1'!$K$30:$L$103,(1+SUM(COUNTIF('A1'!$K$30:$L$103,B$7:B19))-(A19*COUNTIF('A1'!$K$30:$L$103,B$8))))))</f>
        <v/>
      </c>
      <c r="C20" s="72" t="str">
        <f t="array" ref="C20:AZ20">IF($C$6:$AZ$6="","",IF($C$6:$AZ$6="HOT",IF($C19:$AZ19="●","|",IF($C19:$AZ19="|","|","")),IF($C19:$AZ19="▲","|",IF($C19:$AZ19="|","|",""))))</f>
        <v>|</v>
      </c>
      <c r="D20" s="72" t="str">
        <v>|</v>
      </c>
      <c r="E20" s="72" t="str">
        <v/>
      </c>
      <c r="F20" s="72" t="str">
        <v/>
      </c>
      <c r="G20" s="72" t="str">
        <v/>
      </c>
      <c r="H20" s="72" t="str">
        <v>|</v>
      </c>
      <c r="I20" s="72" t="str">
        <v>|</v>
      </c>
      <c r="J20" s="72" t="str">
        <v/>
      </c>
      <c r="K20" s="72" t="str">
        <v/>
      </c>
      <c r="L20" s="72" t="str">
        <v/>
      </c>
      <c r="M20" s="72" t="str">
        <v/>
      </c>
      <c r="N20" s="72" t="str">
        <v/>
      </c>
      <c r="O20" s="72" t="str">
        <v/>
      </c>
      <c r="P20" s="72" t="str">
        <v/>
      </c>
      <c r="Q20" s="72" t="str">
        <v/>
      </c>
      <c r="R20" s="72" t="str">
        <v/>
      </c>
      <c r="S20" s="72" t="str">
        <v/>
      </c>
      <c r="T20" s="72" t="str">
        <v/>
      </c>
      <c r="U20" s="72" t="str">
        <v/>
      </c>
      <c r="V20" s="72" t="str">
        <v/>
      </c>
      <c r="W20" s="72" t="str">
        <v/>
      </c>
      <c r="X20" s="72" t="str">
        <v/>
      </c>
      <c r="Y20" s="72" t="str">
        <v/>
      </c>
      <c r="Z20" s="72" t="str">
        <v/>
      </c>
      <c r="AA20" s="72" t="str">
        <v/>
      </c>
      <c r="AB20" s="72" t="str">
        <v/>
      </c>
      <c r="AC20" s="72" t="str">
        <v/>
      </c>
      <c r="AD20" s="72" t="str">
        <v/>
      </c>
      <c r="AE20" s="72" t="str">
        <v/>
      </c>
      <c r="AF20" s="72" t="str">
        <v/>
      </c>
      <c r="AG20" s="72" t="str">
        <v/>
      </c>
      <c r="AH20" s="72" t="str">
        <v/>
      </c>
      <c r="AI20" s="72" t="str">
        <v/>
      </c>
      <c r="AJ20" s="72" t="str">
        <v/>
      </c>
      <c r="AK20" s="72" t="str">
        <v/>
      </c>
      <c r="AL20" s="72" t="str">
        <v/>
      </c>
      <c r="AM20" s="72" t="str">
        <v/>
      </c>
      <c r="AN20" s="72" t="str">
        <v/>
      </c>
      <c r="AO20" s="72" t="str">
        <v/>
      </c>
      <c r="AP20" s="72" t="str">
        <v/>
      </c>
      <c r="AQ20" s="72" t="str">
        <v/>
      </c>
      <c r="AR20" s="72" t="str">
        <v/>
      </c>
      <c r="AS20" s="72" t="str">
        <v/>
      </c>
      <c r="AT20" s="72" t="str">
        <v/>
      </c>
      <c r="AU20" s="72" t="str">
        <v/>
      </c>
      <c r="AV20" s="72" t="str">
        <v/>
      </c>
      <c r="AW20" s="72" t="str">
        <v/>
      </c>
      <c r="AX20" s="72" t="str">
        <v/>
      </c>
      <c r="AY20" s="72" t="str">
        <v/>
      </c>
      <c r="AZ20" s="72" t="str">
        <v/>
      </c>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c r="FV20" s="72"/>
      <c r="FW20" s="72"/>
      <c r="FX20" s="72"/>
      <c r="FY20" s="72"/>
      <c r="FZ20" s="72"/>
      <c r="GA20" s="72"/>
      <c r="GB20" s="72"/>
      <c r="GC20" s="72"/>
      <c r="GD20" s="72"/>
      <c r="GE20" s="72"/>
      <c r="GF20" s="72"/>
      <c r="GG20" s="72"/>
      <c r="GH20" s="72"/>
      <c r="GI20" s="72"/>
      <c r="GJ20" s="72"/>
      <c r="GK20" s="72"/>
      <c r="GL20" s="72"/>
      <c r="GM20" s="72"/>
      <c r="GN20" s="72"/>
      <c r="GO20" s="72"/>
      <c r="GP20" s="72"/>
      <c r="GQ20" s="72"/>
      <c r="GR20" s="72"/>
      <c r="GS20" s="72"/>
      <c r="GT20" s="72"/>
      <c r="GU20" s="72"/>
      <c r="GV20" s="72"/>
      <c r="GW20" s="72"/>
      <c r="GX20" s="72"/>
      <c r="GY20" s="72"/>
      <c r="GZ20" s="72"/>
      <c r="HA20" s="72"/>
      <c r="HB20" s="72"/>
      <c r="HC20" s="72"/>
      <c r="HD20" s="72"/>
      <c r="HE20" s="72"/>
      <c r="HF20" s="72"/>
      <c r="HG20" s="72"/>
      <c r="HH20" s="72"/>
      <c r="HI20" s="72"/>
      <c r="HJ20" s="72"/>
      <c r="HK20" s="72"/>
      <c r="HL20" s="72"/>
      <c r="HM20" s="72"/>
      <c r="HN20" s="72"/>
      <c r="HO20" s="72"/>
      <c r="HP20" s="72"/>
      <c r="HQ20" s="72"/>
      <c r="HR20" s="72"/>
      <c r="HS20" s="72"/>
      <c r="HT20" s="72"/>
      <c r="HU20" s="72"/>
      <c r="HV20" s="72"/>
      <c r="HW20" s="72"/>
      <c r="HX20" s="72"/>
      <c r="HY20" s="72"/>
      <c r="HZ20" s="72"/>
      <c r="IA20" s="72"/>
      <c r="IB20" s="72"/>
      <c r="IC20" s="72"/>
      <c r="ID20" s="72"/>
      <c r="IE20" s="72"/>
      <c r="IF20" s="72"/>
      <c r="IG20" s="72"/>
      <c r="IH20" s="72"/>
      <c r="II20" s="72"/>
      <c r="IJ20" s="72"/>
      <c r="IK20" s="72"/>
      <c r="IL20" s="72"/>
      <c r="IM20" s="72"/>
      <c r="IN20" s="72"/>
      <c r="IO20" s="72"/>
      <c r="IP20" s="72"/>
      <c r="IQ20" s="72"/>
      <c r="IR20" s="72"/>
      <c r="IS20" s="72"/>
      <c r="IT20" s="72"/>
      <c r="IU20" s="72"/>
      <c r="IV20" s="72"/>
    </row>
    <row r="21" spans="1:256" s="73" customFormat="1" x14ac:dyDescent="0.25">
      <c r="A21" s="70" t="str">
        <f>IF(A19="","",IF((SUM(IF(FREQUENCY('A1'!$K$30:$L$103,'A1'!$K$30:$L$103)&gt;0,1)))&gt;(A19+1),(A19+1),""))</f>
        <v/>
      </c>
      <c r="B21" s="71">
        <f t="array" ref="B21">IF(A20="","",(LARGE('A1'!$K$30:$L$103,(1+SUM(COUNTIF('A1'!$K$30:$L$103,B$7:B20))-(A20*COUNTIF('A1'!$K$30:$L$103,B$8))))))</f>
        <v>345.33400000000006</v>
      </c>
      <c r="C21" s="72" t="str">
        <f t="array" ref="C21:AZ21">IF($C$6:$AZ$6="","",IF($C$6:$AZ$6="HOT",IF(TRANSPOSE('A1'!$K$30:$K$80)=$B21,"●",IF(TRANSPOSE('A1'!$L$30:$L$80)=$B21,"▼",IF($C20:$AZ20="|","|",""))),IF(TRANSPOSE('A1'!$K$30:$K$80)=$B21,"●",IF(TRANSPOSE('A1'!$L$30:$L$80)=$B21,"▲",IF($C20:$AZ20="|","|","")))))</f>
        <v>|</v>
      </c>
      <c r="D21" s="72" t="str">
        <v>|</v>
      </c>
      <c r="E21" s="72" t="str">
        <v/>
      </c>
      <c r="F21" s="72" t="str">
        <v/>
      </c>
      <c r="G21" s="72" t="str">
        <v/>
      </c>
      <c r="H21" s="72" t="str">
        <v>|</v>
      </c>
      <c r="I21" s="72" t="str">
        <v>|</v>
      </c>
      <c r="J21" s="72" t="str">
        <v/>
      </c>
      <c r="K21" s="72" t="str">
        <v/>
      </c>
      <c r="L21" s="72" t="str">
        <v/>
      </c>
      <c r="M21" s="72" t="str">
        <v/>
      </c>
      <c r="N21" s="72" t="str">
        <v/>
      </c>
      <c r="O21" s="72" t="str">
        <v/>
      </c>
      <c r="P21" s="72" t="str">
        <v>●</v>
      </c>
      <c r="Q21" s="72" t="str">
        <v/>
      </c>
      <c r="R21" s="72" t="str">
        <v/>
      </c>
      <c r="S21" s="72" t="str">
        <v/>
      </c>
      <c r="T21" s="72" t="str">
        <v/>
      </c>
      <c r="U21" s="72" t="str">
        <v/>
      </c>
      <c r="V21" s="72" t="str">
        <v/>
      </c>
      <c r="W21" s="72" t="str">
        <v/>
      </c>
      <c r="X21" s="72" t="str">
        <v/>
      </c>
      <c r="Y21" s="72" t="str">
        <v/>
      </c>
      <c r="Z21" s="72" t="str">
        <v/>
      </c>
      <c r="AA21" s="72" t="str">
        <v/>
      </c>
      <c r="AB21" s="72" t="str">
        <v/>
      </c>
      <c r="AC21" s="72" t="str">
        <v/>
      </c>
      <c r="AD21" s="72" t="str">
        <v/>
      </c>
      <c r="AE21" s="72" t="str">
        <v/>
      </c>
      <c r="AF21" s="72" t="str">
        <v/>
      </c>
      <c r="AG21" s="72" t="str">
        <v/>
      </c>
      <c r="AH21" s="72" t="str">
        <v/>
      </c>
      <c r="AI21" s="72" t="str">
        <v/>
      </c>
      <c r="AJ21" s="72" t="str">
        <v/>
      </c>
      <c r="AK21" s="72" t="str">
        <v/>
      </c>
      <c r="AL21" s="72" t="str">
        <v/>
      </c>
      <c r="AM21" s="72" t="str">
        <v/>
      </c>
      <c r="AN21" s="72" t="str">
        <v/>
      </c>
      <c r="AO21" s="72" t="str">
        <v/>
      </c>
      <c r="AP21" s="72" t="str">
        <v/>
      </c>
      <c r="AQ21" s="72" t="str">
        <v/>
      </c>
      <c r="AR21" s="72" t="str">
        <v/>
      </c>
      <c r="AS21" s="72" t="str">
        <v/>
      </c>
      <c r="AT21" s="72" t="str">
        <v/>
      </c>
      <c r="AU21" s="72" t="str">
        <v/>
      </c>
      <c r="AV21" s="72" t="str">
        <v/>
      </c>
      <c r="AW21" s="72" t="str">
        <v/>
      </c>
      <c r="AX21" s="72" t="str">
        <v/>
      </c>
      <c r="AY21" s="72" t="str">
        <v/>
      </c>
      <c r="AZ21" s="72" t="str">
        <v/>
      </c>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c r="GH21" s="72"/>
      <c r="GI21" s="72"/>
      <c r="GJ21" s="72"/>
      <c r="GK21" s="72"/>
      <c r="GL21" s="72"/>
      <c r="GM21" s="72"/>
      <c r="GN21" s="72"/>
      <c r="GO21" s="72"/>
      <c r="GP21" s="72"/>
      <c r="GQ21" s="72"/>
      <c r="GR21" s="72"/>
      <c r="GS21" s="72"/>
      <c r="GT21" s="72"/>
      <c r="GU21" s="72"/>
      <c r="GV21" s="72"/>
      <c r="GW21" s="72"/>
      <c r="GX21" s="72"/>
      <c r="GY21" s="72"/>
      <c r="GZ21" s="72"/>
      <c r="HA21" s="72"/>
      <c r="HB21" s="72"/>
      <c r="HC21" s="72"/>
      <c r="HD21" s="72"/>
      <c r="HE21" s="72"/>
      <c r="HF21" s="72"/>
      <c r="HG21" s="72"/>
      <c r="HH21" s="72"/>
      <c r="HI21" s="72"/>
      <c r="HJ21" s="72"/>
      <c r="HK21" s="72"/>
      <c r="HL21" s="72"/>
      <c r="HM21" s="72"/>
      <c r="HN21" s="72"/>
      <c r="HO21" s="72"/>
      <c r="HP21" s="72"/>
      <c r="HQ21" s="72"/>
      <c r="HR21" s="72"/>
      <c r="HS21" s="72"/>
      <c r="HT21" s="72"/>
      <c r="HU21" s="72"/>
      <c r="HV21" s="72"/>
      <c r="HW21" s="72"/>
      <c r="HX21" s="72"/>
      <c r="HY21" s="72"/>
      <c r="HZ21" s="72"/>
      <c r="IA21" s="72"/>
      <c r="IB21" s="72"/>
      <c r="IC21" s="72"/>
      <c r="ID21" s="72"/>
      <c r="IE21" s="72"/>
      <c r="IF21" s="72"/>
      <c r="IG21" s="72"/>
      <c r="IH21" s="72"/>
      <c r="II21" s="72"/>
      <c r="IJ21" s="72"/>
      <c r="IK21" s="72"/>
      <c r="IL21" s="72"/>
      <c r="IM21" s="72"/>
      <c r="IN21" s="72"/>
      <c r="IO21" s="72"/>
      <c r="IP21" s="72"/>
      <c r="IQ21" s="72"/>
      <c r="IR21" s="72"/>
      <c r="IS21" s="72"/>
      <c r="IT21" s="72"/>
      <c r="IU21" s="72"/>
      <c r="IV21" s="72"/>
    </row>
    <row r="22" spans="1:256" s="73" customFormat="1" x14ac:dyDescent="0.25">
      <c r="A22" s="70">
        <f>IF(A20="","",IF((SUM(IF(FREQUENCY('A1'!$K$30:$L$103,'A1'!$K$30:$L$103)&gt;0,1)))&gt;(A20+1),(A20+1),""))</f>
        <v>8</v>
      </c>
      <c r="B22" s="71" t="str">
        <f t="array" ref="B22">IF(A21="","",(LARGE('A1'!$K$30:$L$103,(1+SUM(COUNTIF('A1'!$K$30:$L$103,B$7:B21))-(A21*COUNTIF('A1'!$K$30:$L$103,B$8))))))</f>
        <v/>
      </c>
      <c r="C22" s="72" t="str">
        <f t="array" ref="C22:AZ22">IF($C$6:$AZ$6="","",IF($C$6:$AZ$6="HOT",IF($C21:$AZ21="●","|",IF($C21:$AZ21="|","|","")),IF($C21:$AZ21="▲","|",IF($C21:$AZ21="|","|",""))))</f>
        <v>|</v>
      </c>
      <c r="D22" s="72" t="str">
        <v>|</v>
      </c>
      <c r="E22" s="72" t="str">
        <v/>
      </c>
      <c r="F22" s="72" t="str">
        <v/>
      </c>
      <c r="G22" s="72" t="str">
        <v/>
      </c>
      <c r="H22" s="72" t="str">
        <v>|</v>
      </c>
      <c r="I22" s="72" t="str">
        <v>|</v>
      </c>
      <c r="J22" s="72" t="str">
        <v/>
      </c>
      <c r="K22" s="72" t="str">
        <v/>
      </c>
      <c r="L22" s="72" t="str">
        <v/>
      </c>
      <c r="M22" s="72" t="str">
        <v/>
      </c>
      <c r="N22" s="72" t="str">
        <v/>
      </c>
      <c r="O22" s="72" t="str">
        <v/>
      </c>
      <c r="P22" s="72" t="str">
        <v>|</v>
      </c>
      <c r="Q22" s="72" t="str">
        <v/>
      </c>
      <c r="R22" s="72" t="str">
        <v/>
      </c>
      <c r="S22" s="72" t="str">
        <v/>
      </c>
      <c r="T22" s="72" t="str">
        <v/>
      </c>
      <c r="U22" s="72" t="str">
        <v/>
      </c>
      <c r="V22" s="72" t="str">
        <v/>
      </c>
      <c r="W22" s="72" t="str">
        <v/>
      </c>
      <c r="X22" s="72" t="str">
        <v/>
      </c>
      <c r="Y22" s="72" t="str">
        <v/>
      </c>
      <c r="Z22" s="72" t="str">
        <v/>
      </c>
      <c r="AA22" s="72" t="str">
        <v/>
      </c>
      <c r="AB22" s="72" t="str">
        <v/>
      </c>
      <c r="AC22" s="72" t="str">
        <v/>
      </c>
      <c r="AD22" s="72" t="str">
        <v/>
      </c>
      <c r="AE22" s="72" t="str">
        <v/>
      </c>
      <c r="AF22" s="72" t="str">
        <v/>
      </c>
      <c r="AG22" s="72" t="str">
        <v/>
      </c>
      <c r="AH22" s="72" t="str">
        <v/>
      </c>
      <c r="AI22" s="72" t="str">
        <v/>
      </c>
      <c r="AJ22" s="72" t="str">
        <v/>
      </c>
      <c r="AK22" s="72" t="str">
        <v/>
      </c>
      <c r="AL22" s="72" t="str">
        <v/>
      </c>
      <c r="AM22" s="72" t="str">
        <v/>
      </c>
      <c r="AN22" s="72" t="str">
        <v/>
      </c>
      <c r="AO22" s="72" t="str">
        <v/>
      </c>
      <c r="AP22" s="72" t="str">
        <v/>
      </c>
      <c r="AQ22" s="72" t="str">
        <v/>
      </c>
      <c r="AR22" s="72" t="str">
        <v/>
      </c>
      <c r="AS22" s="72" t="str">
        <v/>
      </c>
      <c r="AT22" s="72" t="str">
        <v/>
      </c>
      <c r="AU22" s="72" t="str">
        <v/>
      </c>
      <c r="AV22" s="72" t="str">
        <v/>
      </c>
      <c r="AW22" s="72" t="str">
        <v/>
      </c>
      <c r="AX22" s="72" t="str">
        <v/>
      </c>
      <c r="AY22" s="72" t="str">
        <v/>
      </c>
      <c r="AZ22" s="72" t="str">
        <v/>
      </c>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c r="GB22" s="72"/>
      <c r="GC22" s="72"/>
      <c r="GD22" s="72"/>
      <c r="GE22" s="72"/>
      <c r="GF22" s="72"/>
      <c r="GG22" s="72"/>
      <c r="GH22" s="72"/>
      <c r="GI22" s="72"/>
      <c r="GJ22" s="72"/>
      <c r="GK22" s="72"/>
      <c r="GL22" s="72"/>
      <c r="GM22" s="72"/>
      <c r="GN22" s="72"/>
      <c r="GO22" s="72"/>
      <c r="GP22" s="72"/>
      <c r="GQ22" s="72"/>
      <c r="GR22" s="72"/>
      <c r="GS22" s="72"/>
      <c r="GT22" s="72"/>
      <c r="GU22" s="72"/>
      <c r="GV22" s="72"/>
      <c r="GW22" s="72"/>
      <c r="GX22" s="72"/>
      <c r="GY22" s="72"/>
      <c r="GZ22" s="72"/>
      <c r="HA22" s="72"/>
      <c r="HB22" s="72"/>
      <c r="HC22" s="72"/>
      <c r="HD22" s="72"/>
      <c r="HE22" s="72"/>
      <c r="HF22" s="72"/>
      <c r="HG22" s="72"/>
      <c r="HH22" s="72"/>
      <c r="HI22" s="72"/>
      <c r="HJ22" s="72"/>
      <c r="HK22" s="72"/>
      <c r="HL22" s="72"/>
      <c r="HM22" s="72"/>
      <c r="HN22" s="72"/>
      <c r="HO22" s="72"/>
      <c r="HP22" s="72"/>
      <c r="HQ22" s="72"/>
      <c r="HR22" s="72"/>
      <c r="HS22" s="72"/>
      <c r="HT22" s="72"/>
      <c r="HU22" s="72"/>
      <c r="HV22" s="72"/>
      <c r="HW22" s="72"/>
      <c r="HX22" s="72"/>
      <c r="HY22" s="72"/>
      <c r="HZ22" s="72"/>
      <c r="IA22" s="72"/>
      <c r="IB22" s="72"/>
      <c r="IC22" s="72"/>
      <c r="ID22" s="72"/>
      <c r="IE22" s="72"/>
      <c r="IF22" s="72"/>
      <c r="IG22" s="72"/>
      <c r="IH22" s="72"/>
      <c r="II22" s="72"/>
      <c r="IJ22" s="72"/>
      <c r="IK22" s="72"/>
      <c r="IL22" s="72"/>
      <c r="IM22" s="72"/>
      <c r="IN22" s="72"/>
      <c r="IO22" s="72"/>
      <c r="IP22" s="72"/>
      <c r="IQ22" s="72"/>
      <c r="IR22" s="72"/>
      <c r="IS22" s="72"/>
      <c r="IT22" s="72"/>
      <c r="IU22" s="72"/>
      <c r="IV22" s="72"/>
    </row>
    <row r="23" spans="1:256" s="73" customFormat="1" x14ac:dyDescent="0.25">
      <c r="A23" s="70" t="str">
        <f>IF(A21="","",IF((SUM(IF(FREQUENCY('A1'!$K$30:$L$103,'A1'!$K$30:$L$103)&gt;0,1)))&gt;(A21+1),(A21+1),""))</f>
        <v/>
      </c>
      <c r="B23" s="71">
        <f t="array" ref="B23">IF(A22="","",(LARGE('A1'!$K$30:$L$103,(1+SUM(COUNTIF('A1'!$K$30:$L$103,B$7:B22))-(A22*COUNTIF('A1'!$K$30:$L$103,B$8))))))</f>
        <v>345</v>
      </c>
      <c r="C23" s="72" t="str">
        <f t="array" ref="C23:AZ23">IF($C$6:$AZ$6="","",IF($C$6:$AZ$6="HOT",IF(TRANSPOSE('A1'!$K$30:$K$80)=$B23,"●",IF(TRANSPOSE('A1'!$L$30:$L$80)=$B23,"▼",IF($C22:$AZ22="|","|",""))),IF(TRANSPOSE('A1'!$K$30:$K$80)=$B23,"●",IF(TRANSPOSE('A1'!$L$30:$L$80)=$B23,"▲",IF($C22:$AZ22="|","|","")))))</f>
        <v>|</v>
      </c>
      <c r="D23" s="72" t="str">
        <v>|</v>
      </c>
      <c r="E23" s="72" t="str">
        <v/>
      </c>
      <c r="F23" s="72" t="str">
        <v/>
      </c>
      <c r="G23" s="72" t="str">
        <v/>
      </c>
      <c r="H23" s="72" t="str">
        <v>|</v>
      </c>
      <c r="I23" s="72" t="str">
        <v>|</v>
      </c>
      <c r="J23" s="72" t="str">
        <v>●</v>
      </c>
      <c r="K23" s="72" t="str">
        <v/>
      </c>
      <c r="L23" s="72" t="str">
        <v/>
      </c>
      <c r="M23" s="72" t="str">
        <v/>
      </c>
      <c r="N23" s="72" t="str">
        <v/>
      </c>
      <c r="O23" s="72" t="str">
        <v/>
      </c>
      <c r="P23" s="72" t="str">
        <v>▼</v>
      </c>
      <c r="Q23" s="72" t="str">
        <v/>
      </c>
      <c r="R23" s="72" t="str">
        <v/>
      </c>
      <c r="S23" s="72" t="str">
        <v/>
      </c>
      <c r="T23" s="72" t="str">
        <v/>
      </c>
      <c r="U23" s="72" t="str">
        <v/>
      </c>
      <c r="V23" s="72" t="str">
        <v/>
      </c>
      <c r="W23" s="72" t="str">
        <v/>
      </c>
      <c r="X23" s="72" t="str">
        <v/>
      </c>
      <c r="Y23" s="72" t="str">
        <v/>
      </c>
      <c r="Z23" s="72" t="str">
        <v/>
      </c>
      <c r="AA23" s="72" t="str">
        <v/>
      </c>
      <c r="AB23" s="72" t="str">
        <v/>
      </c>
      <c r="AC23" s="72" t="str">
        <v/>
      </c>
      <c r="AD23" s="72" t="str">
        <v/>
      </c>
      <c r="AE23" s="72" t="str">
        <v/>
      </c>
      <c r="AF23" s="72" t="str">
        <v/>
      </c>
      <c r="AG23" s="72" t="str">
        <v/>
      </c>
      <c r="AH23" s="72" t="str">
        <v/>
      </c>
      <c r="AI23" s="72" t="str">
        <v/>
      </c>
      <c r="AJ23" s="72" t="str">
        <v/>
      </c>
      <c r="AK23" s="72" t="str">
        <v/>
      </c>
      <c r="AL23" s="72" t="str">
        <v/>
      </c>
      <c r="AM23" s="72" t="str">
        <v/>
      </c>
      <c r="AN23" s="72" t="str">
        <v/>
      </c>
      <c r="AO23" s="72" t="str">
        <v/>
      </c>
      <c r="AP23" s="72" t="str">
        <v/>
      </c>
      <c r="AQ23" s="72" t="str">
        <v/>
      </c>
      <c r="AR23" s="72" t="str">
        <v/>
      </c>
      <c r="AS23" s="72" t="str">
        <v/>
      </c>
      <c r="AT23" s="72" t="str">
        <v/>
      </c>
      <c r="AU23" s="72" t="str">
        <v/>
      </c>
      <c r="AV23" s="72" t="str">
        <v/>
      </c>
      <c r="AW23" s="72" t="str">
        <v/>
      </c>
      <c r="AX23" s="72" t="str">
        <v/>
      </c>
      <c r="AY23" s="72" t="str">
        <v/>
      </c>
      <c r="AZ23" s="72" t="str">
        <v/>
      </c>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c r="GH23" s="72"/>
      <c r="GI23" s="72"/>
      <c r="GJ23" s="72"/>
      <c r="GK23" s="72"/>
      <c r="GL23" s="72"/>
      <c r="GM23" s="72"/>
      <c r="GN23" s="72"/>
      <c r="GO23" s="72"/>
      <c r="GP23" s="72"/>
      <c r="GQ23" s="72"/>
      <c r="GR23" s="72"/>
      <c r="GS23" s="72"/>
      <c r="GT23" s="72"/>
      <c r="GU23" s="72"/>
      <c r="GV23" s="72"/>
      <c r="GW23" s="72"/>
      <c r="GX23" s="72"/>
      <c r="GY23" s="72"/>
      <c r="GZ23" s="72"/>
      <c r="HA23" s="72"/>
      <c r="HB23" s="72"/>
      <c r="HC23" s="72"/>
      <c r="HD23" s="72"/>
      <c r="HE23" s="72"/>
      <c r="HF23" s="72"/>
      <c r="HG23" s="72"/>
      <c r="HH23" s="72"/>
      <c r="HI23" s="72"/>
      <c r="HJ23" s="72"/>
      <c r="HK23" s="72"/>
      <c r="HL23" s="72"/>
      <c r="HM23" s="72"/>
      <c r="HN23" s="72"/>
      <c r="HO23" s="72"/>
      <c r="HP23" s="72"/>
      <c r="HQ23" s="72"/>
      <c r="HR23" s="72"/>
      <c r="HS23" s="72"/>
      <c r="HT23" s="72"/>
      <c r="HU23" s="72"/>
      <c r="HV23" s="72"/>
      <c r="HW23" s="72"/>
      <c r="HX23" s="72"/>
      <c r="HY23" s="72"/>
      <c r="HZ23" s="72"/>
      <c r="IA23" s="72"/>
      <c r="IB23" s="72"/>
      <c r="IC23" s="72"/>
      <c r="ID23" s="72"/>
      <c r="IE23" s="72"/>
      <c r="IF23" s="72"/>
      <c r="IG23" s="72"/>
      <c r="IH23" s="72"/>
      <c r="II23" s="72"/>
      <c r="IJ23" s="72"/>
      <c r="IK23" s="72"/>
      <c r="IL23" s="72"/>
      <c r="IM23" s="72"/>
      <c r="IN23" s="72"/>
      <c r="IO23" s="72"/>
      <c r="IP23" s="72"/>
      <c r="IQ23" s="72"/>
      <c r="IR23" s="72"/>
      <c r="IS23" s="72"/>
      <c r="IT23" s="72"/>
      <c r="IU23" s="72"/>
      <c r="IV23" s="72"/>
    </row>
    <row r="24" spans="1:256" s="73" customFormat="1" x14ac:dyDescent="0.25">
      <c r="A24" s="70">
        <f>IF(A22="","",IF((SUM(IF(FREQUENCY('A1'!$K$30:$L$103,'A1'!$K$30:$L$103)&gt;0,1)))&gt;(A22+1),(A22+1),""))</f>
        <v>9</v>
      </c>
      <c r="B24" s="71" t="str">
        <f t="array" ref="B24">IF(A23="","",(LARGE('A1'!$K$30:$L$103,(1+SUM(COUNTIF('A1'!$K$30:$L$103,B$7:B23))-(A23*COUNTIF('A1'!$K$30:$L$103,B$8))))))</f>
        <v/>
      </c>
      <c r="C24" s="72" t="str">
        <f t="array" ref="C24:AZ24">IF($C$6:$AZ$6="","",IF($C$6:$AZ$6="HOT",IF($C23:$AZ23="●","|",IF($C23:$AZ23="|","|","")),IF($C23:$AZ23="▲","|",IF($C23:$AZ23="|","|",""))))</f>
        <v>|</v>
      </c>
      <c r="D24" s="72" t="str">
        <v>|</v>
      </c>
      <c r="E24" s="72" t="str">
        <v/>
      </c>
      <c r="F24" s="72" t="str">
        <v/>
      </c>
      <c r="G24" s="72" t="str">
        <v/>
      </c>
      <c r="H24" s="72" t="str">
        <v>|</v>
      </c>
      <c r="I24" s="72" t="str">
        <v>|</v>
      </c>
      <c r="J24" s="72" t="str">
        <v>|</v>
      </c>
      <c r="K24" s="72" t="str">
        <v/>
      </c>
      <c r="L24" s="72" t="str">
        <v/>
      </c>
      <c r="M24" s="72" t="str">
        <v/>
      </c>
      <c r="N24" s="72" t="str">
        <v/>
      </c>
      <c r="O24" s="72" t="str">
        <v/>
      </c>
      <c r="P24" s="72" t="str">
        <v/>
      </c>
      <c r="Q24" s="72" t="str">
        <v/>
      </c>
      <c r="R24" s="72" t="str">
        <v/>
      </c>
      <c r="S24" s="72" t="str">
        <v/>
      </c>
      <c r="T24" s="72" t="str">
        <v/>
      </c>
      <c r="U24" s="72" t="str">
        <v/>
      </c>
      <c r="V24" s="72" t="str">
        <v/>
      </c>
      <c r="W24" s="72" t="str">
        <v/>
      </c>
      <c r="X24" s="72" t="str">
        <v/>
      </c>
      <c r="Y24" s="72" t="str">
        <v/>
      </c>
      <c r="Z24" s="72" t="str">
        <v/>
      </c>
      <c r="AA24" s="72" t="str">
        <v/>
      </c>
      <c r="AB24" s="72" t="str">
        <v/>
      </c>
      <c r="AC24" s="72" t="str">
        <v/>
      </c>
      <c r="AD24" s="72" t="str">
        <v/>
      </c>
      <c r="AE24" s="72" t="str">
        <v/>
      </c>
      <c r="AF24" s="72" t="str">
        <v/>
      </c>
      <c r="AG24" s="72" t="str">
        <v/>
      </c>
      <c r="AH24" s="72" t="str">
        <v/>
      </c>
      <c r="AI24" s="72" t="str">
        <v/>
      </c>
      <c r="AJ24" s="72" t="str">
        <v/>
      </c>
      <c r="AK24" s="72" t="str">
        <v/>
      </c>
      <c r="AL24" s="72" t="str">
        <v/>
      </c>
      <c r="AM24" s="72" t="str">
        <v/>
      </c>
      <c r="AN24" s="72" t="str">
        <v/>
      </c>
      <c r="AO24" s="72" t="str">
        <v/>
      </c>
      <c r="AP24" s="72" t="str">
        <v/>
      </c>
      <c r="AQ24" s="72" t="str">
        <v/>
      </c>
      <c r="AR24" s="72" t="str">
        <v/>
      </c>
      <c r="AS24" s="72" t="str">
        <v/>
      </c>
      <c r="AT24" s="72" t="str">
        <v/>
      </c>
      <c r="AU24" s="72" t="str">
        <v/>
      </c>
      <c r="AV24" s="72" t="str">
        <v/>
      </c>
      <c r="AW24" s="72" t="str">
        <v/>
      </c>
      <c r="AX24" s="72" t="str">
        <v/>
      </c>
      <c r="AY24" s="72" t="str">
        <v/>
      </c>
      <c r="AZ24" s="72" t="str">
        <v/>
      </c>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c r="IB24" s="72"/>
      <c r="IC24" s="72"/>
      <c r="ID24" s="72"/>
      <c r="IE24" s="72"/>
      <c r="IF24" s="72"/>
      <c r="IG24" s="72"/>
      <c r="IH24" s="72"/>
      <c r="II24" s="72"/>
      <c r="IJ24" s="72"/>
      <c r="IK24" s="72"/>
      <c r="IL24" s="72"/>
      <c r="IM24" s="72"/>
      <c r="IN24" s="72"/>
      <c r="IO24" s="72"/>
      <c r="IP24" s="72"/>
      <c r="IQ24" s="72"/>
      <c r="IR24" s="72"/>
      <c r="IS24" s="72"/>
      <c r="IT24" s="72"/>
      <c r="IU24" s="72"/>
      <c r="IV24" s="72"/>
    </row>
    <row r="25" spans="1:256" s="73" customFormat="1" x14ac:dyDescent="0.25">
      <c r="A25" s="70" t="str">
        <f>IF(A23="","",IF((SUM(IF(FREQUENCY('A1'!$K$30:$L$103,'A1'!$K$30:$L$103)&gt;0,1)))&gt;(A23+1),(A23+1),""))</f>
        <v/>
      </c>
      <c r="B25" s="71">
        <f t="array" ref="B25">IF(A24="","",(LARGE('A1'!$K$30:$L$103,(1+SUM(COUNTIF('A1'!$K$30:$L$103,B$7:B24))-(A24*COUNTIF('A1'!$K$30:$L$103,B$8))))))</f>
        <v>281.85000000000002</v>
      </c>
      <c r="C25" s="72" t="str">
        <f t="array" ref="C25:AZ25">IF($C$6:$AZ$6="","",IF($C$6:$AZ$6="HOT",IF(TRANSPOSE('A1'!$K$30:$K$80)=$B25,"●",IF(TRANSPOSE('A1'!$L$30:$L$80)=$B25,"▼",IF($C24:$AZ24="|","|",""))),IF(TRANSPOSE('A1'!$K$30:$K$80)=$B25,"●",IF(TRANSPOSE('A1'!$L$30:$L$80)=$B25,"▲",IF($C24:$AZ24="|","|","")))))</f>
        <v>|</v>
      </c>
      <c r="D25" s="72" t="str">
        <v>|</v>
      </c>
      <c r="E25" s="72" t="str">
        <v/>
      </c>
      <c r="F25" s="72" t="str">
        <v>▲</v>
      </c>
      <c r="G25" s="72" t="str">
        <v/>
      </c>
      <c r="H25" s="72" t="str">
        <v>|</v>
      </c>
      <c r="I25" s="72" t="str">
        <v>|</v>
      </c>
      <c r="J25" s="72" t="str">
        <v>|</v>
      </c>
      <c r="K25" s="72" t="str">
        <v/>
      </c>
      <c r="L25" s="72" t="str">
        <v/>
      </c>
      <c r="M25" s="72" t="str">
        <v/>
      </c>
      <c r="N25" s="72" t="str">
        <v/>
      </c>
      <c r="O25" s="72" t="str">
        <v/>
      </c>
      <c r="P25" s="72" t="str">
        <v/>
      </c>
      <c r="Q25" s="72" t="str">
        <v/>
      </c>
      <c r="R25" s="72" t="str">
        <v/>
      </c>
      <c r="S25" s="72" t="str">
        <v/>
      </c>
      <c r="T25" s="72" t="str">
        <v/>
      </c>
      <c r="U25" s="72" t="str">
        <v/>
      </c>
      <c r="V25" s="72" t="str">
        <v/>
      </c>
      <c r="W25" s="72" t="str">
        <v/>
      </c>
      <c r="X25" s="72" t="str">
        <v/>
      </c>
      <c r="Y25" s="72" t="str">
        <v/>
      </c>
      <c r="Z25" s="72" t="str">
        <v/>
      </c>
      <c r="AA25" s="72" t="str">
        <v/>
      </c>
      <c r="AB25" s="72" t="str">
        <v/>
      </c>
      <c r="AC25" s="72" t="str">
        <v/>
      </c>
      <c r="AD25" s="72" t="str">
        <v/>
      </c>
      <c r="AE25" s="72" t="str">
        <v/>
      </c>
      <c r="AF25" s="72" t="str">
        <v/>
      </c>
      <c r="AG25" s="72" t="str">
        <v/>
      </c>
      <c r="AH25" s="72" t="str">
        <v/>
      </c>
      <c r="AI25" s="72" t="str">
        <v/>
      </c>
      <c r="AJ25" s="72" t="str">
        <v/>
      </c>
      <c r="AK25" s="72" t="str">
        <v/>
      </c>
      <c r="AL25" s="72" t="str">
        <v/>
      </c>
      <c r="AM25" s="72" t="str">
        <v/>
      </c>
      <c r="AN25" s="72" t="str">
        <v/>
      </c>
      <c r="AO25" s="72" t="str">
        <v/>
      </c>
      <c r="AP25" s="72" t="str">
        <v/>
      </c>
      <c r="AQ25" s="72" t="str">
        <v/>
      </c>
      <c r="AR25" s="72" t="str">
        <v/>
      </c>
      <c r="AS25" s="72" t="str">
        <v/>
      </c>
      <c r="AT25" s="72" t="str">
        <v/>
      </c>
      <c r="AU25" s="72" t="str">
        <v/>
      </c>
      <c r="AV25" s="72" t="str">
        <v/>
      </c>
      <c r="AW25" s="72" t="str">
        <v/>
      </c>
      <c r="AX25" s="72" t="str">
        <v/>
      </c>
      <c r="AY25" s="72" t="str">
        <v/>
      </c>
      <c r="AZ25" s="72" t="str">
        <v/>
      </c>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c r="FV25" s="72"/>
      <c r="FW25" s="72"/>
      <c r="FX25" s="72"/>
      <c r="FY25" s="72"/>
      <c r="FZ25" s="72"/>
      <c r="GA25" s="72"/>
      <c r="GB25" s="72"/>
      <c r="GC25" s="72"/>
      <c r="GD25" s="72"/>
      <c r="GE25" s="72"/>
      <c r="GF25" s="72"/>
      <c r="GG25" s="72"/>
      <c r="GH25" s="72"/>
      <c r="GI25" s="72"/>
      <c r="GJ25" s="72"/>
      <c r="GK25" s="72"/>
      <c r="GL25" s="72"/>
      <c r="GM25" s="72"/>
      <c r="GN25" s="72"/>
      <c r="GO25" s="72"/>
      <c r="GP25" s="72"/>
      <c r="GQ25" s="72"/>
      <c r="GR25" s="72"/>
      <c r="GS25" s="72"/>
      <c r="GT25" s="72"/>
      <c r="GU25" s="72"/>
      <c r="GV25" s="72"/>
      <c r="GW25" s="72"/>
      <c r="GX25" s="72"/>
      <c r="GY25" s="72"/>
      <c r="GZ25" s="72"/>
      <c r="HA25" s="72"/>
      <c r="HB25" s="72"/>
      <c r="HC25" s="72"/>
      <c r="HD25" s="72"/>
      <c r="HE25" s="72"/>
      <c r="HF25" s="72"/>
      <c r="HG25" s="72"/>
      <c r="HH25" s="72"/>
      <c r="HI25" s="72"/>
      <c r="HJ25" s="72"/>
      <c r="HK25" s="72"/>
      <c r="HL25" s="72"/>
      <c r="HM25" s="72"/>
      <c r="HN25" s="72"/>
      <c r="HO25" s="72"/>
      <c r="HP25" s="72"/>
      <c r="HQ25" s="72"/>
      <c r="HR25" s="72"/>
      <c r="HS25" s="72"/>
      <c r="HT25" s="72"/>
      <c r="HU25" s="72"/>
      <c r="HV25" s="72"/>
      <c r="HW25" s="72"/>
      <c r="HX25" s="72"/>
      <c r="HY25" s="72"/>
      <c r="HZ25" s="72"/>
      <c r="IA25" s="72"/>
      <c r="IB25" s="72"/>
      <c r="IC25" s="72"/>
      <c r="ID25" s="72"/>
      <c r="IE25" s="72"/>
      <c r="IF25" s="72"/>
      <c r="IG25" s="72"/>
      <c r="IH25" s="72"/>
      <c r="II25" s="72"/>
      <c r="IJ25" s="72"/>
      <c r="IK25" s="72"/>
      <c r="IL25" s="72"/>
      <c r="IM25" s="72"/>
      <c r="IN25" s="72"/>
      <c r="IO25" s="72"/>
      <c r="IP25" s="72"/>
      <c r="IQ25" s="72"/>
      <c r="IR25" s="72"/>
      <c r="IS25" s="72"/>
      <c r="IT25" s="72"/>
      <c r="IU25" s="72"/>
      <c r="IV25" s="72"/>
    </row>
    <row r="26" spans="1:256" s="73" customFormat="1" x14ac:dyDescent="0.25">
      <c r="A26" s="70">
        <f>IF(A24="","",IF((SUM(IF(FREQUENCY('A1'!$K$30:$L$103,'A1'!$K$30:$L$103)&gt;0,1)))&gt;(A24+1),(A24+1),""))</f>
        <v>10</v>
      </c>
      <c r="B26" s="71" t="str">
        <f t="array" ref="B26">IF(A25="","",(LARGE('A1'!$K$30:$L$103,(1+SUM(COUNTIF('A1'!$K$30:$L$103,B$7:B25))-(A25*COUNTIF('A1'!$K$30:$L$103,B$8))))))</f>
        <v/>
      </c>
      <c r="C26" s="72" t="str">
        <f t="array" ref="C26:AZ26">IF($C$6:$AZ$6="","",IF($C$6:$AZ$6="HOT",IF($C25:$AZ25="●","|",IF($C25:$AZ25="|","|","")),IF($C25:$AZ25="▲","|",IF($C25:$AZ25="|","|",""))))</f>
        <v>|</v>
      </c>
      <c r="D26" s="72" t="str">
        <v>|</v>
      </c>
      <c r="E26" s="72" t="str">
        <v/>
      </c>
      <c r="F26" s="72" t="str">
        <v>|</v>
      </c>
      <c r="G26" s="72" t="str">
        <v/>
      </c>
      <c r="H26" s="72" t="str">
        <v>|</v>
      </c>
      <c r="I26" s="72" t="str">
        <v>|</v>
      </c>
      <c r="J26" s="72" t="str">
        <v>|</v>
      </c>
      <c r="K26" s="72" t="str">
        <v/>
      </c>
      <c r="L26" s="72" t="str">
        <v/>
      </c>
      <c r="M26" s="72" t="str">
        <v/>
      </c>
      <c r="N26" s="72" t="str">
        <v/>
      </c>
      <c r="O26" s="72" t="str">
        <v/>
      </c>
      <c r="P26" s="72" t="str">
        <v/>
      </c>
      <c r="Q26" s="72" t="str">
        <v/>
      </c>
      <c r="R26" s="72" t="str">
        <v/>
      </c>
      <c r="S26" s="72" t="str">
        <v/>
      </c>
      <c r="T26" s="72" t="str">
        <v/>
      </c>
      <c r="U26" s="72" t="str">
        <v/>
      </c>
      <c r="V26" s="72" t="str">
        <v/>
      </c>
      <c r="W26" s="72" t="str">
        <v/>
      </c>
      <c r="X26" s="72" t="str">
        <v/>
      </c>
      <c r="Y26" s="72" t="str">
        <v/>
      </c>
      <c r="Z26" s="72" t="str">
        <v/>
      </c>
      <c r="AA26" s="72" t="str">
        <v/>
      </c>
      <c r="AB26" s="72" t="str">
        <v/>
      </c>
      <c r="AC26" s="72" t="str">
        <v/>
      </c>
      <c r="AD26" s="72" t="str">
        <v/>
      </c>
      <c r="AE26" s="72" t="str">
        <v/>
      </c>
      <c r="AF26" s="72" t="str">
        <v/>
      </c>
      <c r="AG26" s="72" t="str">
        <v/>
      </c>
      <c r="AH26" s="72" t="str">
        <v/>
      </c>
      <c r="AI26" s="72" t="str">
        <v/>
      </c>
      <c r="AJ26" s="72" t="str">
        <v/>
      </c>
      <c r="AK26" s="72" t="str">
        <v/>
      </c>
      <c r="AL26" s="72" t="str">
        <v/>
      </c>
      <c r="AM26" s="72" t="str">
        <v/>
      </c>
      <c r="AN26" s="72" t="str">
        <v/>
      </c>
      <c r="AO26" s="72" t="str">
        <v/>
      </c>
      <c r="AP26" s="72" t="str">
        <v/>
      </c>
      <c r="AQ26" s="72" t="str">
        <v/>
      </c>
      <c r="AR26" s="72" t="str">
        <v/>
      </c>
      <c r="AS26" s="72" t="str">
        <v/>
      </c>
      <c r="AT26" s="72" t="str">
        <v/>
      </c>
      <c r="AU26" s="72" t="str">
        <v/>
      </c>
      <c r="AV26" s="72" t="str">
        <v/>
      </c>
      <c r="AW26" s="72" t="str">
        <v/>
      </c>
      <c r="AX26" s="72" t="str">
        <v/>
      </c>
      <c r="AY26" s="72" t="str">
        <v/>
      </c>
      <c r="AZ26" s="72" t="str">
        <v/>
      </c>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c r="GB26" s="72"/>
      <c r="GC26" s="72"/>
      <c r="GD26" s="72"/>
      <c r="GE26" s="72"/>
      <c r="GF26" s="72"/>
      <c r="GG26" s="72"/>
      <c r="GH26" s="72"/>
      <c r="GI26" s="72"/>
      <c r="GJ26" s="72"/>
      <c r="GK26" s="72"/>
      <c r="GL26" s="72"/>
      <c r="GM26" s="72"/>
      <c r="GN26" s="72"/>
      <c r="GO26" s="72"/>
      <c r="GP26" s="72"/>
      <c r="GQ26" s="72"/>
      <c r="GR26" s="72"/>
      <c r="GS26" s="72"/>
      <c r="GT26" s="72"/>
      <c r="GU26" s="72"/>
      <c r="GV26" s="72"/>
      <c r="GW26" s="72"/>
      <c r="GX26" s="72"/>
      <c r="GY26" s="72"/>
      <c r="GZ26" s="72"/>
      <c r="HA26" s="72"/>
      <c r="HB26" s="72"/>
      <c r="HC26" s="72"/>
      <c r="HD26" s="72"/>
      <c r="HE26" s="72"/>
      <c r="HF26" s="72"/>
      <c r="HG26" s="72"/>
      <c r="HH26" s="72"/>
      <c r="HI26" s="72"/>
      <c r="HJ26" s="72"/>
      <c r="HK26" s="72"/>
      <c r="HL26" s="72"/>
      <c r="HM26" s="72"/>
      <c r="HN26" s="72"/>
      <c r="HO26" s="72"/>
      <c r="HP26" s="72"/>
      <c r="HQ26" s="72"/>
      <c r="HR26" s="72"/>
      <c r="HS26" s="72"/>
      <c r="HT26" s="72"/>
      <c r="HU26" s="72"/>
      <c r="HV26" s="72"/>
      <c r="HW26" s="72"/>
      <c r="HX26" s="72"/>
      <c r="HY26" s="72"/>
      <c r="HZ26" s="72"/>
      <c r="IA26" s="72"/>
      <c r="IB26" s="72"/>
      <c r="IC26" s="72"/>
      <c r="ID26" s="72"/>
      <c r="IE26" s="72"/>
      <c r="IF26" s="72"/>
      <c r="IG26" s="72"/>
      <c r="IH26" s="72"/>
      <c r="II26" s="72"/>
      <c r="IJ26" s="72"/>
      <c r="IK26" s="72"/>
      <c r="IL26" s="72"/>
      <c r="IM26" s="72"/>
      <c r="IN26" s="72"/>
      <c r="IO26" s="72"/>
      <c r="IP26" s="72"/>
      <c r="IQ26" s="72"/>
      <c r="IR26" s="72"/>
      <c r="IS26" s="72"/>
      <c r="IT26" s="72"/>
      <c r="IU26" s="72"/>
      <c r="IV26" s="72"/>
    </row>
    <row r="27" spans="1:256" s="73" customFormat="1" x14ac:dyDescent="0.25">
      <c r="A27" s="70" t="str">
        <f>IF(A25="","",IF((SUM(IF(FREQUENCY('A1'!$K$30:$L$103,'A1'!$K$30:$L$103)&gt;0,1)))&gt;(A25+1),(A25+1),""))</f>
        <v/>
      </c>
      <c r="B27" s="71">
        <f t="array" ref="B27">IF(A26="","",(LARGE('A1'!$K$30:$L$103,(1+SUM(COUNTIF('A1'!$K$30:$L$103,B$7:B26))-(A26*COUNTIF('A1'!$K$30:$L$103,B$8))))))</f>
        <v>199.76400000000001</v>
      </c>
      <c r="C27" s="72" t="str">
        <f t="array" ref="C27:AZ27">IF($C$6:$AZ$6="","",IF($C$6:$AZ$6="HOT",IF(TRANSPOSE('A1'!$K$30:$K$80)=$B27,"●",IF(TRANSPOSE('A1'!$L$30:$L$80)=$B27,"▼",IF($C26:$AZ26="|","|",""))),IF(TRANSPOSE('A1'!$K$30:$K$80)=$B27,"●",IF(TRANSPOSE('A1'!$L$30:$L$80)=$B27,"▲",IF($C26:$AZ26="|","|","")))))</f>
        <v>|</v>
      </c>
      <c r="D27" s="72" t="str">
        <v>|</v>
      </c>
      <c r="E27" s="72" t="str">
        <v/>
      </c>
      <c r="F27" s="72" t="str">
        <v>|</v>
      </c>
      <c r="G27" s="72" t="str">
        <v/>
      </c>
      <c r="H27" s="72" t="str">
        <v>|</v>
      </c>
      <c r="I27" s="72" t="str">
        <v>|</v>
      </c>
      <c r="J27" s="72" t="str">
        <v>|</v>
      </c>
      <c r="K27" s="72" t="str">
        <v/>
      </c>
      <c r="L27" s="72" t="str">
        <v/>
      </c>
      <c r="M27" s="72" t="str">
        <v>●</v>
      </c>
      <c r="N27" s="72" t="str">
        <v/>
      </c>
      <c r="O27" s="72" t="str">
        <v/>
      </c>
      <c r="P27" s="72" t="str">
        <v/>
      </c>
      <c r="Q27" s="72" t="str">
        <v/>
      </c>
      <c r="R27" s="72" t="str">
        <v/>
      </c>
      <c r="S27" s="72" t="str">
        <v/>
      </c>
      <c r="T27" s="72" t="str">
        <v/>
      </c>
      <c r="U27" s="72" t="str">
        <v/>
      </c>
      <c r="V27" s="72" t="str">
        <v/>
      </c>
      <c r="W27" s="72" t="str">
        <v/>
      </c>
      <c r="X27" s="72" t="str">
        <v/>
      </c>
      <c r="Y27" s="72" t="str">
        <v/>
      </c>
      <c r="Z27" s="72" t="str">
        <v/>
      </c>
      <c r="AA27" s="72" t="str">
        <v/>
      </c>
      <c r="AB27" s="72" t="str">
        <v/>
      </c>
      <c r="AC27" s="72" t="str">
        <v/>
      </c>
      <c r="AD27" s="72" t="str">
        <v/>
      </c>
      <c r="AE27" s="72" t="str">
        <v/>
      </c>
      <c r="AF27" s="72" t="str">
        <v/>
      </c>
      <c r="AG27" s="72" t="str">
        <v/>
      </c>
      <c r="AH27" s="72" t="str">
        <v/>
      </c>
      <c r="AI27" s="72" t="str">
        <v/>
      </c>
      <c r="AJ27" s="72" t="str">
        <v/>
      </c>
      <c r="AK27" s="72" t="str">
        <v/>
      </c>
      <c r="AL27" s="72" t="str">
        <v/>
      </c>
      <c r="AM27" s="72" t="str">
        <v/>
      </c>
      <c r="AN27" s="72" t="str">
        <v/>
      </c>
      <c r="AO27" s="72" t="str">
        <v/>
      </c>
      <c r="AP27" s="72" t="str">
        <v/>
      </c>
      <c r="AQ27" s="72" t="str">
        <v/>
      </c>
      <c r="AR27" s="72" t="str">
        <v/>
      </c>
      <c r="AS27" s="72" t="str">
        <v/>
      </c>
      <c r="AT27" s="72" t="str">
        <v/>
      </c>
      <c r="AU27" s="72" t="str">
        <v/>
      </c>
      <c r="AV27" s="72" t="str">
        <v/>
      </c>
      <c r="AW27" s="72" t="str">
        <v/>
      </c>
      <c r="AX27" s="72" t="str">
        <v/>
      </c>
      <c r="AY27" s="72" t="str">
        <v/>
      </c>
      <c r="AZ27" s="72" t="str">
        <v/>
      </c>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c r="FV27" s="72"/>
      <c r="FW27" s="72"/>
      <c r="FX27" s="72"/>
      <c r="FY27" s="72"/>
      <c r="FZ27" s="72"/>
      <c r="GA27" s="72"/>
      <c r="GB27" s="72"/>
      <c r="GC27" s="72"/>
      <c r="GD27" s="72"/>
      <c r="GE27" s="72"/>
      <c r="GF27" s="72"/>
      <c r="GG27" s="72"/>
      <c r="GH27" s="72"/>
      <c r="GI27" s="72"/>
      <c r="GJ27" s="72"/>
      <c r="GK27" s="72"/>
      <c r="GL27" s="72"/>
      <c r="GM27" s="72"/>
      <c r="GN27" s="72"/>
      <c r="GO27" s="72"/>
      <c r="GP27" s="72"/>
      <c r="GQ27" s="72"/>
      <c r="GR27" s="72"/>
      <c r="GS27" s="72"/>
      <c r="GT27" s="72"/>
      <c r="GU27" s="72"/>
      <c r="GV27" s="72"/>
      <c r="GW27" s="72"/>
      <c r="GX27" s="72"/>
      <c r="GY27" s="72"/>
      <c r="GZ27" s="72"/>
      <c r="HA27" s="72"/>
      <c r="HB27" s="72"/>
      <c r="HC27" s="72"/>
      <c r="HD27" s="72"/>
      <c r="HE27" s="72"/>
      <c r="HF27" s="72"/>
      <c r="HG27" s="72"/>
      <c r="HH27" s="72"/>
      <c r="HI27" s="72"/>
      <c r="HJ27" s="72"/>
      <c r="HK27" s="72"/>
      <c r="HL27" s="72"/>
      <c r="HM27" s="72"/>
      <c r="HN27" s="72"/>
      <c r="HO27" s="72"/>
      <c r="HP27" s="72"/>
      <c r="HQ27" s="72"/>
      <c r="HR27" s="72"/>
      <c r="HS27" s="72"/>
      <c r="HT27" s="72"/>
      <c r="HU27" s="72"/>
      <c r="HV27" s="72"/>
      <c r="HW27" s="72"/>
      <c r="HX27" s="72"/>
      <c r="HY27" s="72"/>
      <c r="HZ27" s="72"/>
      <c r="IA27" s="72"/>
      <c r="IB27" s="72"/>
      <c r="IC27" s="72"/>
      <c r="ID27" s="72"/>
      <c r="IE27" s="72"/>
      <c r="IF27" s="72"/>
      <c r="IG27" s="72"/>
      <c r="IH27" s="72"/>
      <c r="II27" s="72"/>
      <c r="IJ27" s="72"/>
      <c r="IK27" s="72"/>
      <c r="IL27" s="72"/>
      <c r="IM27" s="72"/>
      <c r="IN27" s="72"/>
      <c r="IO27" s="72"/>
      <c r="IP27" s="72"/>
      <c r="IQ27" s="72"/>
      <c r="IR27" s="72"/>
      <c r="IS27" s="72"/>
      <c r="IT27" s="72"/>
      <c r="IU27" s="72"/>
      <c r="IV27" s="72"/>
    </row>
    <row r="28" spans="1:256" s="73" customFormat="1" x14ac:dyDescent="0.25">
      <c r="A28" s="70">
        <f>IF(A26="","",IF((SUM(IF(FREQUENCY('A1'!$K$30:$L$103,'A1'!$K$30:$L$103)&gt;0,1)))&gt;(A26+1),(A26+1),""))</f>
        <v>11</v>
      </c>
      <c r="B28" s="71" t="str">
        <f t="array" ref="B28">IF(A27="","",(LARGE('A1'!$K$30:$L$103,(1+SUM(COUNTIF('A1'!$K$30:$L$103,B$7:B27))-(A27*COUNTIF('A1'!$K$30:$L$103,B$8))))))</f>
        <v/>
      </c>
      <c r="C28" s="72" t="str">
        <f t="array" ref="C28:AZ28">IF($C$6:$AZ$6="","",IF($C$6:$AZ$6="HOT",IF($C27:$AZ27="●","|",IF($C27:$AZ27="|","|","")),IF($C27:$AZ27="▲","|",IF($C27:$AZ27="|","|",""))))</f>
        <v>|</v>
      </c>
      <c r="D28" s="72" t="str">
        <v>|</v>
      </c>
      <c r="E28" s="72" t="str">
        <v/>
      </c>
      <c r="F28" s="72" t="str">
        <v>|</v>
      </c>
      <c r="G28" s="72" t="str">
        <v/>
      </c>
      <c r="H28" s="72" t="str">
        <v>|</v>
      </c>
      <c r="I28" s="72" t="str">
        <v>|</v>
      </c>
      <c r="J28" s="72" t="str">
        <v>|</v>
      </c>
      <c r="K28" s="72" t="str">
        <v/>
      </c>
      <c r="L28" s="72" t="str">
        <v/>
      </c>
      <c r="M28" s="72" t="str">
        <v>|</v>
      </c>
      <c r="N28" s="72" t="str">
        <v/>
      </c>
      <c r="O28" s="72" t="str">
        <v/>
      </c>
      <c r="P28" s="72" t="str">
        <v/>
      </c>
      <c r="Q28" s="72" t="str">
        <v/>
      </c>
      <c r="R28" s="72" t="str">
        <v/>
      </c>
      <c r="S28" s="72" t="str">
        <v/>
      </c>
      <c r="T28" s="72" t="str">
        <v/>
      </c>
      <c r="U28" s="72" t="str">
        <v/>
      </c>
      <c r="V28" s="72" t="str">
        <v/>
      </c>
      <c r="W28" s="72" t="str">
        <v/>
      </c>
      <c r="X28" s="72" t="str">
        <v/>
      </c>
      <c r="Y28" s="72" t="str">
        <v/>
      </c>
      <c r="Z28" s="72" t="str">
        <v/>
      </c>
      <c r="AA28" s="72" t="str">
        <v/>
      </c>
      <c r="AB28" s="72" t="str">
        <v/>
      </c>
      <c r="AC28" s="72" t="str">
        <v/>
      </c>
      <c r="AD28" s="72" t="str">
        <v/>
      </c>
      <c r="AE28" s="72" t="str">
        <v/>
      </c>
      <c r="AF28" s="72" t="str">
        <v/>
      </c>
      <c r="AG28" s="72" t="str">
        <v/>
      </c>
      <c r="AH28" s="72" t="str">
        <v/>
      </c>
      <c r="AI28" s="72" t="str">
        <v/>
      </c>
      <c r="AJ28" s="72" t="str">
        <v/>
      </c>
      <c r="AK28" s="72" t="str">
        <v/>
      </c>
      <c r="AL28" s="72" t="str">
        <v/>
      </c>
      <c r="AM28" s="72" t="str">
        <v/>
      </c>
      <c r="AN28" s="72" t="str">
        <v/>
      </c>
      <c r="AO28" s="72" t="str">
        <v/>
      </c>
      <c r="AP28" s="72" t="str">
        <v/>
      </c>
      <c r="AQ28" s="72" t="str">
        <v/>
      </c>
      <c r="AR28" s="72" t="str">
        <v/>
      </c>
      <c r="AS28" s="72" t="str">
        <v/>
      </c>
      <c r="AT28" s="72" t="str">
        <v/>
      </c>
      <c r="AU28" s="72" t="str">
        <v/>
      </c>
      <c r="AV28" s="72" t="str">
        <v/>
      </c>
      <c r="AW28" s="72" t="str">
        <v/>
      </c>
      <c r="AX28" s="72" t="str">
        <v/>
      </c>
      <c r="AY28" s="72" t="str">
        <v/>
      </c>
      <c r="AZ28" s="72" t="str">
        <v/>
      </c>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c r="FV28" s="72"/>
      <c r="FW28" s="72"/>
      <c r="FX28" s="72"/>
      <c r="FY28" s="72"/>
      <c r="FZ28" s="72"/>
      <c r="GA28" s="72"/>
      <c r="GB28" s="72"/>
      <c r="GC28" s="72"/>
      <c r="GD28" s="72"/>
      <c r="GE28" s="72"/>
      <c r="GF28" s="72"/>
      <c r="GG28" s="72"/>
      <c r="GH28" s="72"/>
      <c r="GI28" s="72"/>
      <c r="GJ28" s="72"/>
      <c r="GK28" s="72"/>
      <c r="GL28" s="72"/>
      <c r="GM28" s="72"/>
      <c r="GN28" s="72"/>
      <c r="GO28" s="72"/>
      <c r="GP28" s="72"/>
      <c r="GQ28" s="72"/>
      <c r="GR28" s="72"/>
      <c r="GS28" s="72"/>
      <c r="GT28" s="72"/>
      <c r="GU28" s="72"/>
      <c r="GV28" s="72"/>
      <c r="GW28" s="72"/>
      <c r="GX28" s="72"/>
      <c r="GY28" s="72"/>
      <c r="GZ28" s="72"/>
      <c r="HA28" s="72"/>
      <c r="HB28" s="72"/>
      <c r="HC28" s="72"/>
      <c r="HD28" s="72"/>
      <c r="HE28" s="72"/>
      <c r="HF28" s="72"/>
      <c r="HG28" s="72"/>
      <c r="HH28" s="72"/>
      <c r="HI28" s="72"/>
      <c r="HJ28" s="72"/>
      <c r="HK28" s="72"/>
      <c r="HL28" s="72"/>
      <c r="HM28" s="72"/>
      <c r="HN28" s="72"/>
      <c r="HO28" s="72"/>
      <c r="HP28" s="72"/>
      <c r="HQ28" s="72"/>
      <c r="HR28" s="72"/>
      <c r="HS28" s="72"/>
      <c r="HT28" s="72"/>
      <c r="HU28" s="72"/>
      <c r="HV28" s="72"/>
      <c r="HW28" s="72"/>
      <c r="HX28" s="72"/>
      <c r="HY28" s="72"/>
      <c r="HZ28" s="72"/>
      <c r="IA28" s="72"/>
      <c r="IB28" s="72"/>
      <c r="IC28" s="72"/>
      <c r="ID28" s="72"/>
      <c r="IE28" s="72"/>
      <c r="IF28" s="72"/>
      <c r="IG28" s="72"/>
      <c r="IH28" s="72"/>
      <c r="II28" s="72"/>
      <c r="IJ28" s="72"/>
      <c r="IK28" s="72"/>
      <c r="IL28" s="72"/>
      <c r="IM28" s="72"/>
      <c r="IN28" s="72"/>
      <c r="IO28" s="72"/>
      <c r="IP28" s="72"/>
      <c r="IQ28" s="72"/>
      <c r="IR28" s="72"/>
      <c r="IS28" s="72"/>
      <c r="IT28" s="72"/>
      <c r="IU28" s="72"/>
      <c r="IV28" s="72"/>
    </row>
    <row r="29" spans="1:256" s="73" customFormat="1" x14ac:dyDescent="0.25">
      <c r="A29" s="70" t="str">
        <f>IF(A27="","",IF((SUM(IF(FREQUENCY('A1'!$K$30:$L$103,'A1'!$K$30:$L$103)&gt;0,1)))&gt;(A27+1),(A27+1),""))</f>
        <v/>
      </c>
      <c r="B29" s="71">
        <f t="array" ref="B29">IF(A28="","",(LARGE('A1'!$K$30:$L$103,(1+SUM(COUNTIF('A1'!$K$30:$L$103,B$7:B28))-(A28*COUNTIF('A1'!$K$30:$L$103,B$8))))))</f>
        <v>120</v>
      </c>
      <c r="C29" s="72" t="str">
        <f t="array" ref="C29:AZ29">IF($C$6:$AZ$6="","",IF($C$6:$AZ$6="HOT",IF(TRANSPOSE('A1'!$K$30:$K$80)=$B29,"●",IF(TRANSPOSE('A1'!$L$30:$L$80)=$B29,"▼",IF($C28:$AZ28="|","|",""))),IF(TRANSPOSE('A1'!$K$30:$K$80)=$B29,"●",IF(TRANSPOSE('A1'!$L$30:$L$80)=$B29,"▲",IF($C28:$AZ28="|","|","")))))</f>
        <v>|</v>
      </c>
      <c r="D29" s="72" t="str">
        <v>|</v>
      </c>
      <c r="E29" s="72" t="str">
        <v/>
      </c>
      <c r="F29" s="72" t="str">
        <v>|</v>
      </c>
      <c r="G29" s="72" t="str">
        <v/>
      </c>
      <c r="H29" s="72" t="str">
        <v>|</v>
      </c>
      <c r="I29" s="72" t="str">
        <v>|</v>
      </c>
      <c r="J29" s="72" t="str">
        <v>▼</v>
      </c>
      <c r="K29" s="72" t="str">
        <v/>
      </c>
      <c r="L29" s="72" t="str">
        <v/>
      </c>
      <c r="M29" s="72" t="str">
        <v>|</v>
      </c>
      <c r="N29" s="72" t="str">
        <v/>
      </c>
      <c r="O29" s="72" t="str">
        <v/>
      </c>
      <c r="P29" s="72" t="str">
        <v/>
      </c>
      <c r="Q29" s="72" t="str">
        <v>●</v>
      </c>
      <c r="R29" s="72" t="str">
        <v/>
      </c>
      <c r="S29" s="72" t="str">
        <v/>
      </c>
      <c r="T29" s="72" t="str">
        <v/>
      </c>
      <c r="U29" s="72" t="str">
        <v/>
      </c>
      <c r="V29" s="72" t="str">
        <v/>
      </c>
      <c r="W29" s="72" t="str">
        <v/>
      </c>
      <c r="X29" s="72" t="str">
        <v/>
      </c>
      <c r="Y29" s="72" t="str">
        <v/>
      </c>
      <c r="Z29" s="72" t="str">
        <v/>
      </c>
      <c r="AA29" s="72" t="str">
        <v/>
      </c>
      <c r="AB29" s="72" t="str">
        <v/>
      </c>
      <c r="AC29" s="72" t="str">
        <v/>
      </c>
      <c r="AD29" s="72" t="str">
        <v/>
      </c>
      <c r="AE29" s="72" t="str">
        <v/>
      </c>
      <c r="AF29" s="72" t="str">
        <v/>
      </c>
      <c r="AG29" s="72" t="str">
        <v/>
      </c>
      <c r="AH29" s="72" t="str">
        <v/>
      </c>
      <c r="AI29" s="72" t="str">
        <v/>
      </c>
      <c r="AJ29" s="72" t="str">
        <v/>
      </c>
      <c r="AK29" s="72" t="str">
        <v/>
      </c>
      <c r="AL29" s="72" t="str">
        <v/>
      </c>
      <c r="AM29" s="72" t="str">
        <v/>
      </c>
      <c r="AN29" s="72" t="str">
        <v/>
      </c>
      <c r="AO29" s="72" t="str">
        <v/>
      </c>
      <c r="AP29" s="72" t="str">
        <v/>
      </c>
      <c r="AQ29" s="72" t="str">
        <v/>
      </c>
      <c r="AR29" s="72" t="str">
        <v/>
      </c>
      <c r="AS29" s="72" t="str">
        <v/>
      </c>
      <c r="AT29" s="72" t="str">
        <v/>
      </c>
      <c r="AU29" s="72" t="str">
        <v/>
      </c>
      <c r="AV29" s="72" t="str">
        <v/>
      </c>
      <c r="AW29" s="72" t="str">
        <v/>
      </c>
      <c r="AX29" s="72" t="str">
        <v/>
      </c>
      <c r="AY29" s="72" t="str">
        <v/>
      </c>
      <c r="AZ29" s="72" t="str">
        <v/>
      </c>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U29" s="72"/>
      <c r="FV29" s="72"/>
      <c r="FW29" s="72"/>
      <c r="FX29" s="72"/>
      <c r="FY29" s="72"/>
      <c r="FZ29" s="72"/>
      <c r="GA29" s="72"/>
      <c r="GB29" s="72"/>
      <c r="GC29" s="72"/>
      <c r="GD29" s="72"/>
      <c r="GE29" s="72"/>
      <c r="GF29" s="72"/>
      <c r="GG29" s="72"/>
      <c r="GH29" s="72"/>
      <c r="GI29" s="72"/>
      <c r="GJ29" s="72"/>
      <c r="GK29" s="72"/>
      <c r="GL29" s="72"/>
      <c r="GM29" s="72"/>
      <c r="GN29" s="72"/>
      <c r="GO29" s="72"/>
      <c r="GP29" s="72"/>
      <c r="GQ29" s="72"/>
      <c r="GR29" s="72"/>
      <c r="GS29" s="72"/>
      <c r="GT29" s="72"/>
      <c r="GU29" s="72"/>
      <c r="GV29" s="72"/>
      <c r="GW29" s="72"/>
      <c r="GX29" s="72"/>
      <c r="GY29" s="72"/>
      <c r="GZ29" s="72"/>
      <c r="HA29" s="72"/>
      <c r="HB29" s="72"/>
      <c r="HC29" s="72"/>
      <c r="HD29" s="72"/>
      <c r="HE29" s="72"/>
      <c r="HF29" s="72"/>
      <c r="HG29" s="72"/>
      <c r="HH29" s="72"/>
      <c r="HI29" s="72"/>
      <c r="HJ29" s="72"/>
      <c r="HK29" s="72"/>
      <c r="HL29" s="72"/>
      <c r="HM29" s="72"/>
      <c r="HN29" s="72"/>
      <c r="HO29" s="72"/>
      <c r="HP29" s="72"/>
      <c r="HQ29" s="72"/>
      <c r="HR29" s="72"/>
      <c r="HS29" s="72"/>
      <c r="HT29" s="72"/>
      <c r="HU29" s="72"/>
      <c r="HV29" s="72"/>
      <c r="HW29" s="72"/>
      <c r="HX29" s="72"/>
      <c r="HY29" s="72"/>
      <c r="HZ29" s="72"/>
      <c r="IA29" s="72"/>
      <c r="IB29" s="72"/>
      <c r="IC29" s="72"/>
      <c r="ID29" s="72"/>
      <c r="IE29" s="72"/>
      <c r="IF29" s="72"/>
      <c r="IG29" s="72"/>
      <c r="IH29" s="72"/>
      <c r="II29" s="72"/>
      <c r="IJ29" s="72"/>
      <c r="IK29" s="72"/>
      <c r="IL29" s="72"/>
      <c r="IM29" s="72"/>
      <c r="IN29" s="72"/>
      <c r="IO29" s="72"/>
      <c r="IP29" s="72"/>
      <c r="IQ29" s="72"/>
      <c r="IR29" s="72"/>
      <c r="IS29" s="72"/>
      <c r="IT29" s="72"/>
      <c r="IU29" s="72"/>
      <c r="IV29" s="72"/>
    </row>
    <row r="30" spans="1:256" s="73" customFormat="1" x14ac:dyDescent="0.25">
      <c r="A30" s="70">
        <f>IF(A28="","",IF((SUM(IF(FREQUENCY('A1'!$K$30:$L$103,'A1'!$K$30:$L$103)&gt;0,1)))&gt;(A28+1),(A28+1),""))</f>
        <v>12</v>
      </c>
      <c r="B30" s="71" t="str">
        <f t="array" ref="B30">IF(A29="","",(LARGE('A1'!$K$30:$L$103,(1+SUM(COUNTIF('A1'!$K$30:$L$103,B$7:B29))-(A29*COUNTIF('A1'!$K$30:$L$103,B$8))))))</f>
        <v/>
      </c>
      <c r="C30" s="72" t="str">
        <f t="array" ref="C30:AZ30">IF($C$6:$AZ$6="","",IF($C$6:$AZ$6="HOT",IF($C29:$AZ29="●","|",IF($C29:$AZ29="|","|","")),IF($C29:$AZ29="▲","|",IF($C29:$AZ29="|","|",""))))</f>
        <v>|</v>
      </c>
      <c r="D30" s="72" t="str">
        <v>|</v>
      </c>
      <c r="E30" s="72" t="str">
        <v/>
      </c>
      <c r="F30" s="72" t="str">
        <v>|</v>
      </c>
      <c r="G30" s="72" t="str">
        <v/>
      </c>
      <c r="H30" s="72" t="str">
        <v>|</v>
      </c>
      <c r="I30" s="72" t="str">
        <v>|</v>
      </c>
      <c r="J30" s="72" t="str">
        <v/>
      </c>
      <c r="K30" s="72" t="str">
        <v/>
      </c>
      <c r="L30" s="72" t="str">
        <v/>
      </c>
      <c r="M30" s="72" t="str">
        <v>|</v>
      </c>
      <c r="N30" s="72" t="str">
        <v/>
      </c>
      <c r="O30" s="72" t="str">
        <v/>
      </c>
      <c r="P30" s="72" t="str">
        <v/>
      </c>
      <c r="Q30" s="72" t="str">
        <v>|</v>
      </c>
      <c r="R30" s="72" t="str">
        <v/>
      </c>
      <c r="S30" s="72" t="str">
        <v/>
      </c>
      <c r="T30" s="72" t="str">
        <v/>
      </c>
      <c r="U30" s="72" t="str">
        <v/>
      </c>
      <c r="V30" s="72" t="str">
        <v/>
      </c>
      <c r="W30" s="72" t="str">
        <v/>
      </c>
      <c r="X30" s="72" t="str">
        <v/>
      </c>
      <c r="Y30" s="72" t="str">
        <v/>
      </c>
      <c r="Z30" s="72" t="str">
        <v/>
      </c>
      <c r="AA30" s="72" t="str">
        <v/>
      </c>
      <c r="AB30" s="72" t="str">
        <v/>
      </c>
      <c r="AC30" s="72" t="str">
        <v/>
      </c>
      <c r="AD30" s="72" t="str">
        <v/>
      </c>
      <c r="AE30" s="72" t="str">
        <v/>
      </c>
      <c r="AF30" s="72" t="str">
        <v/>
      </c>
      <c r="AG30" s="72" t="str">
        <v/>
      </c>
      <c r="AH30" s="72" t="str">
        <v/>
      </c>
      <c r="AI30" s="72" t="str">
        <v/>
      </c>
      <c r="AJ30" s="72" t="str">
        <v/>
      </c>
      <c r="AK30" s="72" t="str">
        <v/>
      </c>
      <c r="AL30" s="72" t="str">
        <v/>
      </c>
      <c r="AM30" s="72" t="str">
        <v/>
      </c>
      <c r="AN30" s="72" t="str">
        <v/>
      </c>
      <c r="AO30" s="72" t="str">
        <v/>
      </c>
      <c r="AP30" s="72" t="str">
        <v/>
      </c>
      <c r="AQ30" s="72" t="str">
        <v/>
      </c>
      <c r="AR30" s="72" t="str">
        <v/>
      </c>
      <c r="AS30" s="72" t="str">
        <v/>
      </c>
      <c r="AT30" s="72" t="str">
        <v/>
      </c>
      <c r="AU30" s="72" t="str">
        <v/>
      </c>
      <c r="AV30" s="72" t="str">
        <v/>
      </c>
      <c r="AW30" s="72" t="str">
        <v/>
      </c>
      <c r="AX30" s="72" t="str">
        <v/>
      </c>
      <c r="AY30" s="72" t="str">
        <v/>
      </c>
      <c r="AZ30" s="72" t="str">
        <v/>
      </c>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c r="FQ30" s="72"/>
      <c r="FR30" s="72"/>
      <c r="FS30" s="72"/>
      <c r="FT30" s="72"/>
      <c r="FU30" s="72"/>
      <c r="FV30" s="72"/>
      <c r="FW30" s="72"/>
      <c r="FX30" s="72"/>
      <c r="FY30" s="72"/>
      <c r="FZ30" s="72"/>
      <c r="GA30" s="72"/>
      <c r="GB30" s="72"/>
      <c r="GC30" s="72"/>
      <c r="GD30" s="72"/>
      <c r="GE30" s="72"/>
      <c r="GF30" s="72"/>
      <c r="GG30" s="72"/>
      <c r="GH30" s="72"/>
      <c r="GI30" s="72"/>
      <c r="GJ30" s="72"/>
      <c r="GK30" s="72"/>
      <c r="GL30" s="72"/>
      <c r="GM30" s="72"/>
      <c r="GN30" s="72"/>
      <c r="GO30" s="72"/>
      <c r="GP30" s="72"/>
      <c r="GQ30" s="72"/>
      <c r="GR30" s="72"/>
      <c r="GS30" s="72"/>
      <c r="GT30" s="72"/>
      <c r="GU30" s="72"/>
      <c r="GV30" s="72"/>
      <c r="GW30" s="72"/>
      <c r="GX30" s="72"/>
      <c r="GY30" s="72"/>
      <c r="GZ30" s="72"/>
      <c r="HA30" s="72"/>
      <c r="HB30" s="72"/>
      <c r="HC30" s="72"/>
      <c r="HD30" s="72"/>
      <c r="HE30" s="72"/>
      <c r="HF30" s="72"/>
      <c r="HG30" s="72"/>
      <c r="HH30" s="72"/>
      <c r="HI30" s="72"/>
      <c r="HJ30" s="72"/>
      <c r="HK30" s="72"/>
      <c r="HL30" s="72"/>
      <c r="HM30" s="72"/>
      <c r="HN30" s="72"/>
      <c r="HO30" s="72"/>
      <c r="HP30" s="72"/>
      <c r="HQ30" s="72"/>
      <c r="HR30" s="72"/>
      <c r="HS30" s="72"/>
      <c r="HT30" s="72"/>
      <c r="HU30" s="72"/>
      <c r="HV30" s="72"/>
      <c r="HW30" s="72"/>
      <c r="HX30" s="72"/>
      <c r="HY30" s="72"/>
      <c r="HZ30" s="72"/>
      <c r="IA30" s="72"/>
      <c r="IB30" s="72"/>
      <c r="IC30" s="72"/>
      <c r="ID30" s="72"/>
      <c r="IE30" s="72"/>
      <c r="IF30" s="72"/>
      <c r="IG30" s="72"/>
      <c r="IH30" s="72"/>
      <c r="II30" s="72"/>
      <c r="IJ30" s="72"/>
      <c r="IK30" s="72"/>
      <c r="IL30" s="72"/>
      <c r="IM30" s="72"/>
      <c r="IN30" s="72"/>
      <c r="IO30" s="72"/>
      <c r="IP30" s="72"/>
      <c r="IQ30" s="72"/>
      <c r="IR30" s="72"/>
      <c r="IS30" s="72"/>
      <c r="IT30" s="72"/>
      <c r="IU30" s="72"/>
      <c r="IV30" s="72"/>
    </row>
    <row r="31" spans="1:256" s="73" customFormat="1" x14ac:dyDescent="0.25">
      <c r="A31" s="70" t="str">
        <f>IF(A29="","",IF((SUM(IF(FREQUENCY('A1'!$K$30:$L$103,'A1'!$K$30:$L$103)&gt;0,1)))&gt;(A29+1),(A29+1),""))</f>
        <v/>
      </c>
      <c r="B31" s="71">
        <f t="array" ref="B31">IF(A30="","",(LARGE('A1'!$K$30:$L$103,(1+SUM(COUNTIF('A1'!$K$30:$L$103,B$7:B30))-(A30*COUNTIF('A1'!$K$30:$L$103,B$8))))))</f>
        <v>119.85000000000002</v>
      </c>
      <c r="C31" s="72" t="str">
        <f t="array" ref="C31:AZ31">IF($C$6:$AZ$6="","",IF($C$6:$AZ$6="HOT",IF(TRANSPOSE('A1'!$K$30:$K$80)=$B31,"●",IF(TRANSPOSE('A1'!$L$30:$L$80)=$B31,"▼",IF($C30:$AZ30="|","|",""))),IF(TRANSPOSE('A1'!$K$30:$K$80)=$B31,"●",IF(TRANSPOSE('A1'!$L$30:$L$80)=$B31,"▲",IF($C30:$AZ30="|","|","")))))</f>
        <v>|</v>
      </c>
      <c r="D31" s="72" t="str">
        <v>|</v>
      </c>
      <c r="E31" s="72" t="str">
        <v/>
      </c>
      <c r="F31" s="72" t="str">
        <v>|</v>
      </c>
      <c r="G31" s="72" t="str">
        <v/>
      </c>
      <c r="H31" s="72" t="str">
        <v>|</v>
      </c>
      <c r="I31" s="72" t="str">
        <v>|</v>
      </c>
      <c r="J31" s="72" t="str">
        <v/>
      </c>
      <c r="K31" s="72" t="str">
        <v/>
      </c>
      <c r="L31" s="72" t="str">
        <v>●</v>
      </c>
      <c r="M31" s="72" t="str">
        <v>|</v>
      </c>
      <c r="N31" s="72" t="str">
        <v/>
      </c>
      <c r="O31" s="72" t="str">
        <v/>
      </c>
      <c r="P31" s="72" t="str">
        <v/>
      </c>
      <c r="Q31" s="72" t="str">
        <v>▼</v>
      </c>
      <c r="R31" s="72" t="str">
        <v/>
      </c>
      <c r="S31" s="72" t="str">
        <v/>
      </c>
      <c r="T31" s="72" t="str">
        <v/>
      </c>
      <c r="U31" s="72" t="str">
        <v/>
      </c>
      <c r="V31" s="72" t="str">
        <v/>
      </c>
      <c r="W31" s="72" t="str">
        <v/>
      </c>
      <c r="X31" s="72" t="str">
        <v/>
      </c>
      <c r="Y31" s="72" t="str">
        <v/>
      </c>
      <c r="Z31" s="72" t="str">
        <v/>
      </c>
      <c r="AA31" s="72" t="str">
        <v/>
      </c>
      <c r="AB31" s="72" t="str">
        <v/>
      </c>
      <c r="AC31" s="72" t="str">
        <v/>
      </c>
      <c r="AD31" s="72" t="str">
        <v/>
      </c>
      <c r="AE31" s="72" t="str">
        <v/>
      </c>
      <c r="AF31" s="72" t="str">
        <v/>
      </c>
      <c r="AG31" s="72" t="str">
        <v/>
      </c>
      <c r="AH31" s="72" t="str">
        <v/>
      </c>
      <c r="AI31" s="72" t="str">
        <v/>
      </c>
      <c r="AJ31" s="72" t="str">
        <v/>
      </c>
      <c r="AK31" s="72" t="str">
        <v/>
      </c>
      <c r="AL31" s="72" t="str">
        <v/>
      </c>
      <c r="AM31" s="72" t="str">
        <v/>
      </c>
      <c r="AN31" s="72" t="str">
        <v/>
      </c>
      <c r="AO31" s="72" t="str">
        <v/>
      </c>
      <c r="AP31" s="72" t="str">
        <v/>
      </c>
      <c r="AQ31" s="72" t="str">
        <v/>
      </c>
      <c r="AR31" s="72" t="str">
        <v/>
      </c>
      <c r="AS31" s="72" t="str">
        <v/>
      </c>
      <c r="AT31" s="72" t="str">
        <v/>
      </c>
      <c r="AU31" s="72" t="str">
        <v/>
      </c>
      <c r="AV31" s="72" t="str">
        <v/>
      </c>
      <c r="AW31" s="72" t="str">
        <v/>
      </c>
      <c r="AX31" s="72" t="str">
        <v/>
      </c>
      <c r="AY31" s="72" t="str">
        <v/>
      </c>
      <c r="AZ31" s="72" t="str">
        <v/>
      </c>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c r="GB31" s="72"/>
      <c r="GC31" s="72"/>
      <c r="GD31" s="72"/>
      <c r="GE31" s="72"/>
      <c r="GF31" s="72"/>
      <c r="GG31" s="72"/>
      <c r="GH31" s="72"/>
      <c r="GI31" s="72"/>
      <c r="GJ31" s="72"/>
      <c r="GK31" s="72"/>
      <c r="GL31" s="72"/>
      <c r="GM31" s="72"/>
      <c r="GN31" s="72"/>
      <c r="GO31" s="72"/>
      <c r="GP31" s="72"/>
      <c r="GQ31" s="72"/>
      <c r="GR31" s="72"/>
      <c r="GS31" s="72"/>
      <c r="GT31" s="72"/>
      <c r="GU31" s="72"/>
      <c r="GV31" s="72"/>
      <c r="GW31" s="72"/>
      <c r="GX31" s="72"/>
      <c r="GY31" s="72"/>
      <c r="GZ31" s="72"/>
      <c r="HA31" s="72"/>
      <c r="HB31" s="72"/>
      <c r="HC31" s="72"/>
      <c r="HD31" s="72"/>
      <c r="HE31" s="72"/>
      <c r="HF31" s="72"/>
      <c r="HG31" s="72"/>
      <c r="HH31" s="72"/>
      <c r="HI31" s="72"/>
      <c r="HJ31" s="72"/>
      <c r="HK31" s="72"/>
      <c r="HL31" s="72"/>
      <c r="HM31" s="72"/>
      <c r="HN31" s="72"/>
      <c r="HO31" s="72"/>
      <c r="HP31" s="72"/>
      <c r="HQ31" s="72"/>
      <c r="HR31" s="72"/>
      <c r="HS31" s="72"/>
      <c r="HT31" s="72"/>
      <c r="HU31" s="72"/>
      <c r="HV31" s="72"/>
      <c r="HW31" s="72"/>
      <c r="HX31" s="72"/>
      <c r="HY31" s="72"/>
      <c r="HZ31" s="72"/>
      <c r="IA31" s="72"/>
      <c r="IB31" s="72"/>
      <c r="IC31" s="72"/>
      <c r="ID31" s="72"/>
      <c r="IE31" s="72"/>
      <c r="IF31" s="72"/>
      <c r="IG31" s="72"/>
      <c r="IH31" s="72"/>
      <c r="II31" s="72"/>
      <c r="IJ31" s="72"/>
      <c r="IK31" s="72"/>
      <c r="IL31" s="72"/>
      <c r="IM31" s="72"/>
      <c r="IN31" s="72"/>
      <c r="IO31" s="72"/>
      <c r="IP31" s="72"/>
      <c r="IQ31" s="72"/>
      <c r="IR31" s="72"/>
      <c r="IS31" s="72"/>
      <c r="IT31" s="72"/>
      <c r="IU31" s="72"/>
      <c r="IV31" s="72"/>
    </row>
    <row r="32" spans="1:256" s="73" customFormat="1" x14ac:dyDescent="0.25">
      <c r="A32" s="70">
        <f>IF(A30="","",IF((SUM(IF(FREQUENCY('A1'!$K$30:$L$103,'A1'!$K$30:$L$103)&gt;0,1)))&gt;(A30+1),(A30+1),""))</f>
        <v>13</v>
      </c>
      <c r="B32" s="71" t="str">
        <f t="array" ref="B32">IF(A31="","",(LARGE('A1'!$K$30:$L$103,(1+SUM(COUNTIF('A1'!$K$30:$L$103,B$7:B31))-(A31*COUNTIF('A1'!$K$30:$L$103,B$8))))))</f>
        <v/>
      </c>
      <c r="C32" s="72" t="str">
        <f t="array" ref="C32:AZ32">IF($C$6:$AZ$6="","",IF($C$6:$AZ$6="HOT",IF($C31:$AZ31="●","|",IF($C31:$AZ31="|","|","")),IF($C31:$AZ31="▲","|",IF($C31:$AZ31="|","|",""))))</f>
        <v>|</v>
      </c>
      <c r="D32" s="72" t="str">
        <v>|</v>
      </c>
      <c r="E32" s="72" t="str">
        <v/>
      </c>
      <c r="F32" s="72" t="str">
        <v>|</v>
      </c>
      <c r="G32" s="72" t="str">
        <v/>
      </c>
      <c r="H32" s="72" t="str">
        <v>|</v>
      </c>
      <c r="I32" s="72" t="str">
        <v>|</v>
      </c>
      <c r="J32" s="72" t="str">
        <v/>
      </c>
      <c r="K32" s="72" t="str">
        <v/>
      </c>
      <c r="L32" s="72" t="str">
        <v>|</v>
      </c>
      <c r="M32" s="72" t="str">
        <v>|</v>
      </c>
      <c r="N32" s="72" t="str">
        <v/>
      </c>
      <c r="O32" s="72" t="str">
        <v/>
      </c>
      <c r="P32" s="72" t="str">
        <v/>
      </c>
      <c r="Q32" s="72" t="str">
        <v/>
      </c>
      <c r="R32" s="72" t="str">
        <v/>
      </c>
      <c r="S32" s="72" t="str">
        <v/>
      </c>
      <c r="T32" s="72" t="str">
        <v/>
      </c>
      <c r="U32" s="72" t="str">
        <v/>
      </c>
      <c r="V32" s="72" t="str">
        <v/>
      </c>
      <c r="W32" s="72" t="str">
        <v/>
      </c>
      <c r="X32" s="72" t="str">
        <v/>
      </c>
      <c r="Y32" s="72" t="str">
        <v/>
      </c>
      <c r="Z32" s="72" t="str">
        <v/>
      </c>
      <c r="AA32" s="72" t="str">
        <v/>
      </c>
      <c r="AB32" s="72" t="str">
        <v/>
      </c>
      <c r="AC32" s="72" t="str">
        <v/>
      </c>
      <c r="AD32" s="72" t="str">
        <v/>
      </c>
      <c r="AE32" s="72" t="str">
        <v/>
      </c>
      <c r="AF32" s="72" t="str">
        <v/>
      </c>
      <c r="AG32" s="72" t="str">
        <v/>
      </c>
      <c r="AH32" s="72" t="str">
        <v/>
      </c>
      <c r="AI32" s="72" t="str">
        <v/>
      </c>
      <c r="AJ32" s="72" t="str">
        <v/>
      </c>
      <c r="AK32" s="72" t="str">
        <v/>
      </c>
      <c r="AL32" s="72" t="str">
        <v/>
      </c>
      <c r="AM32" s="72" t="str">
        <v/>
      </c>
      <c r="AN32" s="72" t="str">
        <v/>
      </c>
      <c r="AO32" s="72" t="str">
        <v/>
      </c>
      <c r="AP32" s="72" t="str">
        <v/>
      </c>
      <c r="AQ32" s="72" t="str">
        <v/>
      </c>
      <c r="AR32" s="72" t="str">
        <v/>
      </c>
      <c r="AS32" s="72" t="str">
        <v/>
      </c>
      <c r="AT32" s="72" t="str">
        <v/>
      </c>
      <c r="AU32" s="72" t="str">
        <v/>
      </c>
      <c r="AV32" s="72" t="str">
        <v/>
      </c>
      <c r="AW32" s="72" t="str">
        <v/>
      </c>
      <c r="AX32" s="72" t="str">
        <v/>
      </c>
      <c r="AY32" s="72" t="str">
        <v/>
      </c>
      <c r="AZ32" s="72" t="str">
        <v/>
      </c>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c r="FV32" s="72"/>
      <c r="FW32" s="72"/>
      <c r="FX32" s="72"/>
      <c r="FY32" s="72"/>
      <c r="FZ32" s="72"/>
      <c r="GA32" s="72"/>
      <c r="GB32" s="72"/>
      <c r="GC32" s="72"/>
      <c r="GD32" s="72"/>
      <c r="GE32" s="72"/>
      <c r="GF32" s="72"/>
      <c r="GG32" s="72"/>
      <c r="GH32" s="72"/>
      <c r="GI32" s="72"/>
      <c r="GJ32" s="72"/>
      <c r="GK32" s="72"/>
      <c r="GL32" s="72"/>
      <c r="GM32" s="72"/>
      <c r="GN32" s="72"/>
      <c r="GO32" s="72"/>
      <c r="GP32" s="72"/>
      <c r="GQ32" s="72"/>
      <c r="GR32" s="72"/>
      <c r="GS32" s="72"/>
      <c r="GT32" s="72"/>
      <c r="GU32" s="72"/>
      <c r="GV32" s="72"/>
      <c r="GW32" s="72"/>
      <c r="GX32" s="72"/>
      <c r="GY32" s="72"/>
      <c r="GZ32" s="72"/>
      <c r="HA32" s="72"/>
      <c r="HB32" s="72"/>
      <c r="HC32" s="72"/>
      <c r="HD32" s="72"/>
      <c r="HE32" s="72"/>
      <c r="HF32" s="72"/>
      <c r="HG32" s="72"/>
      <c r="HH32" s="72"/>
      <c r="HI32" s="72"/>
      <c r="HJ32" s="72"/>
      <c r="HK32" s="72"/>
      <c r="HL32" s="72"/>
      <c r="HM32" s="72"/>
      <c r="HN32" s="72"/>
      <c r="HO32" s="72"/>
      <c r="HP32" s="72"/>
      <c r="HQ32" s="72"/>
      <c r="HR32" s="72"/>
      <c r="HS32" s="72"/>
      <c r="HT32" s="72"/>
      <c r="HU32" s="72"/>
      <c r="HV32" s="72"/>
      <c r="HW32" s="72"/>
      <c r="HX32" s="72"/>
      <c r="HY32" s="72"/>
      <c r="HZ32" s="72"/>
      <c r="IA32" s="72"/>
      <c r="IB32" s="72"/>
      <c r="IC32" s="72"/>
      <c r="ID32" s="72"/>
      <c r="IE32" s="72"/>
      <c r="IF32" s="72"/>
      <c r="IG32" s="72"/>
      <c r="IH32" s="72"/>
      <c r="II32" s="72"/>
      <c r="IJ32" s="72"/>
      <c r="IK32" s="72"/>
      <c r="IL32" s="72"/>
      <c r="IM32" s="72"/>
      <c r="IN32" s="72"/>
      <c r="IO32" s="72"/>
      <c r="IP32" s="72"/>
      <c r="IQ32" s="72"/>
      <c r="IR32" s="72"/>
      <c r="IS32" s="72"/>
      <c r="IT32" s="72"/>
      <c r="IU32" s="72"/>
      <c r="IV32" s="72"/>
    </row>
    <row r="33" spans="1:256" s="73" customFormat="1" x14ac:dyDescent="0.25">
      <c r="A33" s="70" t="str">
        <f>IF(A31="","",IF((SUM(IF(FREQUENCY('A1'!$K$30:$L$103,'A1'!$K$30:$L$103)&gt;0,1)))&gt;(A31+1),(A31+1),""))</f>
        <v/>
      </c>
      <c r="B33" s="71">
        <f t="array" ref="B33">IF(A32="","",(LARGE('A1'!$K$30:$L$103,(1+SUM(COUNTIF('A1'!$K$30:$L$103,B$7:B32))-(A32*COUNTIF('A1'!$K$30:$L$103,B$8))))))</f>
        <v>105.19800000000004</v>
      </c>
      <c r="C33" s="72" t="str">
        <f t="array" ref="C33:AZ33">IF($C$6:$AZ$6="","",IF($C$6:$AZ$6="HOT",IF(TRANSPOSE('A1'!$K$30:$K$80)=$B33,"●",IF(TRANSPOSE('A1'!$L$30:$L$80)=$B33,"▼",IF($C32:$AZ32="|","|",""))),IF(TRANSPOSE('A1'!$K$30:$K$80)=$B33,"●",IF(TRANSPOSE('A1'!$L$30:$L$80)=$B33,"▲",IF($C32:$AZ32="|","|","")))))</f>
        <v>|</v>
      </c>
      <c r="D33" s="72" t="str">
        <v>|</v>
      </c>
      <c r="E33" s="72" t="str">
        <v/>
      </c>
      <c r="F33" s="72" t="str">
        <v>|</v>
      </c>
      <c r="G33" s="72" t="str">
        <v/>
      </c>
      <c r="H33" s="72" t="str">
        <v>|</v>
      </c>
      <c r="I33" s="72" t="str">
        <v>|</v>
      </c>
      <c r="J33" s="72" t="str">
        <v/>
      </c>
      <c r="K33" s="72" t="str">
        <v/>
      </c>
      <c r="L33" s="72" t="str">
        <v>|</v>
      </c>
      <c r="M33" s="72" t="str">
        <v>|</v>
      </c>
      <c r="N33" s="72" t="str">
        <v/>
      </c>
      <c r="O33" s="72" t="str">
        <v/>
      </c>
      <c r="P33" s="72" t="str">
        <v/>
      </c>
      <c r="Q33" s="72" t="str">
        <v/>
      </c>
      <c r="R33" s="72" t="str">
        <v/>
      </c>
      <c r="S33" s="72" t="str">
        <v/>
      </c>
      <c r="T33" s="72" t="str">
        <v/>
      </c>
      <c r="U33" s="72" t="str">
        <v/>
      </c>
      <c r="V33" s="72" t="str">
        <v/>
      </c>
      <c r="W33" s="72" t="str">
        <v/>
      </c>
      <c r="X33" s="72" t="str">
        <v>▲</v>
      </c>
      <c r="Y33" s="72" t="str">
        <v/>
      </c>
      <c r="Z33" s="72" t="str">
        <v/>
      </c>
      <c r="AA33" s="72" t="str">
        <v/>
      </c>
      <c r="AB33" s="72" t="str">
        <v/>
      </c>
      <c r="AC33" s="72" t="str">
        <v/>
      </c>
      <c r="AD33" s="72" t="str">
        <v/>
      </c>
      <c r="AE33" s="72" t="str">
        <v/>
      </c>
      <c r="AF33" s="72" t="str">
        <v/>
      </c>
      <c r="AG33" s="72" t="str">
        <v/>
      </c>
      <c r="AH33" s="72" t="str">
        <v/>
      </c>
      <c r="AI33" s="72" t="str">
        <v/>
      </c>
      <c r="AJ33" s="72" t="str">
        <v/>
      </c>
      <c r="AK33" s="72" t="str">
        <v/>
      </c>
      <c r="AL33" s="72" t="str">
        <v/>
      </c>
      <c r="AM33" s="72" t="str">
        <v/>
      </c>
      <c r="AN33" s="72" t="str">
        <v/>
      </c>
      <c r="AO33" s="72" t="str">
        <v/>
      </c>
      <c r="AP33" s="72" t="str">
        <v/>
      </c>
      <c r="AQ33" s="72" t="str">
        <v/>
      </c>
      <c r="AR33" s="72" t="str">
        <v/>
      </c>
      <c r="AS33" s="72" t="str">
        <v/>
      </c>
      <c r="AT33" s="72" t="str">
        <v/>
      </c>
      <c r="AU33" s="72" t="str">
        <v/>
      </c>
      <c r="AV33" s="72" t="str">
        <v/>
      </c>
      <c r="AW33" s="72" t="str">
        <v/>
      </c>
      <c r="AX33" s="72" t="str">
        <v/>
      </c>
      <c r="AY33" s="72" t="str">
        <v/>
      </c>
      <c r="AZ33" s="72" t="str">
        <v/>
      </c>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c r="FV33" s="72"/>
      <c r="FW33" s="72"/>
      <c r="FX33" s="72"/>
      <c r="FY33" s="72"/>
      <c r="FZ33" s="72"/>
      <c r="GA33" s="72"/>
      <c r="GB33" s="72"/>
      <c r="GC33" s="72"/>
      <c r="GD33" s="72"/>
      <c r="GE33" s="72"/>
      <c r="GF33" s="72"/>
      <c r="GG33" s="72"/>
      <c r="GH33" s="72"/>
      <c r="GI33" s="72"/>
      <c r="GJ33" s="72"/>
      <c r="GK33" s="72"/>
      <c r="GL33" s="72"/>
      <c r="GM33" s="72"/>
      <c r="GN33" s="72"/>
      <c r="GO33" s="72"/>
      <c r="GP33" s="72"/>
      <c r="GQ33" s="72"/>
      <c r="GR33" s="72"/>
      <c r="GS33" s="72"/>
      <c r="GT33" s="72"/>
      <c r="GU33" s="72"/>
      <c r="GV33" s="72"/>
      <c r="GW33" s="72"/>
      <c r="GX33" s="72"/>
      <c r="GY33" s="72"/>
      <c r="GZ33" s="72"/>
      <c r="HA33" s="72"/>
      <c r="HB33" s="72"/>
      <c r="HC33" s="72"/>
      <c r="HD33" s="72"/>
      <c r="HE33" s="72"/>
      <c r="HF33" s="72"/>
      <c r="HG33" s="72"/>
      <c r="HH33" s="72"/>
      <c r="HI33" s="72"/>
      <c r="HJ33" s="72"/>
      <c r="HK33" s="72"/>
      <c r="HL33" s="72"/>
      <c r="HM33" s="72"/>
      <c r="HN33" s="72"/>
      <c r="HO33" s="72"/>
      <c r="HP33" s="72"/>
      <c r="HQ33" s="72"/>
      <c r="HR33" s="72"/>
      <c r="HS33" s="72"/>
      <c r="HT33" s="72"/>
      <c r="HU33" s="72"/>
      <c r="HV33" s="72"/>
      <c r="HW33" s="72"/>
      <c r="HX33" s="72"/>
      <c r="HY33" s="72"/>
      <c r="HZ33" s="72"/>
      <c r="IA33" s="72"/>
      <c r="IB33" s="72"/>
      <c r="IC33" s="72"/>
      <c r="ID33" s="72"/>
      <c r="IE33" s="72"/>
      <c r="IF33" s="72"/>
      <c r="IG33" s="72"/>
      <c r="IH33" s="72"/>
      <c r="II33" s="72"/>
      <c r="IJ33" s="72"/>
      <c r="IK33" s="72"/>
      <c r="IL33" s="72"/>
      <c r="IM33" s="72"/>
      <c r="IN33" s="72"/>
      <c r="IO33" s="72"/>
      <c r="IP33" s="72"/>
      <c r="IQ33" s="72"/>
      <c r="IR33" s="72"/>
      <c r="IS33" s="72"/>
      <c r="IT33" s="72"/>
      <c r="IU33" s="72"/>
      <c r="IV33" s="72"/>
    </row>
    <row r="34" spans="1:256" s="73" customFormat="1" x14ac:dyDescent="0.25">
      <c r="A34" s="70">
        <f>IF(A32="","",IF((SUM(IF(FREQUENCY('A1'!$K$30:$L$103,'A1'!$K$30:$L$103)&gt;0,1)))&gt;(A32+1),(A32+1),""))</f>
        <v>14</v>
      </c>
      <c r="B34" s="71" t="str">
        <f t="array" ref="B34">IF(A33="","",(LARGE('A1'!$K$30:$L$103,(1+SUM(COUNTIF('A1'!$K$30:$L$103,B$7:B33))-(A33*COUNTIF('A1'!$K$30:$L$103,B$8))))))</f>
        <v/>
      </c>
      <c r="C34" s="72" t="str">
        <f t="array" ref="C34:AZ34">IF($C$6:$AZ$6="","",IF($C$6:$AZ$6="HOT",IF($C33:$AZ33="●","|",IF($C33:$AZ33="|","|","")),IF($C33:$AZ33="▲","|",IF($C33:$AZ33="|","|",""))))</f>
        <v>|</v>
      </c>
      <c r="D34" s="72" t="str">
        <v>|</v>
      </c>
      <c r="E34" s="72" t="str">
        <v/>
      </c>
      <c r="F34" s="72" t="str">
        <v>|</v>
      </c>
      <c r="G34" s="72" t="str">
        <v/>
      </c>
      <c r="H34" s="72" t="str">
        <v>|</v>
      </c>
      <c r="I34" s="72" t="str">
        <v>|</v>
      </c>
      <c r="J34" s="72" t="str">
        <v/>
      </c>
      <c r="K34" s="72" t="str">
        <v/>
      </c>
      <c r="L34" s="72" t="str">
        <v>|</v>
      </c>
      <c r="M34" s="72" t="str">
        <v>|</v>
      </c>
      <c r="N34" s="72" t="str">
        <v/>
      </c>
      <c r="O34" s="72" t="str">
        <v/>
      </c>
      <c r="P34" s="72" t="str">
        <v/>
      </c>
      <c r="Q34" s="72" t="str">
        <v/>
      </c>
      <c r="R34" s="72" t="str">
        <v/>
      </c>
      <c r="S34" s="72" t="str">
        <v/>
      </c>
      <c r="T34" s="72" t="str">
        <v/>
      </c>
      <c r="U34" s="72" t="str">
        <v/>
      </c>
      <c r="V34" s="72" t="str">
        <v/>
      </c>
      <c r="W34" s="72" t="str">
        <v/>
      </c>
      <c r="X34" s="72" t="str">
        <v>|</v>
      </c>
      <c r="Y34" s="72" t="str">
        <v/>
      </c>
      <c r="Z34" s="72" t="str">
        <v/>
      </c>
      <c r="AA34" s="72" t="str">
        <v/>
      </c>
      <c r="AB34" s="72" t="str">
        <v/>
      </c>
      <c r="AC34" s="72" t="str">
        <v/>
      </c>
      <c r="AD34" s="72" t="str">
        <v/>
      </c>
      <c r="AE34" s="72" t="str">
        <v/>
      </c>
      <c r="AF34" s="72" t="str">
        <v/>
      </c>
      <c r="AG34" s="72" t="str">
        <v/>
      </c>
      <c r="AH34" s="72" t="str">
        <v/>
      </c>
      <c r="AI34" s="72" t="str">
        <v/>
      </c>
      <c r="AJ34" s="72" t="str">
        <v/>
      </c>
      <c r="AK34" s="72" t="str">
        <v/>
      </c>
      <c r="AL34" s="72" t="str">
        <v/>
      </c>
      <c r="AM34" s="72" t="str">
        <v/>
      </c>
      <c r="AN34" s="72" t="str">
        <v/>
      </c>
      <c r="AO34" s="72" t="str">
        <v/>
      </c>
      <c r="AP34" s="72" t="str">
        <v/>
      </c>
      <c r="AQ34" s="72" t="str">
        <v/>
      </c>
      <c r="AR34" s="72" t="str">
        <v/>
      </c>
      <c r="AS34" s="72" t="str">
        <v/>
      </c>
      <c r="AT34" s="72" t="str">
        <v/>
      </c>
      <c r="AU34" s="72" t="str">
        <v/>
      </c>
      <c r="AV34" s="72" t="str">
        <v/>
      </c>
      <c r="AW34" s="72" t="str">
        <v/>
      </c>
      <c r="AX34" s="72" t="str">
        <v/>
      </c>
      <c r="AY34" s="72" t="str">
        <v/>
      </c>
      <c r="AZ34" s="72" t="str">
        <v/>
      </c>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c r="FV34" s="72"/>
      <c r="FW34" s="72"/>
      <c r="FX34" s="72"/>
      <c r="FY34" s="72"/>
      <c r="FZ34" s="72"/>
      <c r="GA34" s="72"/>
      <c r="GB34" s="72"/>
      <c r="GC34" s="72"/>
      <c r="GD34" s="72"/>
      <c r="GE34" s="72"/>
      <c r="GF34" s="72"/>
      <c r="GG34" s="72"/>
      <c r="GH34" s="72"/>
      <c r="GI34" s="72"/>
      <c r="GJ34" s="72"/>
      <c r="GK34" s="72"/>
      <c r="GL34" s="72"/>
      <c r="GM34" s="72"/>
      <c r="GN34" s="72"/>
      <c r="GO34" s="72"/>
      <c r="GP34" s="72"/>
      <c r="GQ34" s="72"/>
      <c r="GR34" s="72"/>
      <c r="GS34" s="72"/>
      <c r="GT34" s="72"/>
      <c r="GU34" s="72"/>
      <c r="GV34" s="72"/>
      <c r="GW34" s="72"/>
      <c r="GX34" s="72"/>
      <c r="GY34" s="72"/>
      <c r="GZ34" s="72"/>
      <c r="HA34" s="72"/>
      <c r="HB34" s="72"/>
      <c r="HC34" s="72"/>
      <c r="HD34" s="72"/>
      <c r="HE34" s="72"/>
      <c r="HF34" s="72"/>
      <c r="HG34" s="72"/>
      <c r="HH34" s="72"/>
      <c r="HI34" s="72"/>
      <c r="HJ34" s="72"/>
      <c r="HK34" s="72"/>
      <c r="HL34" s="72"/>
      <c r="HM34" s="72"/>
      <c r="HN34" s="72"/>
      <c r="HO34" s="72"/>
      <c r="HP34" s="72"/>
      <c r="HQ34" s="72"/>
      <c r="HR34" s="72"/>
      <c r="HS34" s="72"/>
      <c r="HT34" s="72"/>
      <c r="HU34" s="72"/>
      <c r="HV34" s="72"/>
      <c r="HW34" s="72"/>
      <c r="HX34" s="72"/>
      <c r="HY34" s="72"/>
      <c r="HZ34" s="72"/>
      <c r="IA34" s="72"/>
      <c r="IB34" s="72"/>
      <c r="IC34" s="72"/>
      <c r="ID34" s="72"/>
      <c r="IE34" s="72"/>
      <c r="IF34" s="72"/>
      <c r="IG34" s="72"/>
      <c r="IH34" s="72"/>
      <c r="II34" s="72"/>
      <c r="IJ34" s="72"/>
      <c r="IK34" s="72"/>
      <c r="IL34" s="72"/>
      <c r="IM34" s="72"/>
      <c r="IN34" s="72"/>
      <c r="IO34" s="72"/>
      <c r="IP34" s="72"/>
      <c r="IQ34" s="72"/>
      <c r="IR34" s="72"/>
      <c r="IS34" s="72"/>
      <c r="IT34" s="72"/>
      <c r="IU34" s="72"/>
      <c r="IV34" s="72"/>
    </row>
    <row r="35" spans="1:256" s="73" customFormat="1" x14ac:dyDescent="0.25">
      <c r="A35" s="70" t="str">
        <f>IF(A33="","",IF((SUM(IF(FREQUENCY('A1'!$K$30:$L$103,'A1'!$K$30:$L$103)&gt;0,1)))&gt;(A33+1),(A33+1),""))</f>
        <v/>
      </c>
      <c r="B35" s="71">
        <f t="array" ref="B35">IF(A34="","",(LARGE('A1'!$K$30:$L$103,(1+SUM(COUNTIF('A1'!$K$30:$L$103,B$7:B34))-(A34*COUNTIF('A1'!$K$30:$L$103,B$8))))))</f>
        <v>105.11200000000002</v>
      </c>
      <c r="C35" s="72" t="str">
        <f t="array" ref="C35:AZ35">IF($C$6:$AZ$6="","",IF($C$6:$AZ$6="HOT",IF(TRANSPOSE('A1'!$K$30:$K$80)=$B35,"●",IF(TRANSPOSE('A1'!$L$30:$L$80)=$B35,"▼",IF($C34:$AZ34="|","|",""))),IF(TRANSPOSE('A1'!$K$30:$K$80)=$B35,"●",IF(TRANSPOSE('A1'!$L$30:$L$80)=$B35,"▲",IF($C34:$AZ34="|","|","")))))</f>
        <v>|</v>
      </c>
      <c r="D35" s="72" t="str">
        <v>|</v>
      </c>
      <c r="E35" s="72" t="str">
        <v/>
      </c>
      <c r="F35" s="72" t="str">
        <v>|</v>
      </c>
      <c r="G35" s="72" t="str">
        <v/>
      </c>
      <c r="H35" s="72" t="str">
        <v>|</v>
      </c>
      <c r="I35" s="72" t="str">
        <v>|</v>
      </c>
      <c r="J35" s="72" t="str">
        <v/>
      </c>
      <c r="K35" s="72" t="str">
        <v/>
      </c>
      <c r="L35" s="72" t="str">
        <v>|</v>
      </c>
      <c r="M35" s="72" t="str">
        <v>|</v>
      </c>
      <c r="N35" s="72" t="str">
        <v/>
      </c>
      <c r="O35" s="72" t="str">
        <v/>
      </c>
      <c r="P35" s="72" t="str">
        <v/>
      </c>
      <c r="Q35" s="72" t="str">
        <v/>
      </c>
      <c r="R35" s="72" t="str">
        <v/>
      </c>
      <c r="S35" s="72" t="str">
        <v/>
      </c>
      <c r="T35" s="72" t="str">
        <v/>
      </c>
      <c r="U35" s="72" t="str">
        <v/>
      </c>
      <c r="V35" s="72" t="str">
        <v/>
      </c>
      <c r="W35" s="72" t="str">
        <v/>
      </c>
      <c r="X35" s="72" t="str">
        <v>●</v>
      </c>
      <c r="Y35" s="72" t="str">
        <v/>
      </c>
      <c r="Z35" s="72" t="str">
        <v/>
      </c>
      <c r="AA35" s="72" t="str">
        <v/>
      </c>
      <c r="AB35" s="72" t="str">
        <v/>
      </c>
      <c r="AC35" s="72" t="str">
        <v/>
      </c>
      <c r="AD35" s="72" t="str">
        <v/>
      </c>
      <c r="AE35" s="72" t="str">
        <v/>
      </c>
      <c r="AF35" s="72" t="str">
        <v/>
      </c>
      <c r="AG35" s="72" t="str">
        <v/>
      </c>
      <c r="AH35" s="72" t="str">
        <v/>
      </c>
      <c r="AI35" s="72" t="str">
        <v/>
      </c>
      <c r="AJ35" s="72" t="str">
        <v/>
      </c>
      <c r="AK35" s="72" t="str">
        <v/>
      </c>
      <c r="AL35" s="72" t="str">
        <v/>
      </c>
      <c r="AM35" s="72" t="str">
        <v/>
      </c>
      <c r="AN35" s="72" t="str">
        <v/>
      </c>
      <c r="AO35" s="72" t="str">
        <v/>
      </c>
      <c r="AP35" s="72" t="str">
        <v/>
      </c>
      <c r="AQ35" s="72" t="str">
        <v/>
      </c>
      <c r="AR35" s="72" t="str">
        <v/>
      </c>
      <c r="AS35" s="72" t="str">
        <v/>
      </c>
      <c r="AT35" s="72" t="str">
        <v/>
      </c>
      <c r="AU35" s="72" t="str">
        <v/>
      </c>
      <c r="AV35" s="72" t="str">
        <v/>
      </c>
      <c r="AW35" s="72" t="str">
        <v/>
      </c>
      <c r="AX35" s="72" t="str">
        <v/>
      </c>
      <c r="AY35" s="72" t="str">
        <v/>
      </c>
      <c r="AZ35" s="72" t="str">
        <v/>
      </c>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c r="GB35" s="72"/>
      <c r="GC35" s="72"/>
      <c r="GD35" s="72"/>
      <c r="GE35" s="72"/>
      <c r="GF35" s="72"/>
      <c r="GG35" s="72"/>
      <c r="GH35" s="72"/>
      <c r="GI35" s="72"/>
      <c r="GJ35" s="72"/>
      <c r="GK35" s="72"/>
      <c r="GL35" s="72"/>
      <c r="GM35" s="72"/>
      <c r="GN35" s="72"/>
      <c r="GO35" s="72"/>
      <c r="GP35" s="72"/>
      <c r="GQ35" s="72"/>
      <c r="GR35" s="72"/>
      <c r="GS35" s="72"/>
      <c r="GT35" s="72"/>
      <c r="GU35" s="72"/>
      <c r="GV35" s="72"/>
      <c r="GW35" s="72"/>
      <c r="GX35" s="72"/>
      <c r="GY35" s="72"/>
      <c r="GZ35" s="72"/>
      <c r="HA35" s="72"/>
      <c r="HB35" s="72"/>
      <c r="HC35" s="72"/>
      <c r="HD35" s="72"/>
      <c r="HE35" s="72"/>
      <c r="HF35" s="72"/>
      <c r="HG35" s="72"/>
      <c r="HH35" s="72"/>
      <c r="HI35" s="72"/>
      <c r="HJ35" s="72"/>
      <c r="HK35" s="72"/>
      <c r="HL35" s="72"/>
      <c r="HM35" s="72"/>
      <c r="HN35" s="72"/>
      <c r="HO35" s="72"/>
      <c r="HP35" s="72"/>
      <c r="HQ35" s="72"/>
      <c r="HR35" s="72"/>
      <c r="HS35" s="72"/>
      <c r="HT35" s="72"/>
      <c r="HU35" s="72"/>
      <c r="HV35" s="72"/>
      <c r="HW35" s="72"/>
      <c r="HX35" s="72"/>
      <c r="HY35" s="72"/>
      <c r="HZ35" s="72"/>
      <c r="IA35" s="72"/>
      <c r="IB35" s="72"/>
      <c r="IC35" s="72"/>
      <c r="ID35" s="72"/>
      <c r="IE35" s="72"/>
      <c r="IF35" s="72"/>
      <c r="IG35" s="72"/>
      <c r="IH35" s="72"/>
      <c r="II35" s="72"/>
      <c r="IJ35" s="72"/>
      <c r="IK35" s="72"/>
      <c r="IL35" s="72"/>
      <c r="IM35" s="72"/>
      <c r="IN35" s="72"/>
      <c r="IO35" s="72"/>
      <c r="IP35" s="72"/>
      <c r="IQ35" s="72"/>
      <c r="IR35" s="72"/>
      <c r="IS35" s="72"/>
      <c r="IT35" s="72"/>
      <c r="IU35" s="72"/>
      <c r="IV35" s="72"/>
    </row>
    <row r="36" spans="1:256" s="73" customFormat="1" x14ac:dyDescent="0.25">
      <c r="A36" s="70">
        <f>IF(A34="","",IF((SUM(IF(FREQUENCY('A1'!$K$30:$L$103,'A1'!$K$30:$L$103)&gt;0,1)))&gt;(A34+1),(A34+1),""))</f>
        <v>15</v>
      </c>
      <c r="B36" s="71" t="str">
        <f t="array" ref="B36">IF(A35="","",(LARGE('A1'!$K$30:$L$103,(1+SUM(COUNTIF('A1'!$K$30:$L$103,B$7:B35))-(A35*COUNTIF('A1'!$K$30:$L$103,B$8))))))</f>
        <v/>
      </c>
      <c r="C36" s="72" t="str">
        <f t="array" ref="C36:AZ36">IF($C$6:$AZ$6="","",IF($C$6:$AZ$6="HOT",IF($C35:$AZ35="●","|",IF($C35:$AZ35="|","|","")),IF($C35:$AZ35="▲","|",IF($C35:$AZ35="|","|",""))))</f>
        <v>|</v>
      </c>
      <c r="D36" s="72" t="str">
        <v>|</v>
      </c>
      <c r="E36" s="72" t="str">
        <v/>
      </c>
      <c r="F36" s="72" t="str">
        <v>|</v>
      </c>
      <c r="G36" s="72" t="str">
        <v/>
      </c>
      <c r="H36" s="72" t="str">
        <v>|</v>
      </c>
      <c r="I36" s="72" t="str">
        <v>|</v>
      </c>
      <c r="J36" s="72" t="str">
        <v/>
      </c>
      <c r="K36" s="72" t="str">
        <v/>
      </c>
      <c r="L36" s="72" t="str">
        <v>|</v>
      </c>
      <c r="M36" s="72" t="str">
        <v>|</v>
      </c>
      <c r="N36" s="72" t="str">
        <v/>
      </c>
      <c r="O36" s="72" t="str">
        <v/>
      </c>
      <c r="P36" s="72" t="str">
        <v/>
      </c>
      <c r="Q36" s="72" t="str">
        <v/>
      </c>
      <c r="R36" s="72" t="str">
        <v/>
      </c>
      <c r="S36" s="72" t="str">
        <v/>
      </c>
      <c r="T36" s="72" t="str">
        <v/>
      </c>
      <c r="U36" s="72" t="str">
        <v/>
      </c>
      <c r="V36" s="72" t="str">
        <v/>
      </c>
      <c r="W36" s="72" t="str">
        <v/>
      </c>
      <c r="X36" s="72" t="str">
        <v/>
      </c>
      <c r="Y36" s="72" t="str">
        <v/>
      </c>
      <c r="Z36" s="72" t="str">
        <v/>
      </c>
      <c r="AA36" s="72" t="str">
        <v/>
      </c>
      <c r="AB36" s="72" t="str">
        <v/>
      </c>
      <c r="AC36" s="72" t="str">
        <v/>
      </c>
      <c r="AD36" s="72" t="str">
        <v/>
      </c>
      <c r="AE36" s="72" t="str">
        <v/>
      </c>
      <c r="AF36" s="72" t="str">
        <v/>
      </c>
      <c r="AG36" s="72" t="str">
        <v/>
      </c>
      <c r="AH36" s="72" t="str">
        <v/>
      </c>
      <c r="AI36" s="72" t="str">
        <v/>
      </c>
      <c r="AJ36" s="72" t="str">
        <v/>
      </c>
      <c r="AK36" s="72" t="str">
        <v/>
      </c>
      <c r="AL36" s="72" t="str">
        <v/>
      </c>
      <c r="AM36" s="72" t="str">
        <v/>
      </c>
      <c r="AN36" s="72" t="str">
        <v/>
      </c>
      <c r="AO36" s="72" t="str">
        <v/>
      </c>
      <c r="AP36" s="72" t="str">
        <v/>
      </c>
      <c r="AQ36" s="72" t="str">
        <v/>
      </c>
      <c r="AR36" s="72" t="str">
        <v/>
      </c>
      <c r="AS36" s="72" t="str">
        <v/>
      </c>
      <c r="AT36" s="72" t="str">
        <v/>
      </c>
      <c r="AU36" s="72" t="str">
        <v/>
      </c>
      <c r="AV36" s="72" t="str">
        <v/>
      </c>
      <c r="AW36" s="72" t="str">
        <v/>
      </c>
      <c r="AX36" s="72" t="str">
        <v/>
      </c>
      <c r="AY36" s="72" t="str">
        <v/>
      </c>
      <c r="AZ36" s="72" t="str">
        <v/>
      </c>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c r="FV36" s="72"/>
      <c r="FW36" s="72"/>
      <c r="FX36" s="72"/>
      <c r="FY36" s="72"/>
      <c r="FZ36" s="72"/>
      <c r="GA36" s="72"/>
      <c r="GB36" s="72"/>
      <c r="GC36" s="72"/>
      <c r="GD36" s="72"/>
      <c r="GE36" s="72"/>
      <c r="GF36" s="72"/>
      <c r="GG36" s="72"/>
      <c r="GH36" s="72"/>
      <c r="GI36" s="72"/>
      <c r="GJ36" s="72"/>
      <c r="GK36" s="72"/>
      <c r="GL36" s="72"/>
      <c r="GM36" s="72"/>
      <c r="GN36" s="72"/>
      <c r="GO36" s="72"/>
      <c r="GP36" s="72"/>
      <c r="GQ36" s="72"/>
      <c r="GR36" s="72"/>
      <c r="GS36" s="72"/>
      <c r="GT36" s="72"/>
      <c r="GU36" s="72"/>
      <c r="GV36" s="72"/>
      <c r="GW36" s="72"/>
      <c r="GX36" s="72"/>
      <c r="GY36" s="72"/>
      <c r="GZ36" s="72"/>
      <c r="HA36" s="72"/>
      <c r="HB36" s="72"/>
      <c r="HC36" s="72"/>
      <c r="HD36" s="72"/>
      <c r="HE36" s="72"/>
      <c r="HF36" s="72"/>
      <c r="HG36" s="72"/>
      <c r="HH36" s="72"/>
      <c r="HI36" s="72"/>
      <c r="HJ36" s="72"/>
      <c r="HK36" s="72"/>
      <c r="HL36" s="72"/>
      <c r="HM36" s="72"/>
      <c r="HN36" s="72"/>
      <c r="HO36" s="72"/>
      <c r="HP36" s="72"/>
      <c r="HQ36" s="72"/>
      <c r="HR36" s="72"/>
      <c r="HS36" s="72"/>
      <c r="HT36" s="72"/>
      <c r="HU36" s="72"/>
      <c r="HV36" s="72"/>
      <c r="HW36" s="72"/>
      <c r="HX36" s="72"/>
      <c r="HY36" s="72"/>
      <c r="HZ36" s="72"/>
      <c r="IA36" s="72"/>
      <c r="IB36" s="72"/>
      <c r="IC36" s="72"/>
      <c r="ID36" s="72"/>
      <c r="IE36" s="72"/>
      <c r="IF36" s="72"/>
      <c r="IG36" s="72"/>
      <c r="IH36" s="72"/>
      <c r="II36" s="72"/>
      <c r="IJ36" s="72"/>
      <c r="IK36" s="72"/>
      <c r="IL36" s="72"/>
      <c r="IM36" s="72"/>
      <c r="IN36" s="72"/>
      <c r="IO36" s="72"/>
      <c r="IP36" s="72"/>
      <c r="IQ36" s="72"/>
      <c r="IR36" s="72"/>
      <c r="IS36" s="72"/>
      <c r="IT36" s="72"/>
      <c r="IU36" s="72"/>
      <c r="IV36" s="72"/>
    </row>
    <row r="37" spans="1:256" s="73" customFormat="1" x14ac:dyDescent="0.25">
      <c r="A37" s="70" t="str">
        <f>IF(A35="","",IF((SUM(IF(FREQUENCY('A1'!$K$30:$L$103,'A1'!$K$30:$L$103)&gt;0,1)))&gt;(A35+1),(A35+1),""))</f>
        <v/>
      </c>
      <c r="B37" s="71">
        <f t="array" ref="B37">IF(A36="","",(LARGE('A1'!$K$30:$L$103,(1+SUM(COUNTIF('A1'!$K$30:$L$103,B$7:B36))-(A36*COUNTIF('A1'!$K$30:$L$103,B$8))))))</f>
        <v>95.198000000000036</v>
      </c>
      <c r="C37" s="72" t="str">
        <f t="array" ref="C37:AZ37">IF($C$6:$AZ$6="","",IF($C$6:$AZ$6="HOT",IF(TRANSPOSE('A1'!$K$30:$K$80)=$B37,"●",IF(TRANSPOSE('A1'!$L$30:$L$80)=$B37,"▼",IF($C36:$AZ36="|","|",""))),IF(TRANSPOSE('A1'!$K$30:$K$80)=$B37,"●",IF(TRANSPOSE('A1'!$L$30:$L$80)=$B37,"▲",IF($C36:$AZ36="|","|","")))))</f>
        <v>|</v>
      </c>
      <c r="D37" s="72" t="str">
        <v>|</v>
      </c>
      <c r="E37" s="72" t="str">
        <v/>
      </c>
      <c r="F37" s="72" t="str">
        <v>|</v>
      </c>
      <c r="G37" s="72" t="str">
        <v/>
      </c>
      <c r="H37" s="72" t="str">
        <v>|</v>
      </c>
      <c r="I37" s="72" t="str">
        <v>|</v>
      </c>
      <c r="J37" s="72" t="str">
        <v/>
      </c>
      <c r="K37" s="72" t="str">
        <v/>
      </c>
      <c r="L37" s="72" t="str">
        <v>|</v>
      </c>
      <c r="M37" s="72" t="str">
        <v>|</v>
      </c>
      <c r="N37" s="72" t="str">
        <v>●</v>
      </c>
      <c r="O37" s="72" t="str">
        <v/>
      </c>
      <c r="P37" s="72" t="str">
        <v/>
      </c>
      <c r="Q37" s="72" t="str">
        <v/>
      </c>
      <c r="R37" s="72" t="str">
        <v/>
      </c>
      <c r="S37" s="72" t="str">
        <v/>
      </c>
      <c r="T37" s="72" t="str">
        <v/>
      </c>
      <c r="U37" s="72" t="str">
        <v/>
      </c>
      <c r="V37" s="72" t="str">
        <v/>
      </c>
      <c r="W37" s="72" t="str">
        <v/>
      </c>
      <c r="X37" s="72" t="str">
        <v/>
      </c>
      <c r="Y37" s="72" t="str">
        <v/>
      </c>
      <c r="Z37" s="72" t="str">
        <v/>
      </c>
      <c r="AA37" s="72" t="str">
        <v/>
      </c>
      <c r="AB37" s="72" t="str">
        <v/>
      </c>
      <c r="AC37" s="72" t="str">
        <v/>
      </c>
      <c r="AD37" s="72" t="str">
        <v/>
      </c>
      <c r="AE37" s="72" t="str">
        <v/>
      </c>
      <c r="AF37" s="72" t="str">
        <v/>
      </c>
      <c r="AG37" s="72" t="str">
        <v/>
      </c>
      <c r="AH37" s="72" t="str">
        <v/>
      </c>
      <c r="AI37" s="72" t="str">
        <v/>
      </c>
      <c r="AJ37" s="72" t="str">
        <v/>
      </c>
      <c r="AK37" s="72" t="str">
        <v/>
      </c>
      <c r="AL37" s="72" t="str">
        <v/>
      </c>
      <c r="AM37" s="72" t="str">
        <v/>
      </c>
      <c r="AN37" s="72" t="str">
        <v/>
      </c>
      <c r="AO37" s="72" t="str">
        <v/>
      </c>
      <c r="AP37" s="72" t="str">
        <v/>
      </c>
      <c r="AQ37" s="72" t="str">
        <v/>
      </c>
      <c r="AR37" s="72" t="str">
        <v/>
      </c>
      <c r="AS37" s="72" t="str">
        <v/>
      </c>
      <c r="AT37" s="72" t="str">
        <v/>
      </c>
      <c r="AU37" s="72" t="str">
        <v/>
      </c>
      <c r="AV37" s="72" t="str">
        <v/>
      </c>
      <c r="AW37" s="72" t="str">
        <v/>
      </c>
      <c r="AX37" s="72" t="str">
        <v/>
      </c>
      <c r="AY37" s="72" t="str">
        <v/>
      </c>
      <c r="AZ37" s="72" t="str">
        <v/>
      </c>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c r="FV37" s="72"/>
      <c r="FW37" s="72"/>
      <c r="FX37" s="72"/>
      <c r="FY37" s="72"/>
      <c r="FZ37" s="72"/>
      <c r="GA37" s="72"/>
      <c r="GB37" s="72"/>
      <c r="GC37" s="72"/>
      <c r="GD37" s="72"/>
      <c r="GE37" s="72"/>
      <c r="GF37" s="72"/>
      <c r="GG37" s="72"/>
      <c r="GH37" s="72"/>
      <c r="GI37" s="72"/>
      <c r="GJ37" s="72"/>
      <c r="GK37" s="72"/>
      <c r="GL37" s="72"/>
      <c r="GM37" s="72"/>
      <c r="GN37" s="72"/>
      <c r="GO37" s="72"/>
      <c r="GP37" s="72"/>
      <c r="GQ37" s="72"/>
      <c r="GR37" s="72"/>
      <c r="GS37" s="72"/>
      <c r="GT37" s="72"/>
      <c r="GU37" s="72"/>
      <c r="GV37" s="72"/>
      <c r="GW37" s="72"/>
      <c r="GX37" s="72"/>
      <c r="GY37" s="72"/>
      <c r="GZ37" s="72"/>
      <c r="HA37" s="72"/>
      <c r="HB37" s="72"/>
      <c r="HC37" s="72"/>
      <c r="HD37" s="72"/>
      <c r="HE37" s="72"/>
      <c r="HF37" s="72"/>
      <c r="HG37" s="72"/>
      <c r="HH37" s="72"/>
      <c r="HI37" s="72"/>
      <c r="HJ37" s="72"/>
      <c r="HK37" s="72"/>
      <c r="HL37" s="72"/>
      <c r="HM37" s="72"/>
      <c r="HN37" s="72"/>
      <c r="HO37" s="72"/>
      <c r="HP37" s="72"/>
      <c r="HQ37" s="72"/>
      <c r="HR37" s="72"/>
      <c r="HS37" s="72"/>
      <c r="HT37" s="72"/>
      <c r="HU37" s="72"/>
      <c r="HV37" s="72"/>
      <c r="HW37" s="72"/>
      <c r="HX37" s="72"/>
      <c r="HY37" s="72"/>
      <c r="HZ37" s="72"/>
      <c r="IA37" s="72"/>
      <c r="IB37" s="72"/>
      <c r="IC37" s="72"/>
      <c r="ID37" s="72"/>
      <c r="IE37" s="72"/>
      <c r="IF37" s="72"/>
      <c r="IG37" s="72"/>
      <c r="IH37" s="72"/>
      <c r="II37" s="72"/>
      <c r="IJ37" s="72"/>
      <c r="IK37" s="72"/>
      <c r="IL37" s="72"/>
      <c r="IM37" s="72"/>
      <c r="IN37" s="72"/>
      <c r="IO37" s="72"/>
      <c r="IP37" s="72"/>
      <c r="IQ37" s="72"/>
      <c r="IR37" s="72"/>
      <c r="IS37" s="72"/>
      <c r="IT37" s="72"/>
      <c r="IU37" s="72"/>
      <c r="IV37" s="72"/>
    </row>
    <row r="38" spans="1:256" s="73" customFormat="1" x14ac:dyDescent="0.25">
      <c r="A38" s="70">
        <f>IF(A36="","",IF((SUM(IF(FREQUENCY('A1'!$K$30:$L$103,'A1'!$K$30:$L$103)&gt;0,1)))&gt;(A36+1),(A36+1),""))</f>
        <v>16</v>
      </c>
      <c r="B38" s="71" t="str">
        <f t="array" ref="B38">IF(A37="","",(LARGE('A1'!$K$30:$L$103,(1+SUM(COUNTIF('A1'!$K$30:$L$103,B$7:B37))-(A37*COUNTIF('A1'!$K$30:$L$103,B$8))))))</f>
        <v/>
      </c>
      <c r="C38" s="72" t="str">
        <f t="array" ref="C38:AZ38">IF($C$6:$AZ$6="","",IF($C$6:$AZ$6="HOT",IF($C37:$AZ37="●","|",IF($C37:$AZ37="|","|","")),IF($C37:$AZ37="▲","|",IF($C37:$AZ37="|","|",""))))</f>
        <v>|</v>
      </c>
      <c r="D38" s="72" t="str">
        <v>|</v>
      </c>
      <c r="E38" s="72" t="str">
        <v/>
      </c>
      <c r="F38" s="72" t="str">
        <v>|</v>
      </c>
      <c r="G38" s="72" t="str">
        <v/>
      </c>
      <c r="H38" s="72" t="str">
        <v>|</v>
      </c>
      <c r="I38" s="72" t="str">
        <v>|</v>
      </c>
      <c r="J38" s="72" t="str">
        <v/>
      </c>
      <c r="K38" s="72" t="str">
        <v/>
      </c>
      <c r="L38" s="72" t="str">
        <v>|</v>
      </c>
      <c r="M38" s="72" t="str">
        <v>|</v>
      </c>
      <c r="N38" s="72" t="str">
        <v>|</v>
      </c>
      <c r="O38" s="72" t="str">
        <v/>
      </c>
      <c r="P38" s="72" t="str">
        <v/>
      </c>
      <c r="Q38" s="72" t="str">
        <v/>
      </c>
      <c r="R38" s="72" t="str">
        <v/>
      </c>
      <c r="S38" s="72" t="str">
        <v/>
      </c>
      <c r="T38" s="72" t="str">
        <v/>
      </c>
      <c r="U38" s="72" t="str">
        <v/>
      </c>
      <c r="V38" s="72" t="str">
        <v/>
      </c>
      <c r="W38" s="72" t="str">
        <v/>
      </c>
      <c r="X38" s="72" t="str">
        <v/>
      </c>
      <c r="Y38" s="72" t="str">
        <v/>
      </c>
      <c r="Z38" s="72" t="str">
        <v/>
      </c>
      <c r="AA38" s="72" t="str">
        <v/>
      </c>
      <c r="AB38" s="72" t="str">
        <v/>
      </c>
      <c r="AC38" s="72" t="str">
        <v/>
      </c>
      <c r="AD38" s="72" t="str">
        <v/>
      </c>
      <c r="AE38" s="72" t="str">
        <v/>
      </c>
      <c r="AF38" s="72" t="str">
        <v/>
      </c>
      <c r="AG38" s="72" t="str">
        <v/>
      </c>
      <c r="AH38" s="72" t="str">
        <v/>
      </c>
      <c r="AI38" s="72" t="str">
        <v/>
      </c>
      <c r="AJ38" s="72" t="str">
        <v/>
      </c>
      <c r="AK38" s="72" t="str">
        <v/>
      </c>
      <c r="AL38" s="72" t="str">
        <v/>
      </c>
      <c r="AM38" s="72" t="str">
        <v/>
      </c>
      <c r="AN38" s="72" t="str">
        <v/>
      </c>
      <c r="AO38" s="72" t="str">
        <v/>
      </c>
      <c r="AP38" s="72" t="str">
        <v/>
      </c>
      <c r="AQ38" s="72" t="str">
        <v/>
      </c>
      <c r="AR38" s="72" t="str">
        <v/>
      </c>
      <c r="AS38" s="72" t="str">
        <v/>
      </c>
      <c r="AT38" s="72" t="str">
        <v/>
      </c>
      <c r="AU38" s="72" t="str">
        <v/>
      </c>
      <c r="AV38" s="72" t="str">
        <v/>
      </c>
      <c r="AW38" s="72" t="str">
        <v/>
      </c>
      <c r="AX38" s="72" t="str">
        <v/>
      </c>
      <c r="AY38" s="72" t="str">
        <v/>
      </c>
      <c r="AZ38" s="72" t="str">
        <v/>
      </c>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c r="FQ38" s="72"/>
      <c r="FR38" s="72"/>
      <c r="FS38" s="72"/>
      <c r="FT38" s="72"/>
      <c r="FU38" s="72"/>
      <c r="FV38" s="72"/>
      <c r="FW38" s="72"/>
      <c r="FX38" s="72"/>
      <c r="FY38" s="72"/>
      <c r="FZ38" s="72"/>
      <c r="GA38" s="72"/>
      <c r="GB38" s="72"/>
      <c r="GC38" s="72"/>
      <c r="GD38" s="72"/>
      <c r="GE38" s="72"/>
      <c r="GF38" s="72"/>
      <c r="GG38" s="72"/>
      <c r="GH38" s="72"/>
      <c r="GI38" s="72"/>
      <c r="GJ38" s="72"/>
      <c r="GK38" s="72"/>
      <c r="GL38" s="72"/>
      <c r="GM38" s="72"/>
      <c r="GN38" s="72"/>
      <c r="GO38" s="72"/>
      <c r="GP38" s="72"/>
      <c r="GQ38" s="72"/>
      <c r="GR38" s="72"/>
      <c r="GS38" s="72"/>
      <c r="GT38" s="72"/>
      <c r="GU38" s="72"/>
      <c r="GV38" s="72"/>
      <c r="GW38" s="72"/>
      <c r="GX38" s="72"/>
      <c r="GY38" s="72"/>
      <c r="GZ38" s="72"/>
      <c r="HA38" s="72"/>
      <c r="HB38" s="72"/>
      <c r="HC38" s="72"/>
      <c r="HD38" s="72"/>
      <c r="HE38" s="72"/>
      <c r="HF38" s="72"/>
      <c r="HG38" s="72"/>
      <c r="HH38" s="72"/>
      <c r="HI38" s="72"/>
      <c r="HJ38" s="72"/>
      <c r="HK38" s="72"/>
      <c r="HL38" s="72"/>
      <c r="HM38" s="72"/>
      <c r="HN38" s="72"/>
      <c r="HO38" s="72"/>
      <c r="HP38" s="72"/>
      <c r="HQ38" s="72"/>
      <c r="HR38" s="72"/>
      <c r="HS38" s="72"/>
      <c r="HT38" s="72"/>
      <c r="HU38" s="72"/>
      <c r="HV38" s="72"/>
      <c r="HW38" s="72"/>
      <c r="HX38" s="72"/>
      <c r="HY38" s="72"/>
      <c r="HZ38" s="72"/>
      <c r="IA38" s="72"/>
      <c r="IB38" s="72"/>
      <c r="IC38" s="72"/>
      <c r="ID38" s="72"/>
      <c r="IE38" s="72"/>
      <c r="IF38" s="72"/>
      <c r="IG38" s="72"/>
      <c r="IH38" s="72"/>
      <c r="II38" s="72"/>
      <c r="IJ38" s="72"/>
      <c r="IK38" s="72"/>
      <c r="IL38" s="72"/>
      <c r="IM38" s="72"/>
      <c r="IN38" s="72"/>
      <c r="IO38" s="72"/>
      <c r="IP38" s="72"/>
      <c r="IQ38" s="72"/>
      <c r="IR38" s="72"/>
      <c r="IS38" s="72"/>
      <c r="IT38" s="72"/>
      <c r="IU38" s="72"/>
      <c r="IV38" s="72"/>
    </row>
    <row r="39" spans="1:256" s="73" customFormat="1" x14ac:dyDescent="0.25">
      <c r="A39" s="70" t="str">
        <f>IF(A37="","",IF((SUM(IF(FREQUENCY('A1'!$K$30:$L$103,'A1'!$K$30:$L$103)&gt;0,1)))&gt;(A37+1),(A37+1),""))</f>
        <v/>
      </c>
      <c r="B39" s="71">
        <f t="array" ref="B39">IF(A38="","",(LARGE('A1'!$K$30:$L$103,(1+SUM(COUNTIF('A1'!$K$30:$L$103,B$7:B38))-(A38*COUNTIF('A1'!$K$30:$L$103,B$8))))))</f>
        <v>83.987000000000023</v>
      </c>
      <c r="C39" s="72" t="str">
        <f t="array" ref="C39:AZ39">IF($C$6:$AZ$6="","",IF($C$6:$AZ$6="HOT",IF(TRANSPOSE('A1'!$K$30:$K$80)=$B39,"●",IF(TRANSPOSE('A1'!$L$30:$L$80)=$B39,"▼",IF($C38:$AZ38="|","|",""))),IF(TRANSPOSE('A1'!$K$30:$K$80)=$B39,"●",IF(TRANSPOSE('A1'!$L$30:$L$80)=$B39,"▲",IF($C38:$AZ38="|","|","")))))</f>
        <v>|</v>
      </c>
      <c r="D39" s="72" t="str">
        <v>|</v>
      </c>
      <c r="E39" s="72" t="str">
        <v/>
      </c>
      <c r="F39" s="72" t="str">
        <v>|</v>
      </c>
      <c r="G39" s="72" t="str">
        <v/>
      </c>
      <c r="H39" s="72" t="str">
        <v>|</v>
      </c>
      <c r="I39" s="72" t="str">
        <v>|</v>
      </c>
      <c r="J39" s="72" t="str">
        <v/>
      </c>
      <c r="K39" s="72" t="str">
        <v/>
      </c>
      <c r="L39" s="72" t="str">
        <v>|</v>
      </c>
      <c r="M39" s="72" t="str">
        <v>|</v>
      </c>
      <c r="N39" s="72" t="str">
        <v>|</v>
      </c>
      <c r="O39" s="72" t="str">
        <v/>
      </c>
      <c r="P39" s="72" t="str">
        <v/>
      </c>
      <c r="Q39" s="72" t="str">
        <v/>
      </c>
      <c r="R39" s="72" t="str">
        <v/>
      </c>
      <c r="S39" s="72" t="str">
        <v/>
      </c>
      <c r="T39" s="72" t="str">
        <v/>
      </c>
      <c r="U39" s="72" t="str">
        <v/>
      </c>
      <c r="V39" s="72" t="str">
        <v>▲</v>
      </c>
      <c r="W39" s="72" t="str">
        <v/>
      </c>
      <c r="X39" s="72" t="str">
        <v/>
      </c>
      <c r="Y39" s="72" t="str">
        <v/>
      </c>
      <c r="Z39" s="72" t="str">
        <v/>
      </c>
      <c r="AA39" s="72" t="str">
        <v/>
      </c>
      <c r="AB39" s="72" t="str">
        <v/>
      </c>
      <c r="AC39" s="72" t="str">
        <v/>
      </c>
      <c r="AD39" s="72" t="str">
        <v/>
      </c>
      <c r="AE39" s="72" t="str">
        <v/>
      </c>
      <c r="AF39" s="72" t="str">
        <v/>
      </c>
      <c r="AG39" s="72" t="str">
        <v/>
      </c>
      <c r="AH39" s="72" t="str">
        <v/>
      </c>
      <c r="AI39" s="72" t="str">
        <v/>
      </c>
      <c r="AJ39" s="72" t="str">
        <v/>
      </c>
      <c r="AK39" s="72" t="str">
        <v/>
      </c>
      <c r="AL39" s="72" t="str">
        <v/>
      </c>
      <c r="AM39" s="72" t="str">
        <v/>
      </c>
      <c r="AN39" s="72" t="str">
        <v/>
      </c>
      <c r="AO39" s="72" t="str">
        <v/>
      </c>
      <c r="AP39" s="72" t="str">
        <v/>
      </c>
      <c r="AQ39" s="72" t="str">
        <v/>
      </c>
      <c r="AR39" s="72" t="str">
        <v/>
      </c>
      <c r="AS39" s="72" t="str">
        <v/>
      </c>
      <c r="AT39" s="72" t="str">
        <v/>
      </c>
      <c r="AU39" s="72" t="str">
        <v/>
      </c>
      <c r="AV39" s="72" t="str">
        <v/>
      </c>
      <c r="AW39" s="72" t="str">
        <v/>
      </c>
      <c r="AX39" s="72" t="str">
        <v/>
      </c>
      <c r="AY39" s="72" t="str">
        <v/>
      </c>
      <c r="AZ39" s="72" t="str">
        <v/>
      </c>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c r="FQ39" s="72"/>
      <c r="FR39" s="72"/>
      <c r="FS39" s="72"/>
      <c r="FT39" s="72"/>
      <c r="FU39" s="72"/>
      <c r="FV39" s="72"/>
      <c r="FW39" s="72"/>
      <c r="FX39" s="72"/>
      <c r="FY39" s="72"/>
      <c r="FZ39" s="72"/>
      <c r="GA39" s="72"/>
      <c r="GB39" s="72"/>
      <c r="GC39" s="72"/>
      <c r="GD39" s="72"/>
      <c r="GE39" s="72"/>
      <c r="GF39" s="72"/>
      <c r="GG39" s="72"/>
      <c r="GH39" s="72"/>
      <c r="GI39" s="72"/>
      <c r="GJ39" s="72"/>
      <c r="GK39" s="72"/>
      <c r="GL39" s="72"/>
      <c r="GM39" s="72"/>
      <c r="GN39" s="72"/>
      <c r="GO39" s="72"/>
      <c r="GP39" s="72"/>
      <c r="GQ39" s="72"/>
      <c r="GR39" s="72"/>
      <c r="GS39" s="72"/>
      <c r="GT39" s="72"/>
      <c r="GU39" s="72"/>
      <c r="GV39" s="72"/>
      <c r="GW39" s="72"/>
      <c r="GX39" s="72"/>
      <c r="GY39" s="72"/>
      <c r="GZ39" s="72"/>
      <c r="HA39" s="72"/>
      <c r="HB39" s="72"/>
      <c r="HC39" s="72"/>
      <c r="HD39" s="72"/>
      <c r="HE39" s="72"/>
      <c r="HF39" s="72"/>
      <c r="HG39" s="72"/>
      <c r="HH39" s="72"/>
      <c r="HI39" s="72"/>
      <c r="HJ39" s="72"/>
      <c r="HK39" s="72"/>
      <c r="HL39" s="72"/>
      <c r="HM39" s="72"/>
      <c r="HN39" s="72"/>
      <c r="HO39" s="72"/>
      <c r="HP39" s="72"/>
      <c r="HQ39" s="72"/>
      <c r="HR39" s="72"/>
      <c r="HS39" s="72"/>
      <c r="HT39" s="72"/>
      <c r="HU39" s="72"/>
      <c r="HV39" s="72"/>
      <c r="HW39" s="72"/>
      <c r="HX39" s="72"/>
      <c r="HY39" s="72"/>
      <c r="HZ39" s="72"/>
      <c r="IA39" s="72"/>
      <c r="IB39" s="72"/>
      <c r="IC39" s="72"/>
      <c r="ID39" s="72"/>
      <c r="IE39" s="72"/>
      <c r="IF39" s="72"/>
      <c r="IG39" s="72"/>
      <c r="IH39" s="72"/>
      <c r="II39" s="72"/>
      <c r="IJ39" s="72"/>
      <c r="IK39" s="72"/>
      <c r="IL39" s="72"/>
      <c r="IM39" s="72"/>
      <c r="IN39" s="72"/>
      <c r="IO39" s="72"/>
      <c r="IP39" s="72"/>
      <c r="IQ39" s="72"/>
      <c r="IR39" s="72"/>
      <c r="IS39" s="72"/>
      <c r="IT39" s="72"/>
      <c r="IU39" s="72"/>
      <c r="IV39" s="72"/>
    </row>
    <row r="40" spans="1:256" s="73" customFormat="1" x14ac:dyDescent="0.25">
      <c r="A40" s="70">
        <f>IF(A38="","",IF((SUM(IF(FREQUENCY('A1'!$K$30:$L$103,'A1'!$K$30:$L$103)&gt;0,1)))&gt;(A38+1),(A38+1),""))</f>
        <v>17</v>
      </c>
      <c r="B40" s="71" t="str">
        <f t="array" ref="B40">IF(A39="","",(LARGE('A1'!$K$30:$L$103,(1+SUM(COUNTIF('A1'!$K$30:$L$103,B$7:B39))-(A39*COUNTIF('A1'!$K$30:$L$103,B$8))))))</f>
        <v/>
      </c>
      <c r="C40" s="72" t="str">
        <f t="array" ref="C40:AZ40">IF($C$6:$AZ$6="","",IF($C$6:$AZ$6="HOT",IF($C39:$AZ39="●","|",IF($C39:$AZ39="|","|","")),IF($C39:$AZ39="▲","|",IF($C39:$AZ39="|","|",""))))</f>
        <v>|</v>
      </c>
      <c r="D40" s="72" t="str">
        <v>|</v>
      </c>
      <c r="E40" s="72" t="str">
        <v/>
      </c>
      <c r="F40" s="72" t="str">
        <v>|</v>
      </c>
      <c r="G40" s="72" t="str">
        <v/>
      </c>
      <c r="H40" s="72" t="str">
        <v>|</v>
      </c>
      <c r="I40" s="72" t="str">
        <v>|</v>
      </c>
      <c r="J40" s="72" t="str">
        <v/>
      </c>
      <c r="K40" s="72" t="str">
        <v/>
      </c>
      <c r="L40" s="72" t="str">
        <v>|</v>
      </c>
      <c r="M40" s="72" t="str">
        <v>|</v>
      </c>
      <c r="N40" s="72" t="str">
        <v>|</v>
      </c>
      <c r="O40" s="72" t="str">
        <v/>
      </c>
      <c r="P40" s="72" t="str">
        <v/>
      </c>
      <c r="Q40" s="72" t="str">
        <v/>
      </c>
      <c r="R40" s="72" t="str">
        <v/>
      </c>
      <c r="S40" s="72" t="str">
        <v/>
      </c>
      <c r="T40" s="72" t="str">
        <v/>
      </c>
      <c r="U40" s="72" t="str">
        <v/>
      </c>
      <c r="V40" s="72" t="str">
        <v>|</v>
      </c>
      <c r="W40" s="72" t="str">
        <v/>
      </c>
      <c r="X40" s="72" t="str">
        <v/>
      </c>
      <c r="Y40" s="72" t="str">
        <v/>
      </c>
      <c r="Z40" s="72" t="str">
        <v/>
      </c>
      <c r="AA40" s="72" t="str">
        <v/>
      </c>
      <c r="AB40" s="72" t="str">
        <v/>
      </c>
      <c r="AC40" s="72" t="str">
        <v/>
      </c>
      <c r="AD40" s="72" t="str">
        <v/>
      </c>
      <c r="AE40" s="72" t="str">
        <v/>
      </c>
      <c r="AF40" s="72" t="str">
        <v/>
      </c>
      <c r="AG40" s="72" t="str">
        <v/>
      </c>
      <c r="AH40" s="72" t="str">
        <v/>
      </c>
      <c r="AI40" s="72" t="str">
        <v/>
      </c>
      <c r="AJ40" s="72" t="str">
        <v/>
      </c>
      <c r="AK40" s="72" t="str">
        <v/>
      </c>
      <c r="AL40" s="72" t="str">
        <v/>
      </c>
      <c r="AM40" s="72" t="str">
        <v/>
      </c>
      <c r="AN40" s="72" t="str">
        <v/>
      </c>
      <c r="AO40" s="72" t="str">
        <v/>
      </c>
      <c r="AP40" s="72" t="str">
        <v/>
      </c>
      <c r="AQ40" s="72" t="str">
        <v/>
      </c>
      <c r="AR40" s="72" t="str">
        <v/>
      </c>
      <c r="AS40" s="72" t="str">
        <v/>
      </c>
      <c r="AT40" s="72" t="str">
        <v/>
      </c>
      <c r="AU40" s="72" t="str">
        <v/>
      </c>
      <c r="AV40" s="72" t="str">
        <v/>
      </c>
      <c r="AW40" s="72" t="str">
        <v/>
      </c>
      <c r="AX40" s="72" t="str">
        <v/>
      </c>
      <c r="AY40" s="72" t="str">
        <v/>
      </c>
      <c r="AZ40" s="72" t="str">
        <v/>
      </c>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c r="FV40" s="72"/>
      <c r="FW40" s="72"/>
      <c r="FX40" s="72"/>
      <c r="FY40" s="72"/>
      <c r="FZ40" s="72"/>
      <c r="GA40" s="72"/>
      <c r="GB40" s="72"/>
      <c r="GC40" s="72"/>
      <c r="GD40" s="72"/>
      <c r="GE40" s="72"/>
      <c r="GF40" s="72"/>
      <c r="GG40" s="72"/>
      <c r="GH40" s="72"/>
      <c r="GI40" s="72"/>
      <c r="GJ40" s="72"/>
      <c r="GK40" s="72"/>
      <c r="GL40" s="72"/>
      <c r="GM40" s="72"/>
      <c r="GN40" s="72"/>
      <c r="GO40" s="72"/>
      <c r="GP40" s="72"/>
      <c r="GQ40" s="72"/>
      <c r="GR40" s="72"/>
      <c r="GS40" s="72"/>
      <c r="GT40" s="72"/>
      <c r="GU40" s="72"/>
      <c r="GV40" s="72"/>
      <c r="GW40" s="72"/>
      <c r="GX40" s="72"/>
      <c r="GY40" s="72"/>
      <c r="GZ40" s="72"/>
      <c r="HA40" s="72"/>
      <c r="HB40" s="72"/>
      <c r="HC40" s="72"/>
      <c r="HD40" s="72"/>
      <c r="HE40" s="72"/>
      <c r="HF40" s="72"/>
      <c r="HG40" s="72"/>
      <c r="HH40" s="72"/>
      <c r="HI40" s="72"/>
      <c r="HJ40" s="72"/>
      <c r="HK40" s="72"/>
      <c r="HL40" s="72"/>
      <c r="HM40" s="72"/>
      <c r="HN40" s="72"/>
      <c r="HO40" s="72"/>
      <c r="HP40" s="72"/>
      <c r="HQ40" s="72"/>
      <c r="HR40" s="72"/>
      <c r="HS40" s="72"/>
      <c r="HT40" s="72"/>
      <c r="HU40" s="72"/>
      <c r="HV40" s="72"/>
      <c r="HW40" s="72"/>
      <c r="HX40" s="72"/>
      <c r="HY40" s="72"/>
      <c r="HZ40" s="72"/>
      <c r="IA40" s="72"/>
      <c r="IB40" s="72"/>
      <c r="IC40" s="72"/>
      <c r="ID40" s="72"/>
      <c r="IE40" s="72"/>
      <c r="IF40" s="72"/>
      <c r="IG40" s="72"/>
      <c r="IH40" s="72"/>
      <c r="II40" s="72"/>
      <c r="IJ40" s="72"/>
      <c r="IK40" s="72"/>
      <c r="IL40" s="72"/>
      <c r="IM40" s="72"/>
      <c r="IN40" s="72"/>
      <c r="IO40" s="72"/>
      <c r="IP40" s="72"/>
      <c r="IQ40" s="72"/>
      <c r="IR40" s="72"/>
      <c r="IS40" s="72"/>
      <c r="IT40" s="72"/>
      <c r="IU40" s="72"/>
      <c r="IV40" s="72"/>
    </row>
    <row r="41" spans="1:256" s="73" customFormat="1" x14ac:dyDescent="0.25">
      <c r="A41" s="70" t="str">
        <f>IF(A39="","",IF((SUM(IF(FREQUENCY('A1'!$K$30:$L$103,'A1'!$K$30:$L$103)&gt;0,1)))&gt;(A39+1),(A39+1),""))</f>
        <v/>
      </c>
      <c r="B41" s="71">
        <f t="array" ref="B41">IF(A40="","",(LARGE('A1'!$K$30:$L$103,(1+SUM(COUNTIF('A1'!$K$30:$L$103,B$7:B40))-(A40*COUNTIF('A1'!$K$30:$L$103,B$8))))))</f>
        <v>83.974000000000046</v>
      </c>
      <c r="C41" s="72" t="str">
        <f t="array" ref="C41:AZ41">IF($C$6:$AZ$6="","",IF($C$6:$AZ$6="HOT",IF(TRANSPOSE('A1'!$K$30:$K$80)=$B41,"●",IF(TRANSPOSE('A1'!$L$30:$L$80)=$B41,"▼",IF($C40:$AZ40="|","|",""))),IF(TRANSPOSE('A1'!$K$30:$K$80)=$B41,"●",IF(TRANSPOSE('A1'!$L$30:$L$80)=$B41,"▲",IF($C40:$AZ40="|","|","")))))</f>
        <v>|</v>
      </c>
      <c r="D41" s="72" t="str">
        <v>|</v>
      </c>
      <c r="E41" s="72" t="str">
        <v/>
      </c>
      <c r="F41" s="72" t="str">
        <v>|</v>
      </c>
      <c r="G41" s="72" t="str">
        <v/>
      </c>
      <c r="H41" s="72" t="str">
        <v>|</v>
      </c>
      <c r="I41" s="72" t="str">
        <v>|</v>
      </c>
      <c r="J41" s="72" t="str">
        <v/>
      </c>
      <c r="K41" s="72" t="str">
        <v/>
      </c>
      <c r="L41" s="72" t="str">
        <v>|</v>
      </c>
      <c r="M41" s="72" t="str">
        <v>|</v>
      </c>
      <c r="N41" s="72" t="str">
        <v>|</v>
      </c>
      <c r="O41" s="72" t="str">
        <v/>
      </c>
      <c r="P41" s="72" t="str">
        <v/>
      </c>
      <c r="Q41" s="72" t="str">
        <v/>
      </c>
      <c r="R41" s="72" t="str">
        <v>▲</v>
      </c>
      <c r="S41" s="72" t="str">
        <v/>
      </c>
      <c r="T41" s="72" t="str">
        <v/>
      </c>
      <c r="U41" s="72" t="str">
        <v/>
      </c>
      <c r="V41" s="72" t="str">
        <v>|</v>
      </c>
      <c r="W41" s="72" t="str">
        <v/>
      </c>
      <c r="X41" s="72" t="str">
        <v/>
      </c>
      <c r="Y41" s="72" t="str">
        <v/>
      </c>
      <c r="Z41" s="72" t="str">
        <v/>
      </c>
      <c r="AA41" s="72" t="str">
        <v/>
      </c>
      <c r="AB41" s="72" t="str">
        <v/>
      </c>
      <c r="AC41" s="72" t="str">
        <v/>
      </c>
      <c r="AD41" s="72" t="str">
        <v/>
      </c>
      <c r="AE41" s="72" t="str">
        <v/>
      </c>
      <c r="AF41" s="72" t="str">
        <v/>
      </c>
      <c r="AG41" s="72" t="str">
        <v/>
      </c>
      <c r="AH41" s="72" t="str">
        <v/>
      </c>
      <c r="AI41" s="72" t="str">
        <v/>
      </c>
      <c r="AJ41" s="72" t="str">
        <v/>
      </c>
      <c r="AK41" s="72" t="str">
        <v/>
      </c>
      <c r="AL41" s="72" t="str">
        <v/>
      </c>
      <c r="AM41" s="72" t="str">
        <v/>
      </c>
      <c r="AN41" s="72" t="str">
        <v/>
      </c>
      <c r="AO41" s="72" t="str">
        <v/>
      </c>
      <c r="AP41" s="72" t="str">
        <v/>
      </c>
      <c r="AQ41" s="72" t="str">
        <v/>
      </c>
      <c r="AR41" s="72" t="str">
        <v/>
      </c>
      <c r="AS41" s="72" t="str">
        <v/>
      </c>
      <c r="AT41" s="72" t="str">
        <v/>
      </c>
      <c r="AU41" s="72" t="str">
        <v/>
      </c>
      <c r="AV41" s="72" t="str">
        <v/>
      </c>
      <c r="AW41" s="72" t="str">
        <v/>
      </c>
      <c r="AX41" s="72" t="str">
        <v/>
      </c>
      <c r="AY41" s="72" t="str">
        <v/>
      </c>
      <c r="AZ41" s="72" t="str">
        <v/>
      </c>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c r="FV41" s="72"/>
      <c r="FW41" s="72"/>
      <c r="FX41" s="72"/>
      <c r="FY41" s="72"/>
      <c r="FZ41" s="72"/>
      <c r="GA41" s="72"/>
      <c r="GB41" s="72"/>
      <c r="GC41" s="72"/>
      <c r="GD41" s="72"/>
      <c r="GE41" s="72"/>
      <c r="GF41" s="72"/>
      <c r="GG41" s="72"/>
      <c r="GH41" s="72"/>
      <c r="GI41" s="72"/>
      <c r="GJ41" s="72"/>
      <c r="GK41" s="72"/>
      <c r="GL41" s="72"/>
      <c r="GM41" s="72"/>
      <c r="GN41" s="72"/>
      <c r="GO41" s="72"/>
      <c r="GP41" s="72"/>
      <c r="GQ41" s="72"/>
      <c r="GR41" s="72"/>
      <c r="GS41" s="72"/>
      <c r="GT41" s="72"/>
      <c r="GU41" s="72"/>
      <c r="GV41" s="72"/>
      <c r="GW41" s="72"/>
      <c r="GX41" s="72"/>
      <c r="GY41" s="72"/>
      <c r="GZ41" s="72"/>
      <c r="HA41" s="72"/>
      <c r="HB41" s="72"/>
      <c r="HC41" s="72"/>
      <c r="HD41" s="72"/>
      <c r="HE41" s="72"/>
      <c r="HF41" s="72"/>
      <c r="HG41" s="72"/>
      <c r="HH41" s="72"/>
      <c r="HI41" s="72"/>
      <c r="HJ41" s="72"/>
      <c r="HK41" s="72"/>
      <c r="HL41" s="72"/>
      <c r="HM41" s="72"/>
      <c r="HN41" s="72"/>
      <c r="HO41" s="72"/>
      <c r="HP41" s="72"/>
      <c r="HQ41" s="72"/>
      <c r="HR41" s="72"/>
      <c r="HS41" s="72"/>
      <c r="HT41" s="72"/>
      <c r="HU41" s="72"/>
      <c r="HV41" s="72"/>
      <c r="HW41" s="72"/>
      <c r="HX41" s="72"/>
      <c r="HY41" s="72"/>
      <c r="HZ41" s="72"/>
      <c r="IA41" s="72"/>
      <c r="IB41" s="72"/>
      <c r="IC41" s="72"/>
      <c r="ID41" s="72"/>
      <c r="IE41" s="72"/>
      <c r="IF41" s="72"/>
      <c r="IG41" s="72"/>
      <c r="IH41" s="72"/>
      <c r="II41" s="72"/>
      <c r="IJ41" s="72"/>
      <c r="IK41" s="72"/>
      <c r="IL41" s="72"/>
      <c r="IM41" s="72"/>
      <c r="IN41" s="72"/>
      <c r="IO41" s="72"/>
      <c r="IP41" s="72"/>
      <c r="IQ41" s="72"/>
      <c r="IR41" s="72"/>
      <c r="IS41" s="72"/>
      <c r="IT41" s="72"/>
      <c r="IU41" s="72"/>
      <c r="IV41" s="72"/>
    </row>
    <row r="42" spans="1:256" s="73" customFormat="1" x14ac:dyDescent="0.25">
      <c r="A42" s="70">
        <f>IF(A40="","",IF((SUM(IF(FREQUENCY('A1'!$K$30:$L$103,'A1'!$K$30:$L$103)&gt;0,1)))&gt;(A40+1),(A40+1),""))</f>
        <v>18</v>
      </c>
      <c r="B42" s="71" t="str">
        <f t="array" ref="B42">IF(A41="","",(LARGE('A1'!$K$30:$L$103,(1+SUM(COUNTIF('A1'!$K$30:$L$103,B$7:B41))-(A41*COUNTIF('A1'!$K$30:$L$103,B$8))))))</f>
        <v/>
      </c>
      <c r="C42" s="72" t="str">
        <f t="array" ref="C42:AZ42">IF($C$6:$AZ$6="","",IF($C$6:$AZ$6="HOT",IF($C41:$AZ41="●","|",IF($C41:$AZ41="|","|","")),IF($C41:$AZ41="▲","|",IF($C41:$AZ41="|","|",""))))</f>
        <v>|</v>
      </c>
      <c r="D42" s="72" t="str">
        <v>|</v>
      </c>
      <c r="E42" s="72" t="str">
        <v/>
      </c>
      <c r="F42" s="72" t="str">
        <v>|</v>
      </c>
      <c r="G42" s="72" t="str">
        <v/>
      </c>
      <c r="H42" s="72" t="str">
        <v>|</v>
      </c>
      <c r="I42" s="72" t="str">
        <v>|</v>
      </c>
      <c r="J42" s="72" t="str">
        <v/>
      </c>
      <c r="K42" s="72" t="str">
        <v/>
      </c>
      <c r="L42" s="72" t="str">
        <v>|</v>
      </c>
      <c r="M42" s="72" t="str">
        <v>|</v>
      </c>
      <c r="N42" s="72" t="str">
        <v>|</v>
      </c>
      <c r="O42" s="72" t="str">
        <v/>
      </c>
      <c r="P42" s="72" t="str">
        <v/>
      </c>
      <c r="Q42" s="72" t="str">
        <v/>
      </c>
      <c r="R42" s="72" t="str">
        <v>|</v>
      </c>
      <c r="S42" s="72" t="str">
        <v/>
      </c>
      <c r="T42" s="72" t="str">
        <v/>
      </c>
      <c r="U42" s="72" t="str">
        <v/>
      </c>
      <c r="V42" s="72" t="str">
        <v>|</v>
      </c>
      <c r="W42" s="72" t="str">
        <v/>
      </c>
      <c r="X42" s="72" t="str">
        <v/>
      </c>
      <c r="Y42" s="72" t="str">
        <v/>
      </c>
      <c r="Z42" s="72" t="str">
        <v/>
      </c>
      <c r="AA42" s="72" t="str">
        <v/>
      </c>
      <c r="AB42" s="72" t="str">
        <v/>
      </c>
      <c r="AC42" s="72" t="str">
        <v/>
      </c>
      <c r="AD42" s="72" t="str">
        <v/>
      </c>
      <c r="AE42" s="72" t="str">
        <v/>
      </c>
      <c r="AF42" s="72" t="str">
        <v/>
      </c>
      <c r="AG42" s="72" t="str">
        <v/>
      </c>
      <c r="AH42" s="72" t="str">
        <v/>
      </c>
      <c r="AI42" s="72" t="str">
        <v/>
      </c>
      <c r="AJ42" s="72" t="str">
        <v/>
      </c>
      <c r="AK42" s="72" t="str">
        <v/>
      </c>
      <c r="AL42" s="72" t="str">
        <v/>
      </c>
      <c r="AM42" s="72" t="str">
        <v/>
      </c>
      <c r="AN42" s="72" t="str">
        <v/>
      </c>
      <c r="AO42" s="72" t="str">
        <v/>
      </c>
      <c r="AP42" s="72" t="str">
        <v/>
      </c>
      <c r="AQ42" s="72" t="str">
        <v/>
      </c>
      <c r="AR42" s="72" t="str">
        <v/>
      </c>
      <c r="AS42" s="72" t="str">
        <v/>
      </c>
      <c r="AT42" s="72" t="str">
        <v/>
      </c>
      <c r="AU42" s="72" t="str">
        <v/>
      </c>
      <c r="AV42" s="72" t="str">
        <v/>
      </c>
      <c r="AW42" s="72" t="str">
        <v/>
      </c>
      <c r="AX42" s="72" t="str">
        <v/>
      </c>
      <c r="AY42" s="72" t="str">
        <v/>
      </c>
      <c r="AZ42" s="72" t="str">
        <v/>
      </c>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c r="FQ42" s="72"/>
      <c r="FR42" s="72"/>
      <c r="FS42" s="72"/>
      <c r="FT42" s="72"/>
      <c r="FU42" s="72"/>
      <c r="FV42" s="72"/>
      <c r="FW42" s="72"/>
      <c r="FX42" s="72"/>
      <c r="FY42" s="72"/>
      <c r="FZ42" s="72"/>
      <c r="GA42" s="72"/>
      <c r="GB42" s="72"/>
      <c r="GC42" s="72"/>
      <c r="GD42" s="72"/>
      <c r="GE42" s="72"/>
      <c r="GF42" s="72"/>
      <c r="GG42" s="72"/>
      <c r="GH42" s="72"/>
      <c r="GI42" s="72"/>
      <c r="GJ42" s="72"/>
      <c r="GK42" s="72"/>
      <c r="GL42" s="72"/>
      <c r="GM42" s="72"/>
      <c r="GN42" s="72"/>
      <c r="GO42" s="72"/>
      <c r="GP42" s="72"/>
      <c r="GQ42" s="72"/>
      <c r="GR42" s="72"/>
      <c r="GS42" s="72"/>
      <c r="GT42" s="72"/>
      <c r="GU42" s="72"/>
      <c r="GV42" s="72"/>
      <c r="GW42" s="72"/>
      <c r="GX42" s="72"/>
      <c r="GY42" s="72"/>
      <c r="GZ42" s="72"/>
      <c r="HA42" s="72"/>
      <c r="HB42" s="72"/>
      <c r="HC42" s="72"/>
      <c r="HD42" s="72"/>
      <c r="HE42" s="72"/>
      <c r="HF42" s="72"/>
      <c r="HG42" s="72"/>
      <c r="HH42" s="72"/>
      <c r="HI42" s="72"/>
      <c r="HJ42" s="72"/>
      <c r="HK42" s="72"/>
      <c r="HL42" s="72"/>
      <c r="HM42" s="72"/>
      <c r="HN42" s="72"/>
      <c r="HO42" s="72"/>
      <c r="HP42" s="72"/>
      <c r="HQ42" s="72"/>
      <c r="HR42" s="72"/>
      <c r="HS42" s="72"/>
      <c r="HT42" s="72"/>
      <c r="HU42" s="72"/>
      <c r="HV42" s="72"/>
      <c r="HW42" s="72"/>
      <c r="HX42" s="72"/>
      <c r="HY42" s="72"/>
      <c r="HZ42" s="72"/>
      <c r="IA42" s="72"/>
      <c r="IB42" s="72"/>
      <c r="IC42" s="72"/>
      <c r="ID42" s="72"/>
      <c r="IE42" s="72"/>
      <c r="IF42" s="72"/>
      <c r="IG42" s="72"/>
      <c r="IH42" s="72"/>
      <c r="II42" s="72"/>
      <c r="IJ42" s="72"/>
      <c r="IK42" s="72"/>
      <c r="IL42" s="72"/>
      <c r="IM42" s="72"/>
      <c r="IN42" s="72"/>
      <c r="IO42" s="72"/>
      <c r="IP42" s="72"/>
      <c r="IQ42" s="72"/>
      <c r="IR42" s="72"/>
      <c r="IS42" s="72"/>
      <c r="IT42" s="72"/>
      <c r="IU42" s="72"/>
      <c r="IV42" s="72"/>
    </row>
    <row r="43" spans="1:256" s="73" customFormat="1" x14ac:dyDescent="0.25">
      <c r="A43" s="70" t="str">
        <f>IF(A41="","",IF((SUM(IF(FREQUENCY('A1'!$K$30:$L$103,'A1'!$K$30:$L$103)&gt;0,1)))&gt;(A41+1),(A41+1),""))</f>
        <v/>
      </c>
      <c r="B43" s="71">
        <f t="array" ref="B43">IF(A42="","",(LARGE('A1'!$K$30:$L$103,(1+SUM(COUNTIF('A1'!$K$30:$L$103,B$7:B42))-(A42*COUNTIF('A1'!$K$30:$L$103,B$8))))))</f>
        <v>83.951999999999998</v>
      </c>
      <c r="C43" s="72" t="str">
        <f t="array" ref="C43:AZ43">IF($C$6:$AZ$6="","",IF($C$6:$AZ$6="HOT",IF(TRANSPOSE('A1'!$K$30:$K$80)=$B43,"●",IF(TRANSPOSE('A1'!$L$30:$L$80)=$B43,"▼",IF($C42:$AZ42="|","|",""))),IF(TRANSPOSE('A1'!$K$30:$K$80)=$B43,"●",IF(TRANSPOSE('A1'!$L$30:$L$80)=$B43,"▲",IF($C42:$AZ42="|","|","")))))</f>
        <v>|</v>
      </c>
      <c r="D43" s="72" t="str">
        <v>|</v>
      </c>
      <c r="E43" s="72" t="str">
        <v/>
      </c>
      <c r="F43" s="72" t="str">
        <v>|</v>
      </c>
      <c r="G43" s="72" t="str">
        <v/>
      </c>
      <c r="H43" s="72" t="str">
        <v>|</v>
      </c>
      <c r="I43" s="72" t="str">
        <v>|</v>
      </c>
      <c r="J43" s="72" t="str">
        <v/>
      </c>
      <c r="K43" s="72" t="str">
        <v/>
      </c>
      <c r="L43" s="72" t="str">
        <v>|</v>
      </c>
      <c r="M43" s="72" t="str">
        <v>|</v>
      </c>
      <c r="N43" s="72" t="str">
        <v>|</v>
      </c>
      <c r="O43" s="72" t="str">
        <v/>
      </c>
      <c r="P43" s="72" t="str">
        <v/>
      </c>
      <c r="Q43" s="72" t="str">
        <v/>
      </c>
      <c r="R43" s="72" t="str">
        <v>|</v>
      </c>
      <c r="S43" s="72" t="str">
        <v/>
      </c>
      <c r="T43" s="72" t="str">
        <v>▲</v>
      </c>
      <c r="U43" s="72" t="str">
        <v/>
      </c>
      <c r="V43" s="72" t="str">
        <v>|</v>
      </c>
      <c r="W43" s="72" t="str">
        <v/>
      </c>
      <c r="X43" s="72" t="str">
        <v/>
      </c>
      <c r="Y43" s="72" t="str">
        <v/>
      </c>
      <c r="Z43" s="72" t="str">
        <v/>
      </c>
      <c r="AA43" s="72" t="str">
        <v/>
      </c>
      <c r="AB43" s="72" t="str">
        <v/>
      </c>
      <c r="AC43" s="72" t="str">
        <v/>
      </c>
      <c r="AD43" s="72" t="str">
        <v/>
      </c>
      <c r="AE43" s="72" t="str">
        <v/>
      </c>
      <c r="AF43" s="72" t="str">
        <v/>
      </c>
      <c r="AG43" s="72" t="str">
        <v/>
      </c>
      <c r="AH43" s="72" t="str">
        <v/>
      </c>
      <c r="AI43" s="72" t="str">
        <v/>
      </c>
      <c r="AJ43" s="72" t="str">
        <v/>
      </c>
      <c r="AK43" s="72" t="str">
        <v/>
      </c>
      <c r="AL43" s="72" t="str">
        <v/>
      </c>
      <c r="AM43" s="72" t="str">
        <v/>
      </c>
      <c r="AN43" s="72" t="str">
        <v/>
      </c>
      <c r="AO43" s="72" t="str">
        <v/>
      </c>
      <c r="AP43" s="72" t="str">
        <v/>
      </c>
      <c r="AQ43" s="72" t="str">
        <v/>
      </c>
      <c r="AR43" s="72" t="str">
        <v/>
      </c>
      <c r="AS43" s="72" t="str">
        <v/>
      </c>
      <c r="AT43" s="72" t="str">
        <v/>
      </c>
      <c r="AU43" s="72" t="str">
        <v/>
      </c>
      <c r="AV43" s="72" t="str">
        <v/>
      </c>
      <c r="AW43" s="72" t="str">
        <v/>
      </c>
      <c r="AX43" s="72" t="str">
        <v/>
      </c>
      <c r="AY43" s="72" t="str">
        <v/>
      </c>
      <c r="AZ43" s="72" t="str">
        <v/>
      </c>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c r="GH43" s="72"/>
      <c r="GI43" s="72"/>
      <c r="GJ43" s="72"/>
      <c r="GK43" s="72"/>
      <c r="GL43" s="72"/>
      <c r="GM43" s="72"/>
      <c r="GN43" s="72"/>
      <c r="GO43" s="72"/>
      <c r="GP43" s="72"/>
      <c r="GQ43" s="72"/>
      <c r="GR43" s="72"/>
      <c r="GS43" s="72"/>
      <c r="GT43" s="72"/>
      <c r="GU43" s="72"/>
      <c r="GV43" s="72"/>
      <c r="GW43" s="72"/>
      <c r="GX43" s="72"/>
      <c r="GY43" s="72"/>
      <c r="GZ43" s="72"/>
      <c r="HA43" s="72"/>
      <c r="HB43" s="72"/>
      <c r="HC43" s="72"/>
      <c r="HD43" s="72"/>
      <c r="HE43" s="72"/>
      <c r="HF43" s="72"/>
      <c r="HG43" s="72"/>
      <c r="HH43" s="72"/>
      <c r="HI43" s="72"/>
      <c r="HJ43" s="72"/>
      <c r="HK43" s="72"/>
      <c r="HL43" s="72"/>
      <c r="HM43" s="72"/>
      <c r="HN43" s="72"/>
      <c r="HO43" s="72"/>
      <c r="HP43" s="72"/>
      <c r="HQ43" s="72"/>
      <c r="HR43" s="72"/>
      <c r="HS43" s="72"/>
      <c r="HT43" s="72"/>
      <c r="HU43" s="72"/>
      <c r="HV43" s="72"/>
      <c r="HW43" s="72"/>
      <c r="HX43" s="72"/>
      <c r="HY43" s="72"/>
      <c r="HZ43" s="72"/>
      <c r="IA43" s="72"/>
      <c r="IB43" s="72"/>
      <c r="IC43" s="72"/>
      <c r="ID43" s="72"/>
      <c r="IE43" s="72"/>
      <c r="IF43" s="72"/>
      <c r="IG43" s="72"/>
      <c r="IH43" s="72"/>
      <c r="II43" s="72"/>
      <c r="IJ43" s="72"/>
      <c r="IK43" s="72"/>
      <c r="IL43" s="72"/>
      <c r="IM43" s="72"/>
      <c r="IN43" s="72"/>
      <c r="IO43" s="72"/>
      <c r="IP43" s="72"/>
      <c r="IQ43" s="72"/>
      <c r="IR43" s="72"/>
      <c r="IS43" s="72"/>
      <c r="IT43" s="72"/>
      <c r="IU43" s="72"/>
      <c r="IV43" s="72"/>
    </row>
    <row r="44" spans="1:256" s="73" customFormat="1" x14ac:dyDescent="0.25">
      <c r="A44" s="70">
        <f>IF(A42="","",IF((SUM(IF(FREQUENCY('A1'!$K$30:$L$103,'A1'!$K$30:$L$103)&gt;0,1)))&gt;(A42+1),(A42+1),""))</f>
        <v>19</v>
      </c>
      <c r="B44" s="71" t="str">
        <f t="array" ref="B44">IF(A43="","",(LARGE('A1'!$K$30:$L$103,(1+SUM(COUNTIF('A1'!$K$30:$L$103,B$7:B43))-(A43*COUNTIF('A1'!$K$30:$L$103,B$8))))))</f>
        <v/>
      </c>
      <c r="C44" s="72" t="str">
        <f t="array" ref="C44:AZ44">IF($C$6:$AZ$6="","",IF($C$6:$AZ$6="HOT",IF($C43:$AZ43="●","|",IF($C43:$AZ43="|","|","")),IF($C43:$AZ43="▲","|",IF($C43:$AZ43="|","|",""))))</f>
        <v>|</v>
      </c>
      <c r="D44" s="72" t="str">
        <v>|</v>
      </c>
      <c r="E44" s="72" t="str">
        <v/>
      </c>
      <c r="F44" s="72" t="str">
        <v>|</v>
      </c>
      <c r="G44" s="72" t="str">
        <v/>
      </c>
      <c r="H44" s="72" t="str">
        <v>|</v>
      </c>
      <c r="I44" s="72" t="str">
        <v>|</v>
      </c>
      <c r="J44" s="72" t="str">
        <v/>
      </c>
      <c r="K44" s="72" t="str">
        <v/>
      </c>
      <c r="L44" s="72" t="str">
        <v>|</v>
      </c>
      <c r="M44" s="72" t="str">
        <v>|</v>
      </c>
      <c r="N44" s="72" t="str">
        <v>|</v>
      </c>
      <c r="O44" s="72" t="str">
        <v/>
      </c>
      <c r="P44" s="72" t="str">
        <v/>
      </c>
      <c r="Q44" s="72" t="str">
        <v/>
      </c>
      <c r="R44" s="72" t="str">
        <v>|</v>
      </c>
      <c r="S44" s="72" t="str">
        <v/>
      </c>
      <c r="T44" s="72" t="str">
        <v>|</v>
      </c>
      <c r="U44" s="72" t="str">
        <v/>
      </c>
      <c r="V44" s="72" t="str">
        <v>|</v>
      </c>
      <c r="W44" s="72" t="str">
        <v/>
      </c>
      <c r="X44" s="72" t="str">
        <v/>
      </c>
      <c r="Y44" s="72" t="str">
        <v/>
      </c>
      <c r="Z44" s="72" t="str">
        <v/>
      </c>
      <c r="AA44" s="72" t="str">
        <v/>
      </c>
      <c r="AB44" s="72" t="str">
        <v/>
      </c>
      <c r="AC44" s="72" t="str">
        <v/>
      </c>
      <c r="AD44" s="72" t="str">
        <v/>
      </c>
      <c r="AE44" s="72" t="str">
        <v/>
      </c>
      <c r="AF44" s="72" t="str">
        <v/>
      </c>
      <c r="AG44" s="72" t="str">
        <v/>
      </c>
      <c r="AH44" s="72" t="str">
        <v/>
      </c>
      <c r="AI44" s="72" t="str">
        <v/>
      </c>
      <c r="AJ44" s="72" t="str">
        <v/>
      </c>
      <c r="AK44" s="72" t="str">
        <v/>
      </c>
      <c r="AL44" s="72" t="str">
        <v/>
      </c>
      <c r="AM44" s="72" t="str">
        <v/>
      </c>
      <c r="AN44" s="72" t="str">
        <v/>
      </c>
      <c r="AO44" s="72" t="str">
        <v/>
      </c>
      <c r="AP44" s="72" t="str">
        <v/>
      </c>
      <c r="AQ44" s="72" t="str">
        <v/>
      </c>
      <c r="AR44" s="72" t="str">
        <v/>
      </c>
      <c r="AS44" s="72" t="str">
        <v/>
      </c>
      <c r="AT44" s="72" t="str">
        <v/>
      </c>
      <c r="AU44" s="72" t="str">
        <v/>
      </c>
      <c r="AV44" s="72" t="str">
        <v/>
      </c>
      <c r="AW44" s="72" t="str">
        <v/>
      </c>
      <c r="AX44" s="72" t="str">
        <v/>
      </c>
      <c r="AY44" s="72" t="str">
        <v/>
      </c>
      <c r="AZ44" s="72" t="str">
        <v/>
      </c>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c r="DD44" s="72"/>
      <c r="DE44" s="72"/>
      <c r="DF44" s="72"/>
      <c r="DG44" s="72"/>
      <c r="DH44" s="72"/>
      <c r="DI44" s="72"/>
      <c r="DJ44" s="72"/>
      <c r="DK44" s="72"/>
      <c r="DL44" s="72"/>
      <c r="DM44" s="72"/>
      <c r="DN44" s="72"/>
      <c r="DO44" s="72"/>
      <c r="DP44" s="72"/>
      <c r="DQ44" s="72"/>
      <c r="DR44" s="72"/>
      <c r="DS44" s="72"/>
      <c r="DT44" s="72"/>
      <c r="DU44" s="72"/>
      <c r="DV44" s="72"/>
      <c r="DW44" s="72"/>
      <c r="DX44" s="72"/>
      <c r="DY44" s="72"/>
      <c r="DZ44" s="72"/>
      <c r="EA44" s="72"/>
      <c r="EB44" s="72"/>
      <c r="EC44" s="72"/>
      <c r="ED44" s="72"/>
      <c r="EE44" s="72"/>
      <c r="EF44" s="72"/>
      <c r="EG44" s="72"/>
      <c r="EH44" s="72"/>
      <c r="EI44" s="72"/>
      <c r="EJ44" s="72"/>
      <c r="EK44" s="72"/>
      <c r="EL44" s="72"/>
      <c r="EM44" s="72"/>
      <c r="EN44" s="72"/>
      <c r="EO44" s="72"/>
      <c r="EP44" s="72"/>
      <c r="EQ44" s="72"/>
      <c r="ER44" s="72"/>
      <c r="ES44" s="72"/>
      <c r="ET44" s="72"/>
      <c r="EU44" s="72"/>
      <c r="EV44" s="72"/>
      <c r="EW44" s="72"/>
      <c r="EX44" s="72"/>
      <c r="EY44" s="72"/>
      <c r="EZ44" s="72"/>
      <c r="FA44" s="72"/>
      <c r="FB44" s="72"/>
      <c r="FC44" s="72"/>
      <c r="FD44" s="72"/>
      <c r="FE44" s="72"/>
      <c r="FF44" s="72"/>
      <c r="FG44" s="72"/>
      <c r="FH44" s="72"/>
      <c r="FI44" s="72"/>
      <c r="FJ44" s="72"/>
      <c r="FK44" s="72"/>
      <c r="FL44" s="72"/>
      <c r="FM44" s="72"/>
      <c r="FN44" s="72"/>
      <c r="FO44" s="72"/>
      <c r="FP44" s="72"/>
      <c r="FQ44" s="72"/>
      <c r="FR44" s="72"/>
      <c r="FS44" s="72"/>
      <c r="FT44" s="72"/>
      <c r="FU44" s="72"/>
      <c r="FV44" s="72"/>
      <c r="FW44" s="72"/>
      <c r="FX44" s="72"/>
      <c r="FY44" s="72"/>
      <c r="FZ44" s="72"/>
      <c r="GA44" s="72"/>
      <c r="GB44" s="72"/>
      <c r="GC44" s="72"/>
      <c r="GD44" s="72"/>
      <c r="GE44" s="72"/>
      <c r="GF44" s="72"/>
      <c r="GG44" s="72"/>
      <c r="GH44" s="72"/>
      <c r="GI44" s="72"/>
      <c r="GJ44" s="72"/>
      <c r="GK44" s="72"/>
      <c r="GL44" s="72"/>
      <c r="GM44" s="72"/>
      <c r="GN44" s="72"/>
      <c r="GO44" s="72"/>
      <c r="GP44" s="72"/>
      <c r="GQ44" s="72"/>
      <c r="GR44" s="72"/>
      <c r="GS44" s="72"/>
      <c r="GT44" s="72"/>
      <c r="GU44" s="72"/>
      <c r="GV44" s="72"/>
      <c r="GW44" s="72"/>
      <c r="GX44" s="72"/>
      <c r="GY44" s="72"/>
      <c r="GZ44" s="72"/>
      <c r="HA44" s="72"/>
      <c r="HB44" s="72"/>
      <c r="HC44" s="72"/>
      <c r="HD44" s="72"/>
      <c r="HE44" s="72"/>
      <c r="HF44" s="72"/>
      <c r="HG44" s="72"/>
      <c r="HH44" s="72"/>
      <c r="HI44" s="72"/>
      <c r="HJ44" s="72"/>
      <c r="HK44" s="72"/>
      <c r="HL44" s="72"/>
      <c r="HM44" s="72"/>
      <c r="HN44" s="72"/>
      <c r="HO44" s="72"/>
      <c r="HP44" s="72"/>
      <c r="HQ44" s="72"/>
      <c r="HR44" s="72"/>
      <c r="HS44" s="72"/>
      <c r="HT44" s="72"/>
      <c r="HU44" s="72"/>
      <c r="HV44" s="72"/>
      <c r="HW44" s="72"/>
      <c r="HX44" s="72"/>
      <c r="HY44" s="72"/>
      <c r="HZ44" s="72"/>
      <c r="IA44" s="72"/>
      <c r="IB44" s="72"/>
      <c r="IC44" s="72"/>
      <c r="ID44" s="72"/>
      <c r="IE44" s="72"/>
      <c r="IF44" s="72"/>
      <c r="IG44" s="72"/>
      <c r="IH44" s="72"/>
      <c r="II44" s="72"/>
      <c r="IJ44" s="72"/>
      <c r="IK44" s="72"/>
      <c r="IL44" s="72"/>
      <c r="IM44" s="72"/>
      <c r="IN44" s="72"/>
      <c r="IO44" s="72"/>
      <c r="IP44" s="72"/>
      <c r="IQ44" s="72"/>
      <c r="IR44" s="72"/>
      <c r="IS44" s="72"/>
      <c r="IT44" s="72"/>
      <c r="IU44" s="72"/>
      <c r="IV44" s="72"/>
    </row>
    <row r="45" spans="1:256" s="73" customFormat="1" x14ac:dyDescent="0.25">
      <c r="A45" s="70" t="str">
        <f>IF(A43="","",IF((SUM(IF(FREQUENCY('A1'!$K$30:$L$103,'A1'!$K$30:$L$103)&gt;0,1)))&gt;(A43+1),(A43+1),""))</f>
        <v/>
      </c>
      <c r="B45" s="71">
        <f t="array" ref="B45">IF(A44="","",(LARGE('A1'!$K$30:$L$103,(1+SUM(COUNTIF('A1'!$K$30:$L$103,B$7:B44))-(A44*COUNTIF('A1'!$K$30:$L$103,B$8))))))</f>
        <v>82.949000000000012</v>
      </c>
      <c r="C45" s="72" t="str">
        <f t="array" ref="C45:AZ45">IF($C$6:$AZ$6="","",IF($C$6:$AZ$6="HOT",IF(TRANSPOSE('A1'!$K$30:$K$80)=$B45,"●",IF(TRANSPOSE('A1'!$L$30:$L$80)=$B45,"▼",IF($C44:$AZ44="|","|",""))),IF(TRANSPOSE('A1'!$K$30:$K$80)=$B45,"●",IF(TRANSPOSE('A1'!$L$30:$L$80)=$B45,"▲",IF($C44:$AZ44="|","|","")))))</f>
        <v>|</v>
      </c>
      <c r="D45" s="72" t="str">
        <v>|</v>
      </c>
      <c r="E45" s="72" t="str">
        <v/>
      </c>
      <c r="F45" s="72" t="str">
        <v>|</v>
      </c>
      <c r="G45" s="72" t="str">
        <v/>
      </c>
      <c r="H45" s="72" t="str">
        <v>|</v>
      </c>
      <c r="I45" s="72" t="str">
        <v>|</v>
      </c>
      <c r="J45" s="72" t="str">
        <v/>
      </c>
      <c r="K45" s="72" t="str">
        <v/>
      </c>
      <c r="L45" s="72" t="str">
        <v>|</v>
      </c>
      <c r="M45" s="72" t="str">
        <v>|</v>
      </c>
      <c r="N45" s="72" t="str">
        <v>|</v>
      </c>
      <c r="O45" s="72" t="str">
        <v/>
      </c>
      <c r="P45" s="72" t="str">
        <v/>
      </c>
      <c r="Q45" s="72" t="str">
        <v/>
      </c>
      <c r="R45" s="72" t="str">
        <v>|</v>
      </c>
      <c r="S45" s="72" t="str">
        <v/>
      </c>
      <c r="T45" s="72" t="str">
        <v>|</v>
      </c>
      <c r="U45" s="72" t="str">
        <v/>
      </c>
      <c r="V45" s="72" t="str">
        <v>●</v>
      </c>
      <c r="W45" s="72" t="str">
        <v/>
      </c>
      <c r="X45" s="72" t="str">
        <v/>
      </c>
      <c r="Y45" s="72" t="str">
        <v/>
      </c>
      <c r="Z45" s="72" t="str">
        <v/>
      </c>
      <c r="AA45" s="72" t="str">
        <v/>
      </c>
      <c r="AB45" s="72" t="str">
        <v/>
      </c>
      <c r="AC45" s="72" t="str">
        <v/>
      </c>
      <c r="AD45" s="72" t="str">
        <v/>
      </c>
      <c r="AE45" s="72" t="str">
        <v/>
      </c>
      <c r="AF45" s="72" t="str">
        <v/>
      </c>
      <c r="AG45" s="72" t="str">
        <v/>
      </c>
      <c r="AH45" s="72" t="str">
        <v/>
      </c>
      <c r="AI45" s="72" t="str">
        <v/>
      </c>
      <c r="AJ45" s="72" t="str">
        <v/>
      </c>
      <c r="AK45" s="72" t="str">
        <v/>
      </c>
      <c r="AL45" s="72" t="str">
        <v/>
      </c>
      <c r="AM45" s="72" t="str">
        <v/>
      </c>
      <c r="AN45" s="72" t="str">
        <v/>
      </c>
      <c r="AO45" s="72" t="str">
        <v/>
      </c>
      <c r="AP45" s="72" t="str">
        <v/>
      </c>
      <c r="AQ45" s="72" t="str">
        <v/>
      </c>
      <c r="AR45" s="72" t="str">
        <v/>
      </c>
      <c r="AS45" s="72" t="str">
        <v/>
      </c>
      <c r="AT45" s="72" t="str">
        <v/>
      </c>
      <c r="AU45" s="72" t="str">
        <v/>
      </c>
      <c r="AV45" s="72" t="str">
        <v/>
      </c>
      <c r="AW45" s="72" t="str">
        <v/>
      </c>
      <c r="AX45" s="72" t="str">
        <v/>
      </c>
      <c r="AY45" s="72" t="str">
        <v/>
      </c>
      <c r="AZ45" s="72" t="str">
        <v/>
      </c>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c r="DJ45" s="72"/>
      <c r="DK45" s="72"/>
      <c r="DL45" s="72"/>
      <c r="DM45" s="72"/>
      <c r="DN45" s="72"/>
      <c r="DO45" s="72"/>
      <c r="DP45" s="72"/>
      <c r="DQ45" s="72"/>
      <c r="DR45" s="72"/>
      <c r="DS45" s="72"/>
      <c r="DT45" s="72"/>
      <c r="DU45" s="72"/>
      <c r="DV45" s="72"/>
      <c r="DW45" s="72"/>
      <c r="DX45" s="72"/>
      <c r="DY45" s="72"/>
      <c r="DZ45" s="72"/>
      <c r="EA45" s="72"/>
      <c r="EB45" s="72"/>
      <c r="EC45" s="72"/>
      <c r="ED45" s="72"/>
      <c r="EE45" s="72"/>
      <c r="EF45" s="72"/>
      <c r="EG45" s="72"/>
      <c r="EH45" s="72"/>
      <c r="EI45" s="72"/>
      <c r="EJ45" s="72"/>
      <c r="EK45" s="72"/>
      <c r="EL45" s="72"/>
      <c r="EM45" s="72"/>
      <c r="EN45" s="72"/>
      <c r="EO45" s="72"/>
      <c r="EP45" s="72"/>
      <c r="EQ45" s="72"/>
      <c r="ER45" s="72"/>
      <c r="ES45" s="72"/>
      <c r="ET45" s="72"/>
      <c r="EU45" s="72"/>
      <c r="EV45" s="72"/>
      <c r="EW45" s="72"/>
      <c r="EX45" s="72"/>
      <c r="EY45" s="72"/>
      <c r="EZ45" s="72"/>
      <c r="FA45" s="72"/>
      <c r="FB45" s="72"/>
      <c r="FC45" s="72"/>
      <c r="FD45" s="72"/>
      <c r="FE45" s="72"/>
      <c r="FF45" s="72"/>
      <c r="FG45" s="72"/>
      <c r="FH45" s="72"/>
      <c r="FI45" s="72"/>
      <c r="FJ45" s="72"/>
      <c r="FK45" s="72"/>
      <c r="FL45" s="72"/>
      <c r="FM45" s="72"/>
      <c r="FN45" s="72"/>
      <c r="FO45" s="72"/>
      <c r="FP45" s="72"/>
      <c r="FQ45" s="72"/>
      <c r="FR45" s="72"/>
      <c r="FS45" s="72"/>
      <c r="FT45" s="72"/>
      <c r="FU45" s="72"/>
      <c r="FV45" s="72"/>
      <c r="FW45" s="72"/>
      <c r="FX45" s="72"/>
      <c r="FY45" s="72"/>
      <c r="FZ45" s="72"/>
      <c r="GA45" s="72"/>
      <c r="GB45" s="72"/>
      <c r="GC45" s="72"/>
      <c r="GD45" s="72"/>
      <c r="GE45" s="72"/>
      <c r="GF45" s="72"/>
      <c r="GG45" s="72"/>
      <c r="GH45" s="72"/>
      <c r="GI45" s="72"/>
      <c r="GJ45" s="72"/>
      <c r="GK45" s="72"/>
      <c r="GL45" s="72"/>
      <c r="GM45" s="72"/>
      <c r="GN45" s="72"/>
      <c r="GO45" s="72"/>
      <c r="GP45" s="72"/>
      <c r="GQ45" s="72"/>
      <c r="GR45" s="72"/>
      <c r="GS45" s="72"/>
      <c r="GT45" s="72"/>
      <c r="GU45" s="72"/>
      <c r="GV45" s="72"/>
      <c r="GW45" s="72"/>
      <c r="GX45" s="72"/>
      <c r="GY45" s="72"/>
      <c r="GZ45" s="72"/>
      <c r="HA45" s="72"/>
      <c r="HB45" s="72"/>
      <c r="HC45" s="72"/>
      <c r="HD45" s="72"/>
      <c r="HE45" s="72"/>
      <c r="HF45" s="72"/>
      <c r="HG45" s="72"/>
      <c r="HH45" s="72"/>
      <c r="HI45" s="72"/>
      <c r="HJ45" s="72"/>
      <c r="HK45" s="72"/>
      <c r="HL45" s="72"/>
      <c r="HM45" s="72"/>
      <c r="HN45" s="72"/>
      <c r="HO45" s="72"/>
      <c r="HP45" s="72"/>
      <c r="HQ45" s="72"/>
      <c r="HR45" s="72"/>
      <c r="HS45" s="72"/>
      <c r="HT45" s="72"/>
      <c r="HU45" s="72"/>
      <c r="HV45" s="72"/>
      <c r="HW45" s="72"/>
      <c r="HX45" s="72"/>
      <c r="HY45" s="72"/>
      <c r="HZ45" s="72"/>
      <c r="IA45" s="72"/>
      <c r="IB45" s="72"/>
      <c r="IC45" s="72"/>
      <c r="ID45" s="72"/>
      <c r="IE45" s="72"/>
      <c r="IF45" s="72"/>
      <c r="IG45" s="72"/>
      <c r="IH45" s="72"/>
      <c r="II45" s="72"/>
      <c r="IJ45" s="72"/>
      <c r="IK45" s="72"/>
      <c r="IL45" s="72"/>
      <c r="IM45" s="72"/>
      <c r="IN45" s="72"/>
      <c r="IO45" s="72"/>
      <c r="IP45" s="72"/>
      <c r="IQ45" s="72"/>
      <c r="IR45" s="72"/>
      <c r="IS45" s="72"/>
      <c r="IT45" s="72"/>
      <c r="IU45" s="72"/>
      <c r="IV45" s="72"/>
    </row>
    <row r="46" spans="1:256" s="73" customFormat="1" x14ac:dyDescent="0.25">
      <c r="A46" s="70">
        <f>IF(A44="","",IF((SUM(IF(FREQUENCY('A1'!$K$30:$L$103,'A1'!$K$30:$L$103)&gt;0,1)))&gt;(A44+1),(A44+1),""))</f>
        <v>20</v>
      </c>
      <c r="B46" s="71" t="str">
        <f t="array" ref="B46">IF(A45="","",(LARGE('A1'!$K$30:$L$103,(1+SUM(COUNTIF('A1'!$K$30:$L$103,B$7:B45))-(A45*COUNTIF('A1'!$K$30:$L$103,B$8))))))</f>
        <v/>
      </c>
      <c r="C46" s="72" t="str">
        <f t="array" ref="C46:AZ46">IF($C$6:$AZ$6="","",IF($C$6:$AZ$6="HOT",IF($C45:$AZ45="●","|",IF($C45:$AZ45="|","|","")),IF($C45:$AZ45="▲","|",IF($C45:$AZ45="|","|",""))))</f>
        <v>|</v>
      </c>
      <c r="D46" s="72" t="str">
        <v>|</v>
      </c>
      <c r="E46" s="72" t="str">
        <v/>
      </c>
      <c r="F46" s="72" t="str">
        <v>|</v>
      </c>
      <c r="G46" s="72" t="str">
        <v/>
      </c>
      <c r="H46" s="72" t="str">
        <v>|</v>
      </c>
      <c r="I46" s="72" t="str">
        <v>|</v>
      </c>
      <c r="J46" s="72" t="str">
        <v/>
      </c>
      <c r="K46" s="72" t="str">
        <v/>
      </c>
      <c r="L46" s="72" t="str">
        <v>|</v>
      </c>
      <c r="M46" s="72" t="str">
        <v>|</v>
      </c>
      <c r="N46" s="72" t="str">
        <v>|</v>
      </c>
      <c r="O46" s="72" t="str">
        <v/>
      </c>
      <c r="P46" s="72" t="str">
        <v/>
      </c>
      <c r="Q46" s="72" t="str">
        <v/>
      </c>
      <c r="R46" s="72" t="str">
        <v>|</v>
      </c>
      <c r="S46" s="72" t="str">
        <v/>
      </c>
      <c r="T46" s="72" t="str">
        <v>|</v>
      </c>
      <c r="U46" s="72" t="str">
        <v/>
      </c>
      <c r="V46" s="72" t="str">
        <v/>
      </c>
      <c r="W46" s="72" t="str">
        <v/>
      </c>
      <c r="X46" s="72" t="str">
        <v/>
      </c>
      <c r="Y46" s="72" t="str">
        <v/>
      </c>
      <c r="Z46" s="72" t="str">
        <v/>
      </c>
      <c r="AA46" s="72" t="str">
        <v/>
      </c>
      <c r="AB46" s="72" t="str">
        <v/>
      </c>
      <c r="AC46" s="72" t="str">
        <v/>
      </c>
      <c r="AD46" s="72" t="str">
        <v/>
      </c>
      <c r="AE46" s="72" t="str">
        <v/>
      </c>
      <c r="AF46" s="72" t="str">
        <v/>
      </c>
      <c r="AG46" s="72" t="str">
        <v/>
      </c>
      <c r="AH46" s="72" t="str">
        <v/>
      </c>
      <c r="AI46" s="72" t="str">
        <v/>
      </c>
      <c r="AJ46" s="72" t="str">
        <v/>
      </c>
      <c r="AK46" s="72" t="str">
        <v/>
      </c>
      <c r="AL46" s="72" t="str">
        <v/>
      </c>
      <c r="AM46" s="72" t="str">
        <v/>
      </c>
      <c r="AN46" s="72" t="str">
        <v/>
      </c>
      <c r="AO46" s="72" t="str">
        <v/>
      </c>
      <c r="AP46" s="72" t="str">
        <v/>
      </c>
      <c r="AQ46" s="72" t="str">
        <v/>
      </c>
      <c r="AR46" s="72" t="str">
        <v/>
      </c>
      <c r="AS46" s="72" t="str">
        <v/>
      </c>
      <c r="AT46" s="72" t="str">
        <v/>
      </c>
      <c r="AU46" s="72" t="str">
        <v/>
      </c>
      <c r="AV46" s="72" t="str">
        <v/>
      </c>
      <c r="AW46" s="72" t="str">
        <v/>
      </c>
      <c r="AX46" s="72" t="str">
        <v/>
      </c>
      <c r="AY46" s="72" t="str">
        <v/>
      </c>
      <c r="AZ46" s="72" t="str">
        <v/>
      </c>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c r="DJ46" s="72"/>
      <c r="DK46" s="72"/>
      <c r="DL46" s="72"/>
      <c r="DM46" s="72"/>
      <c r="DN46" s="72"/>
      <c r="DO46" s="72"/>
      <c r="DP46" s="72"/>
      <c r="DQ46" s="72"/>
      <c r="DR46" s="72"/>
      <c r="DS46" s="72"/>
      <c r="DT46" s="72"/>
      <c r="DU46" s="72"/>
      <c r="DV46" s="72"/>
      <c r="DW46" s="72"/>
      <c r="DX46" s="72"/>
      <c r="DY46" s="72"/>
      <c r="DZ46" s="72"/>
      <c r="EA46" s="72"/>
      <c r="EB46" s="72"/>
      <c r="EC46" s="72"/>
      <c r="ED46" s="72"/>
      <c r="EE46" s="72"/>
      <c r="EF46" s="72"/>
      <c r="EG46" s="72"/>
      <c r="EH46" s="72"/>
      <c r="EI46" s="72"/>
      <c r="EJ46" s="72"/>
      <c r="EK46" s="72"/>
      <c r="EL46" s="72"/>
      <c r="EM46" s="72"/>
      <c r="EN46" s="72"/>
      <c r="EO46" s="72"/>
      <c r="EP46" s="72"/>
      <c r="EQ46" s="72"/>
      <c r="ER46" s="72"/>
      <c r="ES46" s="72"/>
      <c r="ET46" s="72"/>
      <c r="EU46" s="72"/>
      <c r="EV46" s="72"/>
      <c r="EW46" s="72"/>
      <c r="EX46" s="72"/>
      <c r="EY46" s="72"/>
      <c r="EZ46" s="72"/>
      <c r="FA46" s="72"/>
      <c r="FB46" s="72"/>
      <c r="FC46" s="72"/>
      <c r="FD46" s="72"/>
      <c r="FE46" s="72"/>
      <c r="FF46" s="72"/>
      <c r="FG46" s="72"/>
      <c r="FH46" s="72"/>
      <c r="FI46" s="72"/>
      <c r="FJ46" s="72"/>
      <c r="FK46" s="72"/>
      <c r="FL46" s="72"/>
      <c r="FM46" s="72"/>
      <c r="FN46" s="72"/>
      <c r="FO46" s="72"/>
      <c r="FP46" s="72"/>
      <c r="FQ46" s="72"/>
      <c r="FR46" s="72"/>
      <c r="FS46" s="72"/>
      <c r="FT46" s="72"/>
      <c r="FU46" s="72"/>
      <c r="FV46" s="72"/>
      <c r="FW46" s="72"/>
      <c r="FX46" s="72"/>
      <c r="FY46" s="72"/>
      <c r="FZ46" s="72"/>
      <c r="GA46" s="72"/>
      <c r="GB46" s="72"/>
      <c r="GC46" s="72"/>
      <c r="GD46" s="72"/>
      <c r="GE46" s="72"/>
      <c r="GF46" s="72"/>
      <c r="GG46" s="72"/>
      <c r="GH46" s="72"/>
      <c r="GI46" s="72"/>
      <c r="GJ46" s="72"/>
      <c r="GK46" s="72"/>
      <c r="GL46" s="72"/>
      <c r="GM46" s="72"/>
      <c r="GN46" s="72"/>
      <c r="GO46" s="72"/>
      <c r="GP46" s="72"/>
      <c r="GQ46" s="72"/>
      <c r="GR46" s="72"/>
      <c r="GS46" s="72"/>
      <c r="GT46" s="72"/>
      <c r="GU46" s="72"/>
      <c r="GV46" s="72"/>
      <c r="GW46" s="72"/>
      <c r="GX46" s="72"/>
      <c r="GY46" s="72"/>
      <c r="GZ46" s="72"/>
      <c r="HA46" s="72"/>
      <c r="HB46" s="72"/>
      <c r="HC46" s="72"/>
      <c r="HD46" s="72"/>
      <c r="HE46" s="72"/>
      <c r="HF46" s="72"/>
      <c r="HG46" s="72"/>
      <c r="HH46" s="72"/>
      <c r="HI46" s="72"/>
      <c r="HJ46" s="72"/>
      <c r="HK46" s="72"/>
      <c r="HL46" s="72"/>
      <c r="HM46" s="72"/>
      <c r="HN46" s="72"/>
      <c r="HO46" s="72"/>
      <c r="HP46" s="72"/>
      <c r="HQ46" s="72"/>
      <c r="HR46" s="72"/>
      <c r="HS46" s="72"/>
      <c r="HT46" s="72"/>
      <c r="HU46" s="72"/>
      <c r="HV46" s="72"/>
      <c r="HW46" s="72"/>
      <c r="HX46" s="72"/>
      <c r="HY46" s="72"/>
      <c r="HZ46" s="72"/>
      <c r="IA46" s="72"/>
      <c r="IB46" s="72"/>
      <c r="IC46" s="72"/>
      <c r="ID46" s="72"/>
      <c r="IE46" s="72"/>
      <c r="IF46" s="72"/>
      <c r="IG46" s="72"/>
      <c r="IH46" s="72"/>
      <c r="II46" s="72"/>
      <c r="IJ46" s="72"/>
      <c r="IK46" s="72"/>
      <c r="IL46" s="72"/>
      <c r="IM46" s="72"/>
      <c r="IN46" s="72"/>
      <c r="IO46" s="72"/>
      <c r="IP46" s="72"/>
      <c r="IQ46" s="72"/>
      <c r="IR46" s="72"/>
      <c r="IS46" s="72"/>
      <c r="IT46" s="72"/>
      <c r="IU46" s="72"/>
      <c r="IV46" s="72"/>
    </row>
    <row r="47" spans="1:256" s="73" customFormat="1" x14ac:dyDescent="0.25">
      <c r="A47" s="70" t="str">
        <f>IF(A45="","",IF((SUM(IF(FREQUENCY('A1'!$K$30:$L$103,'A1'!$K$30:$L$103)&gt;0,1)))&gt;(A45+1),(A45+1),""))</f>
        <v/>
      </c>
      <c r="B47" s="71">
        <f t="array" ref="B47">IF(A46="","",(LARGE('A1'!$K$30:$L$103,(1+SUM(COUNTIF('A1'!$K$30:$L$103,B$7:B46))-(A46*COUNTIF('A1'!$K$30:$L$103,B$8))))))</f>
        <v>82.947000000000003</v>
      </c>
      <c r="C47" s="72" t="str">
        <f t="array" ref="C47:AZ47">IF($C$6:$AZ$6="","",IF($C$6:$AZ$6="HOT",IF(TRANSPOSE('A1'!$K$30:$K$80)=$B47,"●",IF(TRANSPOSE('A1'!$L$30:$L$80)=$B47,"▼",IF($C46:$AZ46="|","|",""))),IF(TRANSPOSE('A1'!$K$30:$K$80)=$B47,"●",IF(TRANSPOSE('A1'!$L$30:$L$80)=$B47,"▲",IF($C46:$AZ46="|","|","")))))</f>
        <v>|</v>
      </c>
      <c r="D47" s="72" t="str">
        <v>|</v>
      </c>
      <c r="E47" s="72" t="str">
        <v/>
      </c>
      <c r="F47" s="72" t="str">
        <v>|</v>
      </c>
      <c r="G47" s="72" t="str">
        <v/>
      </c>
      <c r="H47" s="72" t="str">
        <v>|</v>
      </c>
      <c r="I47" s="72" t="str">
        <v>|</v>
      </c>
      <c r="J47" s="72" t="str">
        <v/>
      </c>
      <c r="K47" s="72" t="str">
        <v/>
      </c>
      <c r="L47" s="72" t="str">
        <v>|</v>
      </c>
      <c r="M47" s="72" t="str">
        <v>|</v>
      </c>
      <c r="N47" s="72" t="str">
        <v>|</v>
      </c>
      <c r="O47" s="72" t="str">
        <v/>
      </c>
      <c r="P47" s="72" t="str">
        <v/>
      </c>
      <c r="Q47" s="72" t="str">
        <v/>
      </c>
      <c r="R47" s="72" t="str">
        <v>●</v>
      </c>
      <c r="S47" s="72" t="str">
        <v/>
      </c>
      <c r="T47" s="72" t="str">
        <v>|</v>
      </c>
      <c r="U47" s="72" t="str">
        <v/>
      </c>
      <c r="V47" s="72" t="str">
        <v/>
      </c>
      <c r="W47" s="72" t="str">
        <v/>
      </c>
      <c r="X47" s="72" t="str">
        <v/>
      </c>
      <c r="Y47" s="72" t="str">
        <v/>
      </c>
      <c r="Z47" s="72" t="str">
        <v/>
      </c>
      <c r="AA47" s="72" t="str">
        <v/>
      </c>
      <c r="AB47" s="72" t="str">
        <v/>
      </c>
      <c r="AC47" s="72" t="str">
        <v/>
      </c>
      <c r="AD47" s="72" t="str">
        <v/>
      </c>
      <c r="AE47" s="72" t="str">
        <v/>
      </c>
      <c r="AF47" s="72" t="str">
        <v/>
      </c>
      <c r="AG47" s="72" t="str">
        <v/>
      </c>
      <c r="AH47" s="72" t="str">
        <v/>
      </c>
      <c r="AI47" s="72" t="str">
        <v/>
      </c>
      <c r="AJ47" s="72" t="str">
        <v/>
      </c>
      <c r="AK47" s="72" t="str">
        <v/>
      </c>
      <c r="AL47" s="72" t="str">
        <v/>
      </c>
      <c r="AM47" s="72" t="str">
        <v/>
      </c>
      <c r="AN47" s="72" t="str">
        <v/>
      </c>
      <c r="AO47" s="72" t="str">
        <v/>
      </c>
      <c r="AP47" s="72" t="str">
        <v/>
      </c>
      <c r="AQ47" s="72" t="str">
        <v/>
      </c>
      <c r="AR47" s="72" t="str">
        <v/>
      </c>
      <c r="AS47" s="72" t="str">
        <v/>
      </c>
      <c r="AT47" s="72" t="str">
        <v/>
      </c>
      <c r="AU47" s="72" t="str">
        <v/>
      </c>
      <c r="AV47" s="72" t="str">
        <v/>
      </c>
      <c r="AW47" s="72" t="str">
        <v/>
      </c>
      <c r="AX47" s="72" t="str">
        <v/>
      </c>
      <c r="AY47" s="72" t="str">
        <v/>
      </c>
      <c r="AZ47" s="72" t="str">
        <v/>
      </c>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c r="FQ47" s="72"/>
      <c r="FR47" s="72"/>
      <c r="FS47" s="72"/>
      <c r="FT47" s="72"/>
      <c r="FU47" s="72"/>
      <c r="FV47" s="72"/>
      <c r="FW47" s="72"/>
      <c r="FX47" s="72"/>
      <c r="FY47" s="72"/>
      <c r="FZ47" s="72"/>
      <c r="GA47" s="72"/>
      <c r="GB47" s="72"/>
      <c r="GC47" s="72"/>
      <c r="GD47" s="72"/>
      <c r="GE47" s="72"/>
      <c r="GF47" s="72"/>
      <c r="GG47" s="72"/>
      <c r="GH47" s="72"/>
      <c r="GI47" s="72"/>
      <c r="GJ47" s="72"/>
      <c r="GK47" s="72"/>
      <c r="GL47" s="72"/>
      <c r="GM47" s="72"/>
      <c r="GN47" s="72"/>
      <c r="GO47" s="72"/>
      <c r="GP47" s="72"/>
      <c r="GQ47" s="72"/>
      <c r="GR47" s="72"/>
      <c r="GS47" s="72"/>
      <c r="GT47" s="72"/>
      <c r="GU47" s="72"/>
      <c r="GV47" s="72"/>
      <c r="GW47" s="72"/>
      <c r="GX47" s="72"/>
      <c r="GY47" s="72"/>
      <c r="GZ47" s="72"/>
      <c r="HA47" s="72"/>
      <c r="HB47" s="72"/>
      <c r="HC47" s="72"/>
      <c r="HD47" s="72"/>
      <c r="HE47" s="72"/>
      <c r="HF47" s="72"/>
      <c r="HG47" s="72"/>
      <c r="HH47" s="72"/>
      <c r="HI47" s="72"/>
      <c r="HJ47" s="72"/>
      <c r="HK47" s="72"/>
      <c r="HL47" s="72"/>
      <c r="HM47" s="72"/>
      <c r="HN47" s="72"/>
      <c r="HO47" s="72"/>
      <c r="HP47" s="72"/>
      <c r="HQ47" s="72"/>
      <c r="HR47" s="72"/>
      <c r="HS47" s="72"/>
      <c r="HT47" s="72"/>
      <c r="HU47" s="72"/>
      <c r="HV47" s="72"/>
      <c r="HW47" s="72"/>
      <c r="HX47" s="72"/>
      <c r="HY47" s="72"/>
      <c r="HZ47" s="72"/>
      <c r="IA47" s="72"/>
      <c r="IB47" s="72"/>
      <c r="IC47" s="72"/>
      <c r="ID47" s="72"/>
      <c r="IE47" s="72"/>
      <c r="IF47" s="72"/>
      <c r="IG47" s="72"/>
      <c r="IH47" s="72"/>
      <c r="II47" s="72"/>
      <c r="IJ47" s="72"/>
      <c r="IK47" s="72"/>
      <c r="IL47" s="72"/>
      <c r="IM47" s="72"/>
      <c r="IN47" s="72"/>
      <c r="IO47" s="72"/>
      <c r="IP47" s="72"/>
      <c r="IQ47" s="72"/>
      <c r="IR47" s="72"/>
      <c r="IS47" s="72"/>
      <c r="IT47" s="72"/>
      <c r="IU47" s="72"/>
      <c r="IV47" s="72"/>
    </row>
    <row r="48" spans="1:256" s="73" customFormat="1" x14ac:dyDescent="0.25">
      <c r="A48" s="70">
        <f>IF(A46="","",IF((SUM(IF(FREQUENCY('A1'!$K$30:$L$103,'A1'!$K$30:$L$103)&gt;0,1)))&gt;(A46+1),(A46+1),""))</f>
        <v>21</v>
      </c>
      <c r="B48" s="71" t="str">
        <f t="array" ref="B48">IF(A47="","",(LARGE('A1'!$K$30:$L$103,(1+SUM(COUNTIF('A1'!$K$30:$L$103,B$7:B47))-(A47*COUNTIF('A1'!$K$30:$L$103,B$8))))))</f>
        <v/>
      </c>
      <c r="C48" s="72" t="str">
        <f t="array" ref="C48:AZ48">IF($C$6:$AZ$6="","",IF($C$6:$AZ$6="HOT",IF($C47:$AZ47="●","|",IF($C47:$AZ47="|","|","")),IF($C47:$AZ47="▲","|",IF($C47:$AZ47="|","|",""))))</f>
        <v>|</v>
      </c>
      <c r="D48" s="72" t="str">
        <v>|</v>
      </c>
      <c r="E48" s="72" t="str">
        <v/>
      </c>
      <c r="F48" s="72" t="str">
        <v>|</v>
      </c>
      <c r="G48" s="72" t="str">
        <v/>
      </c>
      <c r="H48" s="72" t="str">
        <v>|</v>
      </c>
      <c r="I48" s="72" t="str">
        <v>|</v>
      </c>
      <c r="J48" s="72" t="str">
        <v/>
      </c>
      <c r="K48" s="72" t="str">
        <v/>
      </c>
      <c r="L48" s="72" t="str">
        <v>|</v>
      </c>
      <c r="M48" s="72" t="str">
        <v>|</v>
      </c>
      <c r="N48" s="72" t="str">
        <v>|</v>
      </c>
      <c r="O48" s="72" t="str">
        <v/>
      </c>
      <c r="P48" s="72" t="str">
        <v/>
      </c>
      <c r="Q48" s="72" t="str">
        <v/>
      </c>
      <c r="R48" s="72" t="str">
        <v/>
      </c>
      <c r="S48" s="72" t="str">
        <v/>
      </c>
      <c r="T48" s="72" t="str">
        <v>|</v>
      </c>
      <c r="U48" s="72" t="str">
        <v/>
      </c>
      <c r="V48" s="72" t="str">
        <v/>
      </c>
      <c r="W48" s="72" t="str">
        <v/>
      </c>
      <c r="X48" s="72" t="str">
        <v/>
      </c>
      <c r="Y48" s="72" t="str">
        <v/>
      </c>
      <c r="Z48" s="72" t="str">
        <v/>
      </c>
      <c r="AA48" s="72" t="str">
        <v/>
      </c>
      <c r="AB48" s="72" t="str">
        <v/>
      </c>
      <c r="AC48" s="72" t="str">
        <v/>
      </c>
      <c r="AD48" s="72" t="str">
        <v/>
      </c>
      <c r="AE48" s="72" t="str">
        <v/>
      </c>
      <c r="AF48" s="72" t="str">
        <v/>
      </c>
      <c r="AG48" s="72" t="str">
        <v/>
      </c>
      <c r="AH48" s="72" t="str">
        <v/>
      </c>
      <c r="AI48" s="72" t="str">
        <v/>
      </c>
      <c r="AJ48" s="72" t="str">
        <v/>
      </c>
      <c r="AK48" s="72" t="str">
        <v/>
      </c>
      <c r="AL48" s="72" t="str">
        <v/>
      </c>
      <c r="AM48" s="72" t="str">
        <v/>
      </c>
      <c r="AN48" s="72" t="str">
        <v/>
      </c>
      <c r="AO48" s="72" t="str">
        <v/>
      </c>
      <c r="AP48" s="72" t="str">
        <v/>
      </c>
      <c r="AQ48" s="72" t="str">
        <v/>
      </c>
      <c r="AR48" s="72" t="str">
        <v/>
      </c>
      <c r="AS48" s="72" t="str">
        <v/>
      </c>
      <c r="AT48" s="72" t="str">
        <v/>
      </c>
      <c r="AU48" s="72" t="str">
        <v/>
      </c>
      <c r="AV48" s="72" t="str">
        <v/>
      </c>
      <c r="AW48" s="72" t="str">
        <v/>
      </c>
      <c r="AX48" s="72" t="str">
        <v/>
      </c>
      <c r="AY48" s="72" t="str">
        <v/>
      </c>
      <c r="AZ48" s="72" t="str">
        <v/>
      </c>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c r="GP48" s="72"/>
      <c r="GQ48" s="72"/>
      <c r="GR48" s="72"/>
      <c r="GS48" s="72"/>
      <c r="GT48" s="72"/>
      <c r="GU48" s="72"/>
      <c r="GV48" s="72"/>
      <c r="GW48" s="72"/>
      <c r="GX48" s="72"/>
      <c r="GY48" s="72"/>
      <c r="GZ48" s="72"/>
      <c r="HA48" s="72"/>
      <c r="HB48" s="72"/>
      <c r="HC48" s="72"/>
      <c r="HD48" s="72"/>
      <c r="HE48" s="72"/>
      <c r="HF48" s="72"/>
      <c r="HG48" s="72"/>
      <c r="HH48" s="72"/>
      <c r="HI48" s="72"/>
      <c r="HJ48" s="72"/>
      <c r="HK48" s="72"/>
      <c r="HL48" s="72"/>
      <c r="HM48" s="72"/>
      <c r="HN48" s="72"/>
      <c r="HO48" s="72"/>
      <c r="HP48" s="72"/>
      <c r="HQ48" s="72"/>
      <c r="HR48" s="72"/>
      <c r="HS48" s="72"/>
      <c r="HT48" s="72"/>
      <c r="HU48" s="72"/>
      <c r="HV48" s="72"/>
      <c r="HW48" s="72"/>
      <c r="HX48" s="72"/>
      <c r="HY48" s="72"/>
      <c r="HZ48" s="72"/>
      <c r="IA48" s="72"/>
      <c r="IB48" s="72"/>
      <c r="IC48" s="72"/>
      <c r="ID48" s="72"/>
      <c r="IE48" s="72"/>
      <c r="IF48" s="72"/>
      <c r="IG48" s="72"/>
      <c r="IH48" s="72"/>
      <c r="II48" s="72"/>
      <c r="IJ48" s="72"/>
      <c r="IK48" s="72"/>
      <c r="IL48" s="72"/>
      <c r="IM48" s="72"/>
      <c r="IN48" s="72"/>
      <c r="IO48" s="72"/>
      <c r="IP48" s="72"/>
      <c r="IQ48" s="72"/>
      <c r="IR48" s="72"/>
      <c r="IS48" s="72"/>
      <c r="IT48" s="72"/>
      <c r="IU48" s="72"/>
      <c r="IV48" s="72"/>
    </row>
    <row r="49" spans="1:256" s="73" customFormat="1" x14ac:dyDescent="0.25">
      <c r="A49" s="70" t="str">
        <f>IF(A47="","",IF((SUM(IF(FREQUENCY('A1'!$K$30:$L$103,'A1'!$K$30:$L$103)&gt;0,1)))&gt;(A47+1),(A47+1),""))</f>
        <v/>
      </c>
      <c r="B49" s="71">
        <f t="array" ref="B49">IF(A48="","",(LARGE('A1'!$K$30:$L$103,(1+SUM(COUNTIF('A1'!$K$30:$L$103,B$7:B48))-(A48*COUNTIF('A1'!$K$30:$L$103,B$8))))))</f>
        <v>82.94300000000004</v>
      </c>
      <c r="C49" s="72" t="str">
        <f t="array" ref="C49:AZ49">IF($C$6:$AZ$6="","",IF($C$6:$AZ$6="HOT",IF(TRANSPOSE('A1'!$K$30:$K$80)=$B49,"●",IF(TRANSPOSE('A1'!$L$30:$L$80)=$B49,"▼",IF($C48:$AZ48="|","|",""))),IF(TRANSPOSE('A1'!$K$30:$K$80)=$B49,"●",IF(TRANSPOSE('A1'!$L$30:$L$80)=$B49,"▲",IF($C48:$AZ48="|","|","")))))</f>
        <v>|</v>
      </c>
      <c r="D49" s="72" t="str">
        <v>|</v>
      </c>
      <c r="E49" s="72" t="str">
        <v/>
      </c>
      <c r="F49" s="72" t="str">
        <v>|</v>
      </c>
      <c r="G49" s="72" t="str">
        <v/>
      </c>
      <c r="H49" s="72" t="str">
        <v>|</v>
      </c>
      <c r="I49" s="72" t="str">
        <v>|</v>
      </c>
      <c r="J49" s="72" t="str">
        <v/>
      </c>
      <c r="K49" s="72" t="str">
        <v/>
      </c>
      <c r="L49" s="72" t="str">
        <v>|</v>
      </c>
      <c r="M49" s="72" t="str">
        <v>|</v>
      </c>
      <c r="N49" s="72" t="str">
        <v>|</v>
      </c>
      <c r="O49" s="72" t="str">
        <v/>
      </c>
      <c r="P49" s="72" t="str">
        <v/>
      </c>
      <c r="Q49" s="72" t="str">
        <v/>
      </c>
      <c r="R49" s="72" t="str">
        <v/>
      </c>
      <c r="S49" s="72" t="str">
        <v/>
      </c>
      <c r="T49" s="72" t="str">
        <v>●</v>
      </c>
      <c r="U49" s="72" t="str">
        <v/>
      </c>
      <c r="V49" s="72" t="str">
        <v/>
      </c>
      <c r="W49" s="72" t="str">
        <v/>
      </c>
      <c r="X49" s="72" t="str">
        <v/>
      </c>
      <c r="Y49" s="72" t="str">
        <v/>
      </c>
      <c r="Z49" s="72" t="str">
        <v/>
      </c>
      <c r="AA49" s="72" t="str">
        <v/>
      </c>
      <c r="AB49" s="72" t="str">
        <v/>
      </c>
      <c r="AC49" s="72" t="str">
        <v/>
      </c>
      <c r="AD49" s="72" t="str">
        <v/>
      </c>
      <c r="AE49" s="72" t="str">
        <v/>
      </c>
      <c r="AF49" s="72" t="str">
        <v/>
      </c>
      <c r="AG49" s="72" t="str">
        <v/>
      </c>
      <c r="AH49" s="72" t="str">
        <v/>
      </c>
      <c r="AI49" s="72" t="str">
        <v/>
      </c>
      <c r="AJ49" s="72" t="str">
        <v/>
      </c>
      <c r="AK49" s="72" t="str">
        <v/>
      </c>
      <c r="AL49" s="72" t="str">
        <v/>
      </c>
      <c r="AM49" s="72" t="str">
        <v/>
      </c>
      <c r="AN49" s="72" t="str">
        <v/>
      </c>
      <c r="AO49" s="72" t="str">
        <v/>
      </c>
      <c r="AP49" s="72" t="str">
        <v/>
      </c>
      <c r="AQ49" s="72" t="str">
        <v/>
      </c>
      <c r="AR49" s="72" t="str">
        <v/>
      </c>
      <c r="AS49" s="72" t="str">
        <v/>
      </c>
      <c r="AT49" s="72" t="str">
        <v/>
      </c>
      <c r="AU49" s="72" t="str">
        <v/>
      </c>
      <c r="AV49" s="72" t="str">
        <v/>
      </c>
      <c r="AW49" s="72" t="str">
        <v/>
      </c>
      <c r="AX49" s="72" t="str">
        <v/>
      </c>
      <c r="AY49" s="72" t="str">
        <v/>
      </c>
      <c r="AZ49" s="72" t="str">
        <v/>
      </c>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c r="DD49" s="72"/>
      <c r="DE49" s="72"/>
      <c r="DF49" s="72"/>
      <c r="DG49" s="72"/>
      <c r="DH49" s="72"/>
      <c r="DI49" s="72"/>
      <c r="DJ49" s="72"/>
      <c r="DK49" s="72"/>
      <c r="DL49" s="72"/>
      <c r="DM49" s="72"/>
      <c r="DN49" s="72"/>
      <c r="DO49" s="72"/>
      <c r="DP49" s="72"/>
      <c r="DQ49" s="72"/>
      <c r="DR49" s="72"/>
      <c r="DS49" s="72"/>
      <c r="DT49" s="72"/>
      <c r="DU49" s="72"/>
      <c r="DV49" s="72"/>
      <c r="DW49" s="72"/>
      <c r="DX49" s="72"/>
      <c r="DY49" s="72"/>
      <c r="DZ49" s="72"/>
      <c r="EA49" s="72"/>
      <c r="EB49" s="72"/>
      <c r="EC49" s="72"/>
      <c r="ED49" s="72"/>
      <c r="EE49" s="72"/>
      <c r="EF49" s="72"/>
      <c r="EG49" s="72"/>
      <c r="EH49" s="72"/>
      <c r="EI49" s="72"/>
      <c r="EJ49" s="72"/>
      <c r="EK49" s="72"/>
      <c r="EL49" s="72"/>
      <c r="EM49" s="72"/>
      <c r="EN49" s="72"/>
      <c r="EO49" s="72"/>
      <c r="EP49" s="72"/>
      <c r="EQ49" s="72"/>
      <c r="ER49" s="72"/>
      <c r="ES49" s="72"/>
      <c r="ET49" s="72"/>
      <c r="EU49" s="72"/>
      <c r="EV49" s="72"/>
      <c r="EW49" s="72"/>
      <c r="EX49" s="72"/>
      <c r="EY49" s="72"/>
      <c r="EZ49" s="72"/>
      <c r="FA49" s="72"/>
      <c r="FB49" s="72"/>
      <c r="FC49" s="72"/>
      <c r="FD49" s="72"/>
      <c r="FE49" s="72"/>
      <c r="FF49" s="72"/>
      <c r="FG49" s="72"/>
      <c r="FH49" s="72"/>
      <c r="FI49" s="72"/>
      <c r="FJ49" s="72"/>
      <c r="FK49" s="72"/>
      <c r="FL49" s="72"/>
      <c r="FM49" s="72"/>
      <c r="FN49" s="72"/>
      <c r="FO49" s="72"/>
      <c r="FP49" s="72"/>
      <c r="FQ49" s="72"/>
      <c r="FR49" s="72"/>
      <c r="FS49" s="72"/>
      <c r="FT49" s="72"/>
      <c r="FU49" s="72"/>
      <c r="FV49" s="72"/>
      <c r="FW49" s="72"/>
      <c r="FX49" s="72"/>
      <c r="FY49" s="72"/>
      <c r="FZ49" s="72"/>
      <c r="GA49" s="72"/>
      <c r="GB49" s="72"/>
      <c r="GC49" s="72"/>
      <c r="GD49" s="72"/>
      <c r="GE49" s="72"/>
      <c r="GF49" s="72"/>
      <c r="GG49" s="72"/>
      <c r="GH49" s="72"/>
      <c r="GI49" s="72"/>
      <c r="GJ49" s="72"/>
      <c r="GK49" s="72"/>
      <c r="GL49" s="72"/>
      <c r="GM49" s="72"/>
      <c r="GN49" s="72"/>
      <c r="GO49" s="72"/>
      <c r="GP49" s="72"/>
      <c r="GQ49" s="72"/>
      <c r="GR49" s="72"/>
      <c r="GS49" s="72"/>
      <c r="GT49" s="72"/>
      <c r="GU49" s="72"/>
      <c r="GV49" s="72"/>
      <c r="GW49" s="72"/>
      <c r="GX49" s="72"/>
      <c r="GY49" s="72"/>
      <c r="GZ49" s="72"/>
      <c r="HA49" s="72"/>
      <c r="HB49" s="72"/>
      <c r="HC49" s="72"/>
      <c r="HD49" s="72"/>
      <c r="HE49" s="72"/>
      <c r="HF49" s="72"/>
      <c r="HG49" s="72"/>
      <c r="HH49" s="72"/>
      <c r="HI49" s="72"/>
      <c r="HJ49" s="72"/>
      <c r="HK49" s="72"/>
      <c r="HL49" s="72"/>
      <c r="HM49" s="72"/>
      <c r="HN49" s="72"/>
      <c r="HO49" s="72"/>
      <c r="HP49" s="72"/>
      <c r="HQ49" s="72"/>
      <c r="HR49" s="72"/>
      <c r="HS49" s="72"/>
      <c r="HT49" s="72"/>
      <c r="HU49" s="72"/>
      <c r="HV49" s="72"/>
      <c r="HW49" s="72"/>
      <c r="HX49" s="72"/>
      <c r="HY49" s="72"/>
      <c r="HZ49" s="72"/>
      <c r="IA49" s="72"/>
      <c r="IB49" s="72"/>
      <c r="IC49" s="72"/>
      <c r="ID49" s="72"/>
      <c r="IE49" s="72"/>
      <c r="IF49" s="72"/>
      <c r="IG49" s="72"/>
      <c r="IH49" s="72"/>
      <c r="II49" s="72"/>
      <c r="IJ49" s="72"/>
      <c r="IK49" s="72"/>
      <c r="IL49" s="72"/>
      <c r="IM49" s="72"/>
      <c r="IN49" s="72"/>
      <c r="IO49" s="72"/>
      <c r="IP49" s="72"/>
      <c r="IQ49" s="72"/>
      <c r="IR49" s="72"/>
      <c r="IS49" s="72"/>
      <c r="IT49" s="72"/>
      <c r="IU49" s="72"/>
      <c r="IV49" s="72"/>
    </row>
    <row r="50" spans="1:256" s="73" customFormat="1" x14ac:dyDescent="0.25">
      <c r="A50" s="70">
        <f>IF(A48="","",IF((SUM(IF(FREQUENCY('A1'!$K$30:$L$103,'A1'!$K$30:$L$103)&gt;0,1)))&gt;(A48+1),(A48+1),""))</f>
        <v>22</v>
      </c>
      <c r="B50" s="71" t="str">
        <f t="array" ref="B50">IF(A49="","",(LARGE('A1'!$K$30:$L$103,(1+SUM(COUNTIF('A1'!$K$30:$L$103,B$7:B49))-(A49*COUNTIF('A1'!$K$30:$L$103,B$8))))))</f>
        <v/>
      </c>
      <c r="C50" s="72" t="str">
        <f t="array" ref="C50:AZ50">IF($C$6:$AZ$6="","",IF($C$6:$AZ$6="HOT",IF($C49:$AZ49="●","|",IF($C49:$AZ49="|","|","")),IF($C49:$AZ49="▲","|",IF($C49:$AZ49="|","|",""))))</f>
        <v>|</v>
      </c>
      <c r="D50" s="72" t="str">
        <v>|</v>
      </c>
      <c r="E50" s="72" t="str">
        <v/>
      </c>
      <c r="F50" s="72" t="str">
        <v>|</v>
      </c>
      <c r="G50" s="72" t="str">
        <v/>
      </c>
      <c r="H50" s="72" t="str">
        <v>|</v>
      </c>
      <c r="I50" s="72" t="str">
        <v>|</v>
      </c>
      <c r="J50" s="72" t="str">
        <v/>
      </c>
      <c r="K50" s="72" t="str">
        <v/>
      </c>
      <c r="L50" s="72" t="str">
        <v>|</v>
      </c>
      <c r="M50" s="72" t="str">
        <v>|</v>
      </c>
      <c r="N50" s="72" t="str">
        <v>|</v>
      </c>
      <c r="O50" s="72" t="str">
        <v/>
      </c>
      <c r="P50" s="72" t="str">
        <v/>
      </c>
      <c r="Q50" s="72" t="str">
        <v/>
      </c>
      <c r="R50" s="72" t="str">
        <v/>
      </c>
      <c r="S50" s="72" t="str">
        <v/>
      </c>
      <c r="T50" s="72" t="str">
        <v/>
      </c>
      <c r="U50" s="72" t="str">
        <v/>
      </c>
      <c r="V50" s="72" t="str">
        <v/>
      </c>
      <c r="W50" s="72" t="str">
        <v/>
      </c>
      <c r="X50" s="72" t="str">
        <v/>
      </c>
      <c r="Y50" s="72" t="str">
        <v/>
      </c>
      <c r="Z50" s="72" t="str">
        <v/>
      </c>
      <c r="AA50" s="72" t="str">
        <v/>
      </c>
      <c r="AB50" s="72" t="str">
        <v/>
      </c>
      <c r="AC50" s="72" t="str">
        <v/>
      </c>
      <c r="AD50" s="72" t="str">
        <v/>
      </c>
      <c r="AE50" s="72" t="str">
        <v/>
      </c>
      <c r="AF50" s="72" t="str">
        <v/>
      </c>
      <c r="AG50" s="72" t="str">
        <v/>
      </c>
      <c r="AH50" s="72" t="str">
        <v/>
      </c>
      <c r="AI50" s="72" t="str">
        <v/>
      </c>
      <c r="AJ50" s="72" t="str">
        <v/>
      </c>
      <c r="AK50" s="72" t="str">
        <v/>
      </c>
      <c r="AL50" s="72" t="str">
        <v/>
      </c>
      <c r="AM50" s="72" t="str">
        <v/>
      </c>
      <c r="AN50" s="72" t="str">
        <v/>
      </c>
      <c r="AO50" s="72" t="str">
        <v/>
      </c>
      <c r="AP50" s="72" t="str">
        <v/>
      </c>
      <c r="AQ50" s="72" t="str">
        <v/>
      </c>
      <c r="AR50" s="72" t="str">
        <v/>
      </c>
      <c r="AS50" s="72" t="str">
        <v/>
      </c>
      <c r="AT50" s="72" t="str">
        <v/>
      </c>
      <c r="AU50" s="72" t="str">
        <v/>
      </c>
      <c r="AV50" s="72" t="str">
        <v/>
      </c>
      <c r="AW50" s="72" t="str">
        <v/>
      </c>
      <c r="AX50" s="72" t="str">
        <v/>
      </c>
      <c r="AY50" s="72" t="str">
        <v/>
      </c>
      <c r="AZ50" s="72" t="str">
        <v/>
      </c>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c r="DD50" s="72"/>
      <c r="DE50" s="72"/>
      <c r="DF50" s="72"/>
      <c r="DG50" s="72"/>
      <c r="DH50" s="72"/>
      <c r="DI50" s="72"/>
      <c r="DJ50" s="72"/>
      <c r="DK50" s="72"/>
      <c r="DL50" s="72"/>
      <c r="DM50" s="72"/>
      <c r="DN50" s="72"/>
      <c r="DO50" s="72"/>
      <c r="DP50" s="72"/>
      <c r="DQ50" s="72"/>
      <c r="DR50" s="72"/>
      <c r="DS50" s="72"/>
      <c r="DT50" s="72"/>
      <c r="DU50" s="72"/>
      <c r="DV50" s="72"/>
      <c r="DW50" s="72"/>
      <c r="DX50" s="72"/>
      <c r="DY50" s="72"/>
      <c r="DZ50" s="72"/>
      <c r="EA50" s="72"/>
      <c r="EB50" s="72"/>
      <c r="EC50" s="72"/>
      <c r="ED50" s="72"/>
      <c r="EE50" s="72"/>
      <c r="EF50" s="72"/>
      <c r="EG50" s="72"/>
      <c r="EH50" s="72"/>
      <c r="EI50" s="72"/>
      <c r="EJ50" s="72"/>
      <c r="EK50" s="72"/>
      <c r="EL50" s="72"/>
      <c r="EM50" s="72"/>
      <c r="EN50" s="72"/>
      <c r="EO50" s="72"/>
      <c r="EP50" s="72"/>
      <c r="EQ50" s="72"/>
      <c r="ER50" s="72"/>
      <c r="ES50" s="72"/>
      <c r="ET50" s="72"/>
      <c r="EU50" s="72"/>
      <c r="EV50" s="72"/>
      <c r="EW50" s="72"/>
      <c r="EX50" s="72"/>
      <c r="EY50" s="72"/>
      <c r="EZ50" s="72"/>
      <c r="FA50" s="72"/>
      <c r="FB50" s="72"/>
      <c r="FC50" s="72"/>
      <c r="FD50" s="72"/>
      <c r="FE50" s="72"/>
      <c r="FF50" s="72"/>
      <c r="FG50" s="72"/>
      <c r="FH50" s="72"/>
      <c r="FI50" s="72"/>
      <c r="FJ50" s="72"/>
      <c r="FK50" s="72"/>
      <c r="FL50" s="72"/>
      <c r="FM50" s="72"/>
      <c r="FN50" s="72"/>
      <c r="FO50" s="72"/>
      <c r="FP50" s="72"/>
      <c r="FQ50" s="72"/>
      <c r="FR50" s="72"/>
      <c r="FS50" s="72"/>
      <c r="FT50" s="72"/>
      <c r="FU50" s="72"/>
      <c r="FV50" s="72"/>
      <c r="FW50" s="72"/>
      <c r="FX50" s="72"/>
      <c r="FY50" s="72"/>
      <c r="FZ50" s="72"/>
      <c r="GA50" s="72"/>
      <c r="GB50" s="72"/>
      <c r="GC50" s="72"/>
      <c r="GD50" s="72"/>
      <c r="GE50" s="72"/>
      <c r="GF50" s="72"/>
      <c r="GG50" s="72"/>
      <c r="GH50" s="72"/>
      <c r="GI50" s="72"/>
      <c r="GJ50" s="72"/>
      <c r="GK50" s="72"/>
      <c r="GL50" s="72"/>
      <c r="GM50" s="72"/>
      <c r="GN50" s="72"/>
      <c r="GO50" s="72"/>
      <c r="GP50" s="72"/>
      <c r="GQ50" s="72"/>
      <c r="GR50" s="72"/>
      <c r="GS50" s="72"/>
      <c r="GT50" s="72"/>
      <c r="GU50" s="72"/>
      <c r="GV50" s="72"/>
      <c r="GW50" s="72"/>
      <c r="GX50" s="72"/>
      <c r="GY50" s="72"/>
      <c r="GZ50" s="72"/>
      <c r="HA50" s="72"/>
      <c r="HB50" s="72"/>
      <c r="HC50" s="72"/>
      <c r="HD50" s="72"/>
      <c r="HE50" s="72"/>
      <c r="HF50" s="72"/>
      <c r="HG50" s="72"/>
      <c r="HH50" s="72"/>
      <c r="HI50" s="72"/>
      <c r="HJ50" s="72"/>
      <c r="HK50" s="72"/>
      <c r="HL50" s="72"/>
      <c r="HM50" s="72"/>
      <c r="HN50" s="72"/>
      <c r="HO50" s="72"/>
      <c r="HP50" s="72"/>
      <c r="HQ50" s="72"/>
      <c r="HR50" s="72"/>
      <c r="HS50" s="72"/>
      <c r="HT50" s="72"/>
      <c r="HU50" s="72"/>
      <c r="HV50" s="72"/>
      <c r="HW50" s="72"/>
      <c r="HX50" s="72"/>
      <c r="HY50" s="72"/>
      <c r="HZ50" s="72"/>
      <c r="IA50" s="72"/>
      <c r="IB50" s="72"/>
      <c r="IC50" s="72"/>
      <c r="ID50" s="72"/>
      <c r="IE50" s="72"/>
      <c r="IF50" s="72"/>
      <c r="IG50" s="72"/>
      <c r="IH50" s="72"/>
      <c r="II50" s="72"/>
      <c r="IJ50" s="72"/>
      <c r="IK50" s="72"/>
      <c r="IL50" s="72"/>
      <c r="IM50" s="72"/>
      <c r="IN50" s="72"/>
      <c r="IO50" s="72"/>
      <c r="IP50" s="72"/>
      <c r="IQ50" s="72"/>
      <c r="IR50" s="72"/>
      <c r="IS50" s="72"/>
      <c r="IT50" s="72"/>
      <c r="IU50" s="72"/>
      <c r="IV50" s="72"/>
    </row>
    <row r="51" spans="1:256" s="73" customFormat="1" x14ac:dyDescent="0.25">
      <c r="A51" s="70" t="str">
        <f>IF(A49="","",IF((SUM(IF(FREQUENCY('A1'!$K$30:$L$103,'A1'!$K$30:$L$103)&gt;0,1)))&gt;(A49+1),(A49+1),""))</f>
        <v/>
      </c>
      <c r="B51" s="71">
        <f t="array" ref="B51">IF(A50="","",(LARGE('A1'!$K$30:$L$103,(1+SUM(COUNTIF('A1'!$K$30:$L$103,B$7:B50))-(A50*COUNTIF('A1'!$K$30:$L$103,B$8))))))</f>
        <v>75.25</v>
      </c>
      <c r="C51" s="72" t="str">
        <f t="array" ref="C51:AZ51">IF($C$6:$AZ$6="","",IF($C$6:$AZ$6="HOT",IF(TRANSPOSE('A1'!$K$30:$K$80)=$B51,"●",IF(TRANSPOSE('A1'!$L$30:$L$80)=$B51,"▼",IF($C50:$AZ50="|","|",""))),IF(TRANSPOSE('A1'!$K$30:$K$80)=$B51,"●",IF(TRANSPOSE('A1'!$L$30:$L$80)=$B51,"▲",IF($C50:$AZ50="|","|","")))))</f>
        <v>|</v>
      </c>
      <c r="D51" s="72" t="str">
        <v>|</v>
      </c>
      <c r="E51" s="72" t="str">
        <v/>
      </c>
      <c r="F51" s="72" t="str">
        <v>|</v>
      </c>
      <c r="G51" s="72" t="str">
        <v/>
      </c>
      <c r="H51" s="72" t="str">
        <v>|</v>
      </c>
      <c r="I51" s="72" t="str">
        <v>|</v>
      </c>
      <c r="J51" s="72" t="str">
        <v/>
      </c>
      <c r="K51" s="72" t="str">
        <v/>
      </c>
      <c r="L51" s="72" t="str">
        <v>|</v>
      </c>
      <c r="M51" s="72" t="str">
        <v>|</v>
      </c>
      <c r="N51" s="72" t="str">
        <v>|</v>
      </c>
      <c r="O51" s="72" t="str">
        <v/>
      </c>
      <c r="P51" s="72" t="str">
        <v/>
      </c>
      <c r="Q51" s="72" t="str">
        <v/>
      </c>
      <c r="R51" s="72" t="str">
        <v/>
      </c>
      <c r="S51" s="72" t="str">
        <v/>
      </c>
      <c r="T51" s="72" t="str">
        <v/>
      </c>
      <c r="U51" s="72" t="str">
        <v/>
      </c>
      <c r="V51" s="72" t="str">
        <v/>
      </c>
      <c r="W51" s="72" t="str">
        <v/>
      </c>
      <c r="X51" s="72" t="str">
        <v/>
      </c>
      <c r="Y51" s="72" t="str">
        <v>●</v>
      </c>
      <c r="Z51" s="72" t="str">
        <v/>
      </c>
      <c r="AA51" s="72" t="str">
        <v/>
      </c>
      <c r="AB51" s="72" t="str">
        <v/>
      </c>
      <c r="AC51" s="72" t="str">
        <v/>
      </c>
      <c r="AD51" s="72" t="str">
        <v/>
      </c>
      <c r="AE51" s="72" t="str">
        <v/>
      </c>
      <c r="AF51" s="72" t="str">
        <v/>
      </c>
      <c r="AG51" s="72" t="str">
        <v/>
      </c>
      <c r="AH51" s="72" t="str">
        <v/>
      </c>
      <c r="AI51" s="72" t="str">
        <v/>
      </c>
      <c r="AJ51" s="72" t="str">
        <v/>
      </c>
      <c r="AK51" s="72" t="str">
        <v/>
      </c>
      <c r="AL51" s="72" t="str">
        <v/>
      </c>
      <c r="AM51" s="72" t="str">
        <v/>
      </c>
      <c r="AN51" s="72" t="str">
        <v/>
      </c>
      <c r="AO51" s="72" t="str">
        <v/>
      </c>
      <c r="AP51" s="72" t="str">
        <v/>
      </c>
      <c r="AQ51" s="72" t="str">
        <v/>
      </c>
      <c r="AR51" s="72" t="str">
        <v/>
      </c>
      <c r="AS51" s="72" t="str">
        <v/>
      </c>
      <c r="AT51" s="72" t="str">
        <v/>
      </c>
      <c r="AU51" s="72" t="str">
        <v/>
      </c>
      <c r="AV51" s="72" t="str">
        <v/>
      </c>
      <c r="AW51" s="72" t="str">
        <v/>
      </c>
      <c r="AX51" s="72" t="str">
        <v/>
      </c>
      <c r="AY51" s="72" t="str">
        <v/>
      </c>
      <c r="AZ51" s="72" t="str">
        <v/>
      </c>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2"/>
      <c r="DS51" s="72"/>
      <c r="DT51" s="72"/>
      <c r="DU51" s="72"/>
      <c r="DV51" s="72"/>
      <c r="DW51" s="72"/>
      <c r="DX51" s="72"/>
      <c r="DY51" s="72"/>
      <c r="DZ51" s="72"/>
      <c r="EA51" s="72"/>
      <c r="EB51" s="72"/>
      <c r="EC51" s="72"/>
      <c r="ED51" s="72"/>
      <c r="EE51" s="72"/>
      <c r="EF51" s="72"/>
      <c r="EG51" s="72"/>
      <c r="EH51" s="72"/>
      <c r="EI51" s="72"/>
      <c r="EJ51" s="72"/>
      <c r="EK51" s="72"/>
      <c r="EL51" s="72"/>
      <c r="EM51" s="72"/>
      <c r="EN51" s="72"/>
      <c r="EO51" s="72"/>
      <c r="EP51" s="72"/>
      <c r="EQ51" s="72"/>
      <c r="ER51" s="72"/>
      <c r="ES51" s="72"/>
      <c r="ET51" s="72"/>
      <c r="EU51" s="72"/>
      <c r="EV51" s="72"/>
      <c r="EW51" s="72"/>
      <c r="EX51" s="72"/>
      <c r="EY51" s="72"/>
      <c r="EZ51" s="72"/>
      <c r="FA51" s="72"/>
      <c r="FB51" s="72"/>
      <c r="FC51" s="72"/>
      <c r="FD51" s="72"/>
      <c r="FE51" s="72"/>
      <c r="FF51" s="72"/>
      <c r="FG51" s="72"/>
      <c r="FH51" s="72"/>
      <c r="FI51" s="72"/>
      <c r="FJ51" s="72"/>
      <c r="FK51" s="72"/>
      <c r="FL51" s="72"/>
      <c r="FM51" s="72"/>
      <c r="FN51" s="72"/>
      <c r="FO51" s="72"/>
      <c r="FP51" s="72"/>
      <c r="FQ51" s="72"/>
      <c r="FR51" s="72"/>
      <c r="FS51" s="72"/>
      <c r="FT51" s="72"/>
      <c r="FU51" s="72"/>
      <c r="FV51" s="72"/>
      <c r="FW51" s="72"/>
      <c r="FX51" s="72"/>
      <c r="FY51" s="72"/>
      <c r="FZ51" s="72"/>
      <c r="GA51" s="72"/>
      <c r="GB51" s="72"/>
      <c r="GC51" s="72"/>
      <c r="GD51" s="72"/>
      <c r="GE51" s="72"/>
      <c r="GF51" s="72"/>
      <c r="GG51" s="72"/>
      <c r="GH51" s="72"/>
      <c r="GI51" s="72"/>
      <c r="GJ51" s="72"/>
      <c r="GK51" s="72"/>
      <c r="GL51" s="72"/>
      <c r="GM51" s="72"/>
      <c r="GN51" s="72"/>
      <c r="GO51" s="72"/>
      <c r="GP51" s="72"/>
      <c r="GQ51" s="72"/>
      <c r="GR51" s="72"/>
      <c r="GS51" s="72"/>
      <c r="GT51" s="72"/>
      <c r="GU51" s="72"/>
      <c r="GV51" s="72"/>
      <c r="GW51" s="72"/>
      <c r="GX51" s="72"/>
      <c r="GY51" s="72"/>
      <c r="GZ51" s="72"/>
      <c r="HA51" s="72"/>
      <c r="HB51" s="72"/>
      <c r="HC51" s="72"/>
      <c r="HD51" s="72"/>
      <c r="HE51" s="72"/>
      <c r="HF51" s="72"/>
      <c r="HG51" s="72"/>
      <c r="HH51" s="72"/>
      <c r="HI51" s="72"/>
      <c r="HJ51" s="72"/>
      <c r="HK51" s="72"/>
      <c r="HL51" s="72"/>
      <c r="HM51" s="72"/>
      <c r="HN51" s="72"/>
      <c r="HO51" s="72"/>
      <c r="HP51" s="72"/>
      <c r="HQ51" s="72"/>
      <c r="HR51" s="72"/>
      <c r="HS51" s="72"/>
      <c r="HT51" s="72"/>
      <c r="HU51" s="72"/>
      <c r="HV51" s="72"/>
      <c r="HW51" s="72"/>
      <c r="HX51" s="72"/>
      <c r="HY51" s="72"/>
      <c r="HZ51" s="72"/>
      <c r="IA51" s="72"/>
      <c r="IB51" s="72"/>
      <c r="IC51" s="72"/>
      <c r="ID51" s="72"/>
      <c r="IE51" s="72"/>
      <c r="IF51" s="72"/>
      <c r="IG51" s="72"/>
      <c r="IH51" s="72"/>
      <c r="II51" s="72"/>
      <c r="IJ51" s="72"/>
      <c r="IK51" s="72"/>
      <c r="IL51" s="72"/>
      <c r="IM51" s="72"/>
      <c r="IN51" s="72"/>
      <c r="IO51" s="72"/>
      <c r="IP51" s="72"/>
      <c r="IQ51" s="72"/>
      <c r="IR51" s="72"/>
      <c r="IS51" s="72"/>
      <c r="IT51" s="72"/>
      <c r="IU51" s="72"/>
      <c r="IV51" s="72"/>
    </row>
    <row r="52" spans="1:256" s="73" customFormat="1" x14ac:dyDescent="0.25">
      <c r="A52" s="70">
        <f>IF(A50="","",IF((SUM(IF(FREQUENCY('A1'!$K$30:$L$103,'A1'!$K$30:$L$103)&gt;0,1)))&gt;(A50+1),(A50+1),""))</f>
        <v>23</v>
      </c>
      <c r="B52" s="71" t="str">
        <f t="array" ref="B52">IF(A51="","",(LARGE('A1'!$K$30:$L$103,(1+SUM(COUNTIF('A1'!$K$30:$L$103,B$7:B51))-(A51*COUNTIF('A1'!$K$30:$L$103,B$8))))))</f>
        <v/>
      </c>
      <c r="C52" s="72" t="str">
        <f t="array" ref="C52:AZ52">IF($C$6:$AZ$6="","",IF($C$6:$AZ$6="HOT",IF($C51:$AZ51="●","|",IF($C51:$AZ51="|","|","")),IF($C51:$AZ51="▲","|",IF($C51:$AZ51="|","|",""))))</f>
        <v>|</v>
      </c>
      <c r="D52" s="72" t="str">
        <v>|</v>
      </c>
      <c r="E52" s="72" t="str">
        <v/>
      </c>
      <c r="F52" s="72" t="str">
        <v>|</v>
      </c>
      <c r="G52" s="72" t="str">
        <v/>
      </c>
      <c r="H52" s="72" t="str">
        <v>|</v>
      </c>
      <c r="I52" s="72" t="str">
        <v>|</v>
      </c>
      <c r="J52" s="72" t="str">
        <v/>
      </c>
      <c r="K52" s="72" t="str">
        <v/>
      </c>
      <c r="L52" s="72" t="str">
        <v>|</v>
      </c>
      <c r="M52" s="72" t="str">
        <v>|</v>
      </c>
      <c r="N52" s="72" t="str">
        <v>|</v>
      </c>
      <c r="O52" s="72" t="str">
        <v/>
      </c>
      <c r="P52" s="72" t="str">
        <v/>
      </c>
      <c r="Q52" s="72" t="str">
        <v/>
      </c>
      <c r="R52" s="72" t="str">
        <v/>
      </c>
      <c r="S52" s="72" t="str">
        <v/>
      </c>
      <c r="T52" s="72" t="str">
        <v/>
      </c>
      <c r="U52" s="72" t="str">
        <v/>
      </c>
      <c r="V52" s="72" t="str">
        <v/>
      </c>
      <c r="W52" s="72" t="str">
        <v/>
      </c>
      <c r="X52" s="72" t="str">
        <v/>
      </c>
      <c r="Y52" s="72" t="str">
        <v>|</v>
      </c>
      <c r="Z52" s="72" t="str">
        <v/>
      </c>
      <c r="AA52" s="72" t="str">
        <v/>
      </c>
      <c r="AB52" s="72" t="str">
        <v/>
      </c>
      <c r="AC52" s="72" t="str">
        <v/>
      </c>
      <c r="AD52" s="72" t="str">
        <v/>
      </c>
      <c r="AE52" s="72" t="str">
        <v/>
      </c>
      <c r="AF52" s="72" t="str">
        <v/>
      </c>
      <c r="AG52" s="72" t="str">
        <v/>
      </c>
      <c r="AH52" s="72" t="str">
        <v/>
      </c>
      <c r="AI52" s="72" t="str">
        <v/>
      </c>
      <c r="AJ52" s="72" t="str">
        <v/>
      </c>
      <c r="AK52" s="72" t="str">
        <v/>
      </c>
      <c r="AL52" s="72" t="str">
        <v/>
      </c>
      <c r="AM52" s="72" t="str">
        <v/>
      </c>
      <c r="AN52" s="72" t="str">
        <v/>
      </c>
      <c r="AO52" s="72" t="str">
        <v/>
      </c>
      <c r="AP52" s="72" t="str">
        <v/>
      </c>
      <c r="AQ52" s="72" t="str">
        <v/>
      </c>
      <c r="AR52" s="72" t="str">
        <v/>
      </c>
      <c r="AS52" s="72" t="str">
        <v/>
      </c>
      <c r="AT52" s="72" t="str">
        <v/>
      </c>
      <c r="AU52" s="72" t="str">
        <v/>
      </c>
      <c r="AV52" s="72" t="str">
        <v/>
      </c>
      <c r="AW52" s="72" t="str">
        <v/>
      </c>
      <c r="AX52" s="72" t="str">
        <v/>
      </c>
      <c r="AY52" s="72" t="str">
        <v/>
      </c>
      <c r="AZ52" s="72" t="str">
        <v/>
      </c>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c r="GH52" s="72"/>
      <c r="GI52" s="72"/>
      <c r="GJ52" s="72"/>
      <c r="GK52" s="72"/>
      <c r="GL52" s="72"/>
      <c r="GM52" s="72"/>
      <c r="GN52" s="72"/>
      <c r="GO52" s="72"/>
      <c r="GP52" s="72"/>
      <c r="GQ52" s="72"/>
      <c r="GR52" s="72"/>
      <c r="GS52" s="72"/>
      <c r="GT52" s="72"/>
      <c r="GU52" s="72"/>
      <c r="GV52" s="72"/>
      <c r="GW52" s="72"/>
      <c r="GX52" s="72"/>
      <c r="GY52" s="72"/>
      <c r="GZ52" s="72"/>
      <c r="HA52" s="72"/>
      <c r="HB52" s="72"/>
      <c r="HC52" s="72"/>
      <c r="HD52" s="72"/>
      <c r="HE52" s="72"/>
      <c r="HF52" s="72"/>
      <c r="HG52" s="72"/>
      <c r="HH52" s="72"/>
      <c r="HI52" s="72"/>
      <c r="HJ52" s="72"/>
      <c r="HK52" s="72"/>
      <c r="HL52" s="72"/>
      <c r="HM52" s="72"/>
      <c r="HN52" s="72"/>
      <c r="HO52" s="72"/>
      <c r="HP52" s="72"/>
      <c r="HQ52" s="72"/>
      <c r="HR52" s="72"/>
      <c r="HS52" s="72"/>
      <c r="HT52" s="72"/>
      <c r="HU52" s="72"/>
      <c r="HV52" s="72"/>
      <c r="HW52" s="72"/>
      <c r="HX52" s="72"/>
      <c r="HY52" s="72"/>
      <c r="HZ52" s="72"/>
      <c r="IA52" s="72"/>
      <c r="IB52" s="72"/>
      <c r="IC52" s="72"/>
      <c r="ID52" s="72"/>
      <c r="IE52" s="72"/>
      <c r="IF52" s="72"/>
      <c r="IG52" s="72"/>
      <c r="IH52" s="72"/>
      <c r="II52" s="72"/>
      <c r="IJ52" s="72"/>
      <c r="IK52" s="72"/>
      <c r="IL52" s="72"/>
      <c r="IM52" s="72"/>
      <c r="IN52" s="72"/>
      <c r="IO52" s="72"/>
      <c r="IP52" s="72"/>
      <c r="IQ52" s="72"/>
      <c r="IR52" s="72"/>
      <c r="IS52" s="72"/>
      <c r="IT52" s="72"/>
      <c r="IU52" s="72"/>
      <c r="IV52" s="72"/>
    </row>
    <row r="53" spans="1:256" s="73" customFormat="1" x14ac:dyDescent="0.25">
      <c r="A53" s="70" t="str">
        <f>IF(A51="","",IF((SUM(IF(FREQUENCY('A1'!$K$30:$L$103,'A1'!$K$30:$L$103)&gt;0,1)))&gt;(A51+1),(A51+1),""))</f>
        <v/>
      </c>
      <c r="B53" s="71">
        <f t="array" ref="B53">IF(A52="","",(LARGE('A1'!$K$30:$L$103,(1+SUM(COUNTIF('A1'!$K$30:$L$103,B$7:B52))-(A52*COUNTIF('A1'!$K$30:$L$103,B$8))))))</f>
        <v>73.963999999999999</v>
      </c>
      <c r="C53" s="72" t="str">
        <f t="array" ref="C53:AZ53">IF($C$6:$AZ$6="","",IF($C$6:$AZ$6="HOT",IF(TRANSPOSE('A1'!$K$30:$K$80)=$B53,"●",IF(TRANSPOSE('A1'!$L$30:$L$80)=$B53,"▼",IF($C52:$AZ52="|","|",""))),IF(TRANSPOSE('A1'!$K$30:$K$80)=$B53,"●",IF(TRANSPOSE('A1'!$L$30:$L$80)=$B53,"▲",IF($C52:$AZ52="|","|","")))))</f>
        <v>|</v>
      </c>
      <c r="D53" s="72" t="str">
        <v>|</v>
      </c>
      <c r="E53" s="72" t="str">
        <v/>
      </c>
      <c r="F53" s="72" t="str">
        <v>|</v>
      </c>
      <c r="G53" s="72" t="str">
        <v>●</v>
      </c>
      <c r="H53" s="72" t="str">
        <v>|</v>
      </c>
      <c r="I53" s="72" t="str">
        <v>|</v>
      </c>
      <c r="J53" s="72" t="str">
        <v/>
      </c>
      <c r="K53" s="72" t="str">
        <v/>
      </c>
      <c r="L53" s="72" t="str">
        <v>|</v>
      </c>
      <c r="M53" s="72" t="str">
        <v>|</v>
      </c>
      <c r="N53" s="72" t="str">
        <v>|</v>
      </c>
      <c r="O53" s="72" t="str">
        <v/>
      </c>
      <c r="P53" s="72" t="str">
        <v/>
      </c>
      <c r="Q53" s="72" t="str">
        <v/>
      </c>
      <c r="R53" s="72" t="str">
        <v/>
      </c>
      <c r="S53" s="72" t="str">
        <v/>
      </c>
      <c r="T53" s="72" t="str">
        <v/>
      </c>
      <c r="U53" s="72" t="str">
        <v/>
      </c>
      <c r="V53" s="72" t="str">
        <v/>
      </c>
      <c r="W53" s="72" t="str">
        <v/>
      </c>
      <c r="X53" s="72" t="str">
        <v/>
      </c>
      <c r="Y53" s="72" t="str">
        <v>|</v>
      </c>
      <c r="Z53" s="72" t="str">
        <v/>
      </c>
      <c r="AA53" s="72" t="str">
        <v/>
      </c>
      <c r="AB53" s="72" t="str">
        <v/>
      </c>
      <c r="AC53" s="72" t="str">
        <v/>
      </c>
      <c r="AD53" s="72" t="str">
        <v/>
      </c>
      <c r="AE53" s="72" t="str">
        <v/>
      </c>
      <c r="AF53" s="72" t="str">
        <v/>
      </c>
      <c r="AG53" s="72" t="str">
        <v/>
      </c>
      <c r="AH53" s="72" t="str">
        <v/>
      </c>
      <c r="AI53" s="72" t="str">
        <v/>
      </c>
      <c r="AJ53" s="72" t="str">
        <v/>
      </c>
      <c r="AK53" s="72" t="str">
        <v/>
      </c>
      <c r="AL53" s="72" t="str">
        <v/>
      </c>
      <c r="AM53" s="72" t="str">
        <v/>
      </c>
      <c r="AN53" s="72" t="str">
        <v/>
      </c>
      <c r="AO53" s="72" t="str">
        <v/>
      </c>
      <c r="AP53" s="72" t="str">
        <v/>
      </c>
      <c r="AQ53" s="72" t="str">
        <v/>
      </c>
      <c r="AR53" s="72" t="str">
        <v/>
      </c>
      <c r="AS53" s="72" t="str">
        <v/>
      </c>
      <c r="AT53" s="72" t="str">
        <v/>
      </c>
      <c r="AU53" s="72" t="str">
        <v/>
      </c>
      <c r="AV53" s="72" t="str">
        <v/>
      </c>
      <c r="AW53" s="72" t="str">
        <v/>
      </c>
      <c r="AX53" s="72" t="str">
        <v/>
      </c>
      <c r="AY53" s="72" t="str">
        <v/>
      </c>
      <c r="AZ53" s="72" t="str">
        <v/>
      </c>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2"/>
      <c r="DD53" s="72"/>
      <c r="DE53" s="72"/>
      <c r="DF53" s="72"/>
      <c r="DG53" s="72"/>
      <c r="DH53" s="72"/>
      <c r="DI53" s="72"/>
      <c r="DJ53" s="72"/>
      <c r="DK53" s="72"/>
      <c r="DL53" s="72"/>
      <c r="DM53" s="72"/>
      <c r="DN53" s="72"/>
      <c r="DO53" s="72"/>
      <c r="DP53" s="72"/>
      <c r="DQ53" s="72"/>
      <c r="DR53" s="72"/>
      <c r="DS53" s="72"/>
      <c r="DT53" s="72"/>
      <c r="DU53" s="72"/>
      <c r="DV53" s="72"/>
      <c r="DW53" s="72"/>
      <c r="DX53" s="72"/>
      <c r="DY53" s="72"/>
      <c r="DZ53" s="72"/>
      <c r="EA53" s="72"/>
      <c r="EB53" s="72"/>
      <c r="EC53" s="72"/>
      <c r="ED53" s="72"/>
      <c r="EE53" s="72"/>
      <c r="EF53" s="72"/>
      <c r="EG53" s="72"/>
      <c r="EH53" s="72"/>
      <c r="EI53" s="72"/>
      <c r="EJ53" s="72"/>
      <c r="EK53" s="72"/>
      <c r="EL53" s="72"/>
      <c r="EM53" s="72"/>
      <c r="EN53" s="72"/>
      <c r="EO53" s="72"/>
      <c r="EP53" s="72"/>
      <c r="EQ53" s="72"/>
      <c r="ER53" s="72"/>
      <c r="ES53" s="72"/>
      <c r="ET53" s="72"/>
      <c r="EU53" s="72"/>
      <c r="EV53" s="72"/>
      <c r="EW53" s="72"/>
      <c r="EX53" s="72"/>
      <c r="EY53" s="72"/>
      <c r="EZ53" s="72"/>
      <c r="FA53" s="72"/>
      <c r="FB53" s="72"/>
      <c r="FC53" s="72"/>
      <c r="FD53" s="72"/>
      <c r="FE53" s="72"/>
      <c r="FF53" s="72"/>
      <c r="FG53" s="72"/>
      <c r="FH53" s="72"/>
      <c r="FI53" s="72"/>
      <c r="FJ53" s="72"/>
      <c r="FK53" s="72"/>
      <c r="FL53" s="72"/>
      <c r="FM53" s="72"/>
      <c r="FN53" s="72"/>
      <c r="FO53" s="72"/>
      <c r="FP53" s="72"/>
      <c r="FQ53" s="72"/>
      <c r="FR53" s="72"/>
      <c r="FS53" s="72"/>
      <c r="FT53" s="72"/>
      <c r="FU53" s="72"/>
      <c r="FV53" s="72"/>
      <c r="FW53" s="72"/>
      <c r="FX53" s="72"/>
      <c r="FY53" s="72"/>
      <c r="FZ53" s="72"/>
      <c r="GA53" s="72"/>
      <c r="GB53" s="72"/>
      <c r="GC53" s="72"/>
      <c r="GD53" s="72"/>
      <c r="GE53" s="72"/>
      <c r="GF53" s="72"/>
      <c r="GG53" s="72"/>
      <c r="GH53" s="72"/>
      <c r="GI53" s="72"/>
      <c r="GJ53" s="72"/>
      <c r="GK53" s="72"/>
      <c r="GL53" s="72"/>
      <c r="GM53" s="72"/>
      <c r="GN53" s="72"/>
      <c r="GO53" s="72"/>
      <c r="GP53" s="72"/>
      <c r="GQ53" s="72"/>
      <c r="GR53" s="72"/>
      <c r="GS53" s="72"/>
      <c r="GT53" s="72"/>
      <c r="GU53" s="72"/>
      <c r="GV53" s="72"/>
      <c r="GW53" s="72"/>
      <c r="GX53" s="72"/>
      <c r="GY53" s="72"/>
      <c r="GZ53" s="72"/>
      <c r="HA53" s="72"/>
      <c r="HB53" s="72"/>
      <c r="HC53" s="72"/>
      <c r="HD53" s="72"/>
      <c r="HE53" s="72"/>
      <c r="HF53" s="72"/>
      <c r="HG53" s="72"/>
      <c r="HH53" s="72"/>
      <c r="HI53" s="72"/>
      <c r="HJ53" s="72"/>
      <c r="HK53" s="72"/>
      <c r="HL53" s="72"/>
      <c r="HM53" s="72"/>
      <c r="HN53" s="72"/>
      <c r="HO53" s="72"/>
      <c r="HP53" s="72"/>
      <c r="HQ53" s="72"/>
      <c r="HR53" s="72"/>
      <c r="HS53" s="72"/>
      <c r="HT53" s="72"/>
      <c r="HU53" s="72"/>
      <c r="HV53" s="72"/>
      <c r="HW53" s="72"/>
      <c r="HX53" s="72"/>
      <c r="HY53" s="72"/>
      <c r="HZ53" s="72"/>
      <c r="IA53" s="72"/>
      <c r="IB53" s="72"/>
      <c r="IC53" s="72"/>
      <c r="ID53" s="72"/>
      <c r="IE53" s="72"/>
      <c r="IF53" s="72"/>
      <c r="IG53" s="72"/>
      <c r="IH53" s="72"/>
      <c r="II53" s="72"/>
      <c r="IJ53" s="72"/>
      <c r="IK53" s="72"/>
      <c r="IL53" s="72"/>
      <c r="IM53" s="72"/>
      <c r="IN53" s="72"/>
      <c r="IO53" s="72"/>
      <c r="IP53" s="72"/>
      <c r="IQ53" s="72"/>
      <c r="IR53" s="72"/>
      <c r="IS53" s="72"/>
      <c r="IT53" s="72"/>
      <c r="IU53" s="72"/>
      <c r="IV53" s="72"/>
    </row>
    <row r="54" spans="1:256" s="73" customFormat="1" x14ac:dyDescent="0.25">
      <c r="A54" s="70">
        <f>IF(A52="","",IF((SUM(IF(FREQUENCY('A1'!$K$30:$L$103,'A1'!$K$30:$L$103)&gt;0,1)))&gt;(A52+1),(A52+1),""))</f>
        <v>24</v>
      </c>
      <c r="B54" s="71" t="str">
        <f t="array" ref="B54">IF(A53="","",(LARGE('A1'!$K$30:$L$103,(1+SUM(COUNTIF('A1'!$K$30:$L$103,B$7:B53))-(A53*COUNTIF('A1'!$K$30:$L$103,B$8))))))</f>
        <v/>
      </c>
      <c r="C54" s="72" t="str">
        <f t="array" ref="C54:AZ54">IF($C$6:$AZ$6="","",IF($C$6:$AZ$6="HOT",IF($C53:$AZ53="●","|",IF($C53:$AZ53="|","|","")),IF($C53:$AZ53="▲","|",IF($C53:$AZ53="|","|",""))))</f>
        <v>|</v>
      </c>
      <c r="D54" s="72" t="str">
        <v>|</v>
      </c>
      <c r="E54" s="72" t="str">
        <v/>
      </c>
      <c r="F54" s="72" t="str">
        <v>|</v>
      </c>
      <c r="G54" s="72" t="str">
        <v>|</v>
      </c>
      <c r="H54" s="72" t="str">
        <v>|</v>
      </c>
      <c r="I54" s="72" t="str">
        <v>|</v>
      </c>
      <c r="J54" s="72" t="str">
        <v/>
      </c>
      <c r="K54" s="72" t="str">
        <v/>
      </c>
      <c r="L54" s="72" t="str">
        <v>|</v>
      </c>
      <c r="M54" s="72" t="str">
        <v>|</v>
      </c>
      <c r="N54" s="72" t="str">
        <v>|</v>
      </c>
      <c r="O54" s="72" t="str">
        <v/>
      </c>
      <c r="P54" s="72" t="str">
        <v/>
      </c>
      <c r="Q54" s="72" t="str">
        <v/>
      </c>
      <c r="R54" s="72" t="str">
        <v/>
      </c>
      <c r="S54" s="72" t="str">
        <v/>
      </c>
      <c r="T54" s="72" t="str">
        <v/>
      </c>
      <c r="U54" s="72" t="str">
        <v/>
      </c>
      <c r="V54" s="72" t="str">
        <v/>
      </c>
      <c r="W54" s="72" t="str">
        <v/>
      </c>
      <c r="X54" s="72" t="str">
        <v/>
      </c>
      <c r="Y54" s="72" t="str">
        <v>|</v>
      </c>
      <c r="Z54" s="72" t="str">
        <v/>
      </c>
      <c r="AA54" s="72" t="str">
        <v/>
      </c>
      <c r="AB54" s="72" t="str">
        <v/>
      </c>
      <c r="AC54" s="72" t="str">
        <v/>
      </c>
      <c r="AD54" s="72" t="str">
        <v/>
      </c>
      <c r="AE54" s="72" t="str">
        <v/>
      </c>
      <c r="AF54" s="72" t="str">
        <v/>
      </c>
      <c r="AG54" s="72" t="str">
        <v/>
      </c>
      <c r="AH54" s="72" t="str">
        <v/>
      </c>
      <c r="AI54" s="72" t="str">
        <v/>
      </c>
      <c r="AJ54" s="72" t="str">
        <v/>
      </c>
      <c r="AK54" s="72" t="str">
        <v/>
      </c>
      <c r="AL54" s="72" t="str">
        <v/>
      </c>
      <c r="AM54" s="72" t="str">
        <v/>
      </c>
      <c r="AN54" s="72" t="str">
        <v/>
      </c>
      <c r="AO54" s="72" t="str">
        <v/>
      </c>
      <c r="AP54" s="72" t="str">
        <v/>
      </c>
      <c r="AQ54" s="72" t="str">
        <v/>
      </c>
      <c r="AR54" s="72" t="str">
        <v/>
      </c>
      <c r="AS54" s="72" t="str">
        <v/>
      </c>
      <c r="AT54" s="72" t="str">
        <v/>
      </c>
      <c r="AU54" s="72" t="str">
        <v/>
      </c>
      <c r="AV54" s="72" t="str">
        <v/>
      </c>
      <c r="AW54" s="72" t="str">
        <v/>
      </c>
      <c r="AX54" s="72" t="str">
        <v/>
      </c>
      <c r="AY54" s="72" t="str">
        <v/>
      </c>
      <c r="AZ54" s="72" t="str">
        <v/>
      </c>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c r="DA54" s="72"/>
      <c r="DB54" s="72"/>
      <c r="DC54" s="72"/>
      <c r="DD54" s="72"/>
      <c r="DE54" s="72"/>
      <c r="DF54" s="72"/>
      <c r="DG54" s="72"/>
      <c r="DH54" s="72"/>
      <c r="DI54" s="72"/>
      <c r="DJ54" s="72"/>
      <c r="DK54" s="72"/>
      <c r="DL54" s="72"/>
      <c r="DM54" s="72"/>
      <c r="DN54" s="72"/>
      <c r="DO54" s="72"/>
      <c r="DP54" s="72"/>
      <c r="DQ54" s="72"/>
      <c r="DR54" s="72"/>
      <c r="DS54" s="72"/>
      <c r="DT54" s="72"/>
      <c r="DU54" s="72"/>
      <c r="DV54" s="72"/>
      <c r="DW54" s="72"/>
      <c r="DX54" s="72"/>
      <c r="DY54" s="72"/>
      <c r="DZ54" s="72"/>
      <c r="EA54" s="72"/>
      <c r="EB54" s="72"/>
      <c r="EC54" s="72"/>
      <c r="ED54" s="72"/>
      <c r="EE54" s="72"/>
      <c r="EF54" s="72"/>
      <c r="EG54" s="72"/>
      <c r="EH54" s="72"/>
      <c r="EI54" s="72"/>
      <c r="EJ54" s="72"/>
      <c r="EK54" s="72"/>
      <c r="EL54" s="72"/>
      <c r="EM54" s="72"/>
      <c r="EN54" s="72"/>
      <c r="EO54" s="72"/>
      <c r="EP54" s="72"/>
      <c r="EQ54" s="72"/>
      <c r="ER54" s="72"/>
      <c r="ES54" s="72"/>
      <c r="ET54" s="72"/>
      <c r="EU54" s="72"/>
      <c r="EV54" s="72"/>
      <c r="EW54" s="72"/>
      <c r="EX54" s="72"/>
      <c r="EY54" s="72"/>
      <c r="EZ54" s="72"/>
      <c r="FA54" s="72"/>
      <c r="FB54" s="72"/>
      <c r="FC54" s="72"/>
      <c r="FD54" s="72"/>
      <c r="FE54" s="72"/>
      <c r="FF54" s="72"/>
      <c r="FG54" s="72"/>
      <c r="FH54" s="72"/>
      <c r="FI54" s="72"/>
      <c r="FJ54" s="72"/>
      <c r="FK54" s="72"/>
      <c r="FL54" s="72"/>
      <c r="FM54" s="72"/>
      <c r="FN54" s="72"/>
      <c r="FO54" s="72"/>
      <c r="FP54" s="72"/>
      <c r="FQ54" s="72"/>
      <c r="FR54" s="72"/>
      <c r="FS54" s="72"/>
      <c r="FT54" s="72"/>
      <c r="FU54" s="72"/>
      <c r="FV54" s="72"/>
      <c r="FW54" s="72"/>
      <c r="FX54" s="72"/>
      <c r="FY54" s="72"/>
      <c r="FZ54" s="72"/>
      <c r="GA54" s="72"/>
      <c r="GB54" s="72"/>
      <c r="GC54" s="72"/>
      <c r="GD54" s="72"/>
      <c r="GE54" s="72"/>
      <c r="GF54" s="72"/>
      <c r="GG54" s="72"/>
      <c r="GH54" s="72"/>
      <c r="GI54" s="72"/>
      <c r="GJ54" s="72"/>
      <c r="GK54" s="72"/>
      <c r="GL54" s="72"/>
      <c r="GM54" s="72"/>
      <c r="GN54" s="72"/>
      <c r="GO54" s="72"/>
      <c r="GP54" s="72"/>
      <c r="GQ54" s="72"/>
      <c r="GR54" s="72"/>
      <c r="GS54" s="72"/>
      <c r="GT54" s="72"/>
      <c r="GU54" s="72"/>
      <c r="GV54" s="72"/>
      <c r="GW54" s="72"/>
      <c r="GX54" s="72"/>
      <c r="GY54" s="72"/>
      <c r="GZ54" s="72"/>
      <c r="HA54" s="72"/>
      <c r="HB54" s="72"/>
      <c r="HC54" s="72"/>
      <c r="HD54" s="72"/>
      <c r="HE54" s="72"/>
      <c r="HF54" s="72"/>
      <c r="HG54" s="72"/>
      <c r="HH54" s="72"/>
      <c r="HI54" s="72"/>
      <c r="HJ54" s="72"/>
      <c r="HK54" s="72"/>
      <c r="HL54" s="72"/>
      <c r="HM54" s="72"/>
      <c r="HN54" s="72"/>
      <c r="HO54" s="72"/>
      <c r="HP54" s="72"/>
      <c r="HQ54" s="72"/>
      <c r="HR54" s="72"/>
      <c r="HS54" s="72"/>
      <c r="HT54" s="72"/>
      <c r="HU54" s="72"/>
      <c r="HV54" s="72"/>
      <c r="HW54" s="72"/>
      <c r="HX54" s="72"/>
      <c r="HY54" s="72"/>
      <c r="HZ54" s="72"/>
      <c r="IA54" s="72"/>
      <c r="IB54" s="72"/>
      <c r="IC54" s="72"/>
      <c r="ID54" s="72"/>
      <c r="IE54" s="72"/>
      <c r="IF54" s="72"/>
      <c r="IG54" s="72"/>
      <c r="IH54" s="72"/>
      <c r="II54" s="72"/>
      <c r="IJ54" s="72"/>
      <c r="IK54" s="72"/>
      <c r="IL54" s="72"/>
      <c r="IM54" s="72"/>
      <c r="IN54" s="72"/>
      <c r="IO54" s="72"/>
      <c r="IP54" s="72"/>
      <c r="IQ54" s="72"/>
      <c r="IR54" s="72"/>
      <c r="IS54" s="72"/>
      <c r="IT54" s="72"/>
      <c r="IU54" s="72"/>
      <c r="IV54" s="72"/>
    </row>
    <row r="55" spans="1:256" s="73" customFormat="1" x14ac:dyDescent="0.25">
      <c r="A55" s="70" t="str">
        <f>IF(A53="","",IF((SUM(IF(FREQUENCY('A1'!$K$30:$L$103,'A1'!$K$30:$L$103)&gt;0,1)))&gt;(A53+1),(A53+1),""))</f>
        <v/>
      </c>
      <c r="B55" s="71">
        <f t="array" ref="B55">IF(A54="","",(LARGE('A1'!$K$30:$L$103,(1+SUM(COUNTIF('A1'!$K$30:$L$103,B$7:B54))-(A54*COUNTIF('A1'!$K$30:$L$103,B$8))))))</f>
        <v>71.18300000000005</v>
      </c>
      <c r="C55" s="72" t="str">
        <f t="array" ref="C55:AZ55">IF($C$6:$AZ$6="","",IF($C$6:$AZ$6="HOT",IF(TRANSPOSE('A1'!$K$30:$K$80)=$B55,"●",IF(TRANSPOSE('A1'!$L$30:$L$80)=$B55,"▼",IF($C54:$AZ54="|","|",""))),IF(TRANSPOSE('A1'!$K$30:$K$80)=$B55,"●",IF(TRANSPOSE('A1'!$L$30:$L$80)=$B55,"▲",IF($C54:$AZ54="|","|","")))))</f>
        <v>|</v>
      </c>
      <c r="D55" s="72" t="str">
        <v>|</v>
      </c>
      <c r="E55" s="72" t="str">
        <v/>
      </c>
      <c r="F55" s="72" t="str">
        <v>|</v>
      </c>
      <c r="G55" s="72" t="str">
        <v>|</v>
      </c>
      <c r="H55" s="72" t="str">
        <v>●</v>
      </c>
      <c r="I55" s="72" t="str">
        <v>|</v>
      </c>
      <c r="J55" s="72" t="str">
        <v/>
      </c>
      <c r="K55" s="72" t="str">
        <v/>
      </c>
      <c r="L55" s="72" t="str">
        <v>|</v>
      </c>
      <c r="M55" s="72" t="str">
        <v>|</v>
      </c>
      <c r="N55" s="72" t="str">
        <v>|</v>
      </c>
      <c r="O55" s="72" t="str">
        <v/>
      </c>
      <c r="P55" s="72" t="str">
        <v/>
      </c>
      <c r="Q55" s="72" t="str">
        <v/>
      </c>
      <c r="R55" s="72" t="str">
        <v/>
      </c>
      <c r="S55" s="72" t="str">
        <v/>
      </c>
      <c r="T55" s="72" t="str">
        <v/>
      </c>
      <c r="U55" s="72" t="str">
        <v/>
      </c>
      <c r="V55" s="72" t="str">
        <v/>
      </c>
      <c r="W55" s="72" t="str">
        <v/>
      </c>
      <c r="X55" s="72" t="str">
        <v/>
      </c>
      <c r="Y55" s="72" t="str">
        <v>|</v>
      </c>
      <c r="Z55" s="72" t="str">
        <v/>
      </c>
      <c r="AA55" s="72" t="str">
        <v/>
      </c>
      <c r="AB55" s="72" t="str">
        <v/>
      </c>
      <c r="AC55" s="72" t="str">
        <v/>
      </c>
      <c r="AD55" s="72" t="str">
        <v/>
      </c>
      <c r="AE55" s="72" t="str">
        <v/>
      </c>
      <c r="AF55" s="72" t="str">
        <v/>
      </c>
      <c r="AG55" s="72" t="str">
        <v/>
      </c>
      <c r="AH55" s="72" t="str">
        <v/>
      </c>
      <c r="AI55" s="72" t="str">
        <v/>
      </c>
      <c r="AJ55" s="72" t="str">
        <v/>
      </c>
      <c r="AK55" s="72" t="str">
        <v/>
      </c>
      <c r="AL55" s="72" t="str">
        <v/>
      </c>
      <c r="AM55" s="72" t="str">
        <v/>
      </c>
      <c r="AN55" s="72" t="str">
        <v/>
      </c>
      <c r="AO55" s="72" t="str">
        <v/>
      </c>
      <c r="AP55" s="72" t="str">
        <v/>
      </c>
      <c r="AQ55" s="72" t="str">
        <v/>
      </c>
      <c r="AR55" s="72" t="str">
        <v/>
      </c>
      <c r="AS55" s="72" t="str">
        <v/>
      </c>
      <c r="AT55" s="72" t="str">
        <v/>
      </c>
      <c r="AU55" s="72" t="str">
        <v/>
      </c>
      <c r="AV55" s="72" t="str">
        <v/>
      </c>
      <c r="AW55" s="72" t="str">
        <v/>
      </c>
      <c r="AX55" s="72" t="str">
        <v/>
      </c>
      <c r="AY55" s="72" t="str">
        <v/>
      </c>
      <c r="AZ55" s="72" t="str">
        <v/>
      </c>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c r="DD55" s="72"/>
      <c r="DE55" s="72"/>
      <c r="DF55" s="72"/>
      <c r="DG55" s="72"/>
      <c r="DH55" s="72"/>
      <c r="DI55" s="72"/>
      <c r="DJ55" s="72"/>
      <c r="DK55" s="72"/>
      <c r="DL55" s="72"/>
      <c r="DM55" s="72"/>
      <c r="DN55" s="72"/>
      <c r="DO55" s="72"/>
      <c r="DP55" s="72"/>
      <c r="DQ55" s="72"/>
      <c r="DR55" s="72"/>
      <c r="DS55" s="72"/>
      <c r="DT55" s="72"/>
      <c r="DU55" s="72"/>
      <c r="DV55" s="72"/>
      <c r="DW55" s="72"/>
      <c r="DX55" s="72"/>
      <c r="DY55" s="72"/>
      <c r="DZ55" s="72"/>
      <c r="EA55" s="72"/>
      <c r="EB55" s="72"/>
      <c r="EC55" s="72"/>
      <c r="ED55" s="72"/>
      <c r="EE55" s="72"/>
      <c r="EF55" s="72"/>
      <c r="EG55" s="72"/>
      <c r="EH55" s="72"/>
      <c r="EI55" s="72"/>
      <c r="EJ55" s="72"/>
      <c r="EK55" s="72"/>
      <c r="EL55" s="72"/>
      <c r="EM55" s="72"/>
      <c r="EN55" s="72"/>
      <c r="EO55" s="72"/>
      <c r="EP55" s="72"/>
      <c r="EQ55" s="72"/>
      <c r="ER55" s="72"/>
      <c r="ES55" s="72"/>
      <c r="ET55" s="72"/>
      <c r="EU55" s="72"/>
      <c r="EV55" s="72"/>
      <c r="EW55" s="72"/>
      <c r="EX55" s="72"/>
      <c r="EY55" s="72"/>
      <c r="EZ55" s="72"/>
      <c r="FA55" s="72"/>
      <c r="FB55" s="72"/>
      <c r="FC55" s="72"/>
      <c r="FD55" s="72"/>
      <c r="FE55" s="72"/>
      <c r="FF55" s="72"/>
      <c r="FG55" s="72"/>
      <c r="FH55" s="72"/>
      <c r="FI55" s="72"/>
      <c r="FJ55" s="72"/>
      <c r="FK55" s="72"/>
      <c r="FL55" s="72"/>
      <c r="FM55" s="72"/>
      <c r="FN55" s="72"/>
      <c r="FO55" s="72"/>
      <c r="FP55" s="72"/>
      <c r="FQ55" s="72"/>
      <c r="FR55" s="72"/>
      <c r="FS55" s="72"/>
      <c r="FT55" s="72"/>
      <c r="FU55" s="72"/>
      <c r="FV55" s="72"/>
      <c r="FW55" s="72"/>
      <c r="FX55" s="72"/>
      <c r="FY55" s="72"/>
      <c r="FZ55" s="72"/>
      <c r="GA55" s="72"/>
      <c r="GB55" s="72"/>
      <c r="GC55" s="72"/>
      <c r="GD55" s="72"/>
      <c r="GE55" s="72"/>
      <c r="GF55" s="72"/>
      <c r="GG55" s="72"/>
      <c r="GH55" s="72"/>
      <c r="GI55" s="72"/>
      <c r="GJ55" s="72"/>
      <c r="GK55" s="72"/>
      <c r="GL55" s="72"/>
      <c r="GM55" s="72"/>
      <c r="GN55" s="72"/>
      <c r="GO55" s="72"/>
      <c r="GP55" s="72"/>
      <c r="GQ55" s="72"/>
      <c r="GR55" s="72"/>
      <c r="GS55" s="72"/>
      <c r="GT55" s="72"/>
      <c r="GU55" s="72"/>
      <c r="GV55" s="72"/>
      <c r="GW55" s="72"/>
      <c r="GX55" s="72"/>
      <c r="GY55" s="72"/>
      <c r="GZ55" s="72"/>
      <c r="HA55" s="72"/>
      <c r="HB55" s="72"/>
      <c r="HC55" s="72"/>
      <c r="HD55" s="72"/>
      <c r="HE55" s="72"/>
      <c r="HF55" s="72"/>
      <c r="HG55" s="72"/>
      <c r="HH55" s="72"/>
      <c r="HI55" s="72"/>
      <c r="HJ55" s="72"/>
      <c r="HK55" s="72"/>
      <c r="HL55" s="72"/>
      <c r="HM55" s="72"/>
      <c r="HN55" s="72"/>
      <c r="HO55" s="72"/>
      <c r="HP55" s="72"/>
      <c r="HQ55" s="72"/>
      <c r="HR55" s="72"/>
      <c r="HS55" s="72"/>
      <c r="HT55" s="72"/>
      <c r="HU55" s="72"/>
      <c r="HV55" s="72"/>
      <c r="HW55" s="72"/>
      <c r="HX55" s="72"/>
      <c r="HY55" s="72"/>
      <c r="HZ55" s="72"/>
      <c r="IA55" s="72"/>
      <c r="IB55" s="72"/>
      <c r="IC55" s="72"/>
      <c r="ID55" s="72"/>
      <c r="IE55" s="72"/>
      <c r="IF55" s="72"/>
      <c r="IG55" s="72"/>
      <c r="IH55" s="72"/>
      <c r="II55" s="72"/>
      <c r="IJ55" s="72"/>
      <c r="IK55" s="72"/>
      <c r="IL55" s="72"/>
      <c r="IM55" s="72"/>
      <c r="IN55" s="72"/>
      <c r="IO55" s="72"/>
      <c r="IP55" s="72"/>
      <c r="IQ55" s="72"/>
      <c r="IR55" s="72"/>
      <c r="IS55" s="72"/>
      <c r="IT55" s="72"/>
      <c r="IU55" s="72"/>
      <c r="IV55" s="72"/>
    </row>
    <row r="56" spans="1:256" s="73" customFormat="1" x14ac:dyDescent="0.25">
      <c r="A56" s="70">
        <f>IF(A54="","",IF((SUM(IF(FREQUENCY('A1'!$K$30:$L$103,'A1'!$K$30:$L$103)&gt;0,1)))&gt;(A54+1),(A54+1),""))</f>
        <v>25</v>
      </c>
      <c r="B56" s="71" t="str">
        <f t="array" ref="B56">IF(A55="","",(LARGE('A1'!$K$30:$L$103,(1+SUM(COUNTIF('A1'!$K$30:$L$103,B$7:B55))-(A55*COUNTIF('A1'!$K$30:$L$103,B$8))))))</f>
        <v/>
      </c>
      <c r="C56" s="72" t="str">
        <f t="array" ref="C56:AZ56">IF($C$6:$AZ$6="","",IF($C$6:$AZ$6="HOT",IF($C55:$AZ55="●","|",IF($C55:$AZ55="|","|","")),IF($C55:$AZ55="▲","|",IF($C55:$AZ55="|","|",""))))</f>
        <v>|</v>
      </c>
      <c r="D56" s="72" t="str">
        <v>|</v>
      </c>
      <c r="E56" s="72" t="str">
        <v/>
      </c>
      <c r="F56" s="72" t="str">
        <v>|</v>
      </c>
      <c r="G56" s="72" t="str">
        <v>|</v>
      </c>
      <c r="H56" s="72" t="str">
        <v/>
      </c>
      <c r="I56" s="72" t="str">
        <v>|</v>
      </c>
      <c r="J56" s="72" t="str">
        <v/>
      </c>
      <c r="K56" s="72" t="str">
        <v/>
      </c>
      <c r="L56" s="72" t="str">
        <v>|</v>
      </c>
      <c r="M56" s="72" t="str">
        <v>|</v>
      </c>
      <c r="N56" s="72" t="str">
        <v>|</v>
      </c>
      <c r="O56" s="72" t="str">
        <v/>
      </c>
      <c r="P56" s="72" t="str">
        <v/>
      </c>
      <c r="Q56" s="72" t="str">
        <v/>
      </c>
      <c r="R56" s="72" t="str">
        <v/>
      </c>
      <c r="S56" s="72" t="str">
        <v/>
      </c>
      <c r="T56" s="72" t="str">
        <v/>
      </c>
      <c r="U56" s="72" t="str">
        <v/>
      </c>
      <c r="V56" s="72" t="str">
        <v/>
      </c>
      <c r="W56" s="72" t="str">
        <v/>
      </c>
      <c r="X56" s="72" t="str">
        <v/>
      </c>
      <c r="Y56" s="72" t="str">
        <v>|</v>
      </c>
      <c r="Z56" s="72" t="str">
        <v/>
      </c>
      <c r="AA56" s="72" t="str">
        <v/>
      </c>
      <c r="AB56" s="72" t="str">
        <v/>
      </c>
      <c r="AC56" s="72" t="str">
        <v/>
      </c>
      <c r="AD56" s="72" t="str">
        <v/>
      </c>
      <c r="AE56" s="72" t="str">
        <v/>
      </c>
      <c r="AF56" s="72" t="str">
        <v/>
      </c>
      <c r="AG56" s="72" t="str">
        <v/>
      </c>
      <c r="AH56" s="72" t="str">
        <v/>
      </c>
      <c r="AI56" s="72" t="str">
        <v/>
      </c>
      <c r="AJ56" s="72" t="str">
        <v/>
      </c>
      <c r="AK56" s="72" t="str">
        <v/>
      </c>
      <c r="AL56" s="72" t="str">
        <v/>
      </c>
      <c r="AM56" s="72" t="str">
        <v/>
      </c>
      <c r="AN56" s="72" t="str">
        <v/>
      </c>
      <c r="AO56" s="72" t="str">
        <v/>
      </c>
      <c r="AP56" s="72" t="str">
        <v/>
      </c>
      <c r="AQ56" s="72" t="str">
        <v/>
      </c>
      <c r="AR56" s="72" t="str">
        <v/>
      </c>
      <c r="AS56" s="72" t="str">
        <v/>
      </c>
      <c r="AT56" s="72" t="str">
        <v/>
      </c>
      <c r="AU56" s="72" t="str">
        <v/>
      </c>
      <c r="AV56" s="72" t="str">
        <v/>
      </c>
      <c r="AW56" s="72" t="str">
        <v/>
      </c>
      <c r="AX56" s="72" t="str">
        <v/>
      </c>
      <c r="AY56" s="72" t="str">
        <v/>
      </c>
      <c r="AZ56" s="72" t="str">
        <v/>
      </c>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c r="GP56" s="72"/>
      <c r="GQ56" s="72"/>
      <c r="GR56" s="72"/>
      <c r="GS56" s="72"/>
      <c r="GT56" s="72"/>
      <c r="GU56" s="72"/>
      <c r="GV56" s="72"/>
      <c r="GW56" s="72"/>
      <c r="GX56" s="72"/>
      <c r="GY56" s="72"/>
      <c r="GZ56" s="72"/>
      <c r="HA56" s="72"/>
      <c r="HB56" s="72"/>
      <c r="HC56" s="72"/>
      <c r="HD56" s="72"/>
      <c r="HE56" s="72"/>
      <c r="HF56" s="72"/>
      <c r="HG56" s="72"/>
      <c r="HH56" s="72"/>
      <c r="HI56" s="72"/>
      <c r="HJ56" s="72"/>
      <c r="HK56" s="72"/>
      <c r="HL56" s="72"/>
      <c r="HM56" s="72"/>
      <c r="HN56" s="72"/>
      <c r="HO56" s="72"/>
      <c r="HP56" s="72"/>
      <c r="HQ56" s="72"/>
      <c r="HR56" s="72"/>
      <c r="HS56" s="72"/>
      <c r="HT56" s="72"/>
      <c r="HU56" s="72"/>
      <c r="HV56" s="72"/>
      <c r="HW56" s="72"/>
      <c r="HX56" s="72"/>
      <c r="HY56" s="72"/>
      <c r="HZ56" s="72"/>
      <c r="IA56" s="72"/>
      <c r="IB56" s="72"/>
      <c r="IC56" s="72"/>
      <c r="ID56" s="72"/>
      <c r="IE56" s="72"/>
      <c r="IF56" s="72"/>
      <c r="IG56" s="72"/>
      <c r="IH56" s="72"/>
      <c r="II56" s="72"/>
      <c r="IJ56" s="72"/>
      <c r="IK56" s="72"/>
      <c r="IL56" s="72"/>
      <c r="IM56" s="72"/>
      <c r="IN56" s="72"/>
      <c r="IO56" s="72"/>
      <c r="IP56" s="72"/>
      <c r="IQ56" s="72"/>
      <c r="IR56" s="72"/>
      <c r="IS56" s="72"/>
      <c r="IT56" s="72"/>
      <c r="IU56" s="72"/>
      <c r="IV56" s="72"/>
    </row>
    <row r="57" spans="1:256" s="73" customFormat="1" x14ac:dyDescent="0.25">
      <c r="A57" s="70" t="str">
        <f>IF(A55="","",IF((SUM(IF(FREQUENCY('A1'!$K$30:$L$103,'A1'!$K$30:$L$103)&gt;0,1)))&gt;(A55+1),(A55+1),""))</f>
        <v/>
      </c>
      <c r="B57" s="71">
        <f t="array" ref="B57">IF(A56="","",(LARGE('A1'!$K$30:$L$103,(1+SUM(COUNTIF('A1'!$K$30:$L$103,B$7:B56))-(A56*COUNTIF('A1'!$K$30:$L$103,B$8))))))</f>
        <v>70.68300000000005</v>
      </c>
      <c r="C57" s="72" t="str">
        <f t="array" ref="C57:AZ57">IF($C$6:$AZ$6="","",IF($C$6:$AZ$6="HOT",IF(TRANSPOSE('A1'!$K$30:$K$80)=$B57,"●",IF(TRANSPOSE('A1'!$L$30:$L$80)=$B57,"▼",IF($C56:$AZ56="|","|",""))),IF(TRANSPOSE('A1'!$K$30:$K$80)=$B57,"●",IF(TRANSPOSE('A1'!$L$30:$L$80)=$B57,"▲",IF($C56:$AZ56="|","|","")))))</f>
        <v>|</v>
      </c>
      <c r="D57" s="72" t="str">
        <v>|</v>
      </c>
      <c r="E57" s="72" t="str">
        <v/>
      </c>
      <c r="F57" s="72" t="str">
        <v>|</v>
      </c>
      <c r="G57" s="72" t="str">
        <v>|</v>
      </c>
      <c r="H57" s="72" t="str">
        <v/>
      </c>
      <c r="I57" s="72" t="str">
        <v>|</v>
      </c>
      <c r="J57" s="72" t="str">
        <v/>
      </c>
      <c r="K57" s="72" t="str">
        <v/>
      </c>
      <c r="L57" s="72" t="str">
        <v>|</v>
      </c>
      <c r="M57" s="72" t="str">
        <v>|</v>
      </c>
      <c r="N57" s="72" t="str">
        <v>|</v>
      </c>
      <c r="O57" s="72" t="str">
        <v/>
      </c>
      <c r="P57" s="72" t="str">
        <v/>
      </c>
      <c r="Q57" s="72" t="str">
        <v/>
      </c>
      <c r="R57" s="72" t="str">
        <v/>
      </c>
      <c r="S57" s="72" t="str">
        <v/>
      </c>
      <c r="T57" s="72" t="str">
        <v/>
      </c>
      <c r="U57" s="72" t="str">
        <v/>
      </c>
      <c r="V57" s="72" t="str">
        <v/>
      </c>
      <c r="W57" s="72" t="str">
        <v/>
      </c>
      <c r="X57" s="72" t="str">
        <v/>
      </c>
      <c r="Y57" s="72" t="str">
        <v>▼</v>
      </c>
      <c r="Z57" s="72" t="str">
        <v/>
      </c>
      <c r="AA57" s="72" t="str">
        <v/>
      </c>
      <c r="AB57" s="72" t="str">
        <v/>
      </c>
      <c r="AC57" s="72" t="str">
        <v/>
      </c>
      <c r="AD57" s="72" t="str">
        <v/>
      </c>
      <c r="AE57" s="72" t="str">
        <v/>
      </c>
      <c r="AF57" s="72" t="str">
        <v/>
      </c>
      <c r="AG57" s="72" t="str">
        <v/>
      </c>
      <c r="AH57" s="72" t="str">
        <v/>
      </c>
      <c r="AI57" s="72" t="str">
        <v/>
      </c>
      <c r="AJ57" s="72" t="str">
        <v/>
      </c>
      <c r="AK57" s="72" t="str">
        <v/>
      </c>
      <c r="AL57" s="72" t="str">
        <v/>
      </c>
      <c r="AM57" s="72" t="str">
        <v/>
      </c>
      <c r="AN57" s="72" t="str">
        <v/>
      </c>
      <c r="AO57" s="72" t="str">
        <v/>
      </c>
      <c r="AP57" s="72" t="str">
        <v/>
      </c>
      <c r="AQ57" s="72" t="str">
        <v/>
      </c>
      <c r="AR57" s="72" t="str">
        <v/>
      </c>
      <c r="AS57" s="72" t="str">
        <v/>
      </c>
      <c r="AT57" s="72" t="str">
        <v/>
      </c>
      <c r="AU57" s="72" t="str">
        <v/>
      </c>
      <c r="AV57" s="72" t="str">
        <v/>
      </c>
      <c r="AW57" s="72" t="str">
        <v/>
      </c>
      <c r="AX57" s="72" t="str">
        <v/>
      </c>
      <c r="AY57" s="72" t="str">
        <v/>
      </c>
      <c r="AZ57" s="72" t="str">
        <v/>
      </c>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72"/>
      <c r="DE57" s="72"/>
      <c r="DF57" s="72"/>
      <c r="DG57" s="72"/>
      <c r="DH57" s="72"/>
      <c r="DI57" s="72"/>
      <c r="DJ57" s="72"/>
      <c r="DK57" s="72"/>
      <c r="DL57" s="72"/>
      <c r="DM57" s="72"/>
      <c r="DN57" s="72"/>
      <c r="DO57" s="72"/>
      <c r="DP57" s="72"/>
      <c r="DQ57" s="72"/>
      <c r="DR57" s="72"/>
      <c r="DS57" s="72"/>
      <c r="DT57" s="72"/>
      <c r="DU57" s="72"/>
      <c r="DV57" s="72"/>
      <c r="DW57" s="72"/>
      <c r="DX57" s="72"/>
      <c r="DY57" s="72"/>
      <c r="DZ57" s="72"/>
      <c r="EA57" s="72"/>
      <c r="EB57" s="72"/>
      <c r="EC57" s="72"/>
      <c r="ED57" s="72"/>
      <c r="EE57" s="72"/>
      <c r="EF57" s="72"/>
      <c r="EG57" s="72"/>
      <c r="EH57" s="72"/>
      <c r="EI57" s="72"/>
      <c r="EJ57" s="72"/>
      <c r="EK57" s="72"/>
      <c r="EL57" s="72"/>
      <c r="EM57" s="72"/>
      <c r="EN57" s="72"/>
      <c r="EO57" s="72"/>
      <c r="EP57" s="72"/>
      <c r="EQ57" s="72"/>
      <c r="ER57" s="72"/>
      <c r="ES57" s="72"/>
      <c r="ET57" s="72"/>
      <c r="EU57" s="72"/>
      <c r="EV57" s="72"/>
      <c r="EW57" s="72"/>
      <c r="EX57" s="72"/>
      <c r="EY57" s="72"/>
      <c r="EZ57" s="72"/>
      <c r="FA57" s="72"/>
      <c r="FB57" s="72"/>
      <c r="FC57" s="72"/>
      <c r="FD57" s="72"/>
      <c r="FE57" s="72"/>
      <c r="FF57" s="72"/>
      <c r="FG57" s="72"/>
      <c r="FH57" s="72"/>
      <c r="FI57" s="72"/>
      <c r="FJ57" s="72"/>
      <c r="FK57" s="72"/>
      <c r="FL57" s="72"/>
      <c r="FM57" s="72"/>
      <c r="FN57" s="72"/>
      <c r="FO57" s="72"/>
      <c r="FP57" s="72"/>
      <c r="FQ57" s="72"/>
      <c r="FR57" s="72"/>
      <c r="FS57" s="72"/>
      <c r="FT57" s="72"/>
      <c r="FU57" s="72"/>
      <c r="FV57" s="72"/>
      <c r="FW57" s="72"/>
      <c r="FX57" s="72"/>
      <c r="FY57" s="72"/>
      <c r="FZ57" s="72"/>
      <c r="GA57" s="72"/>
      <c r="GB57" s="72"/>
      <c r="GC57" s="72"/>
      <c r="GD57" s="72"/>
      <c r="GE57" s="72"/>
      <c r="GF57" s="72"/>
      <c r="GG57" s="72"/>
      <c r="GH57" s="72"/>
      <c r="GI57" s="72"/>
      <c r="GJ57" s="72"/>
      <c r="GK57" s="72"/>
      <c r="GL57" s="72"/>
      <c r="GM57" s="72"/>
      <c r="GN57" s="72"/>
      <c r="GO57" s="72"/>
      <c r="GP57" s="72"/>
      <c r="GQ57" s="72"/>
      <c r="GR57" s="72"/>
      <c r="GS57" s="72"/>
      <c r="GT57" s="72"/>
      <c r="GU57" s="72"/>
      <c r="GV57" s="72"/>
      <c r="GW57" s="72"/>
      <c r="GX57" s="72"/>
      <c r="GY57" s="72"/>
      <c r="GZ57" s="72"/>
      <c r="HA57" s="72"/>
      <c r="HB57" s="72"/>
      <c r="HC57" s="72"/>
      <c r="HD57" s="72"/>
      <c r="HE57" s="72"/>
      <c r="HF57" s="72"/>
      <c r="HG57" s="72"/>
      <c r="HH57" s="72"/>
      <c r="HI57" s="72"/>
      <c r="HJ57" s="72"/>
      <c r="HK57" s="72"/>
      <c r="HL57" s="72"/>
      <c r="HM57" s="72"/>
      <c r="HN57" s="72"/>
      <c r="HO57" s="72"/>
      <c r="HP57" s="72"/>
      <c r="HQ57" s="72"/>
      <c r="HR57" s="72"/>
      <c r="HS57" s="72"/>
      <c r="HT57" s="72"/>
      <c r="HU57" s="72"/>
      <c r="HV57" s="72"/>
      <c r="HW57" s="72"/>
      <c r="HX57" s="72"/>
      <c r="HY57" s="72"/>
      <c r="HZ57" s="72"/>
      <c r="IA57" s="72"/>
      <c r="IB57" s="72"/>
      <c r="IC57" s="72"/>
      <c r="ID57" s="72"/>
      <c r="IE57" s="72"/>
      <c r="IF57" s="72"/>
      <c r="IG57" s="72"/>
      <c r="IH57" s="72"/>
      <c r="II57" s="72"/>
      <c r="IJ57" s="72"/>
      <c r="IK57" s="72"/>
      <c r="IL57" s="72"/>
      <c r="IM57" s="72"/>
      <c r="IN57" s="72"/>
      <c r="IO57" s="72"/>
      <c r="IP57" s="72"/>
      <c r="IQ57" s="72"/>
      <c r="IR57" s="72"/>
      <c r="IS57" s="72"/>
      <c r="IT57" s="72"/>
      <c r="IU57" s="72"/>
      <c r="IV57" s="72"/>
    </row>
    <row r="58" spans="1:256" s="73" customFormat="1" x14ac:dyDescent="0.25">
      <c r="A58" s="70">
        <f>IF(A56="","",IF((SUM(IF(FREQUENCY('A1'!$K$30:$L$103,'A1'!$K$30:$L$103)&gt;0,1)))&gt;(A56+1),(A56+1),""))</f>
        <v>26</v>
      </c>
      <c r="B58" s="71" t="str">
        <f t="array" ref="B58">IF(A57="","",(LARGE('A1'!$K$30:$L$103,(1+SUM(COUNTIF('A1'!$K$30:$L$103,B$7:B57))-(A57*COUNTIF('A1'!$K$30:$L$103,B$8))))))</f>
        <v/>
      </c>
      <c r="C58" s="72" t="str">
        <f t="array" ref="C58:AZ58">IF($C$6:$AZ$6="","",IF($C$6:$AZ$6="HOT",IF($C57:$AZ57="●","|",IF($C57:$AZ57="|","|","")),IF($C57:$AZ57="▲","|",IF($C57:$AZ57="|","|",""))))</f>
        <v>|</v>
      </c>
      <c r="D58" s="72" t="str">
        <v>|</v>
      </c>
      <c r="E58" s="72" t="str">
        <v/>
      </c>
      <c r="F58" s="72" t="str">
        <v>|</v>
      </c>
      <c r="G58" s="72" t="str">
        <v>|</v>
      </c>
      <c r="H58" s="72" t="str">
        <v/>
      </c>
      <c r="I58" s="72" t="str">
        <v>|</v>
      </c>
      <c r="J58" s="72" t="str">
        <v/>
      </c>
      <c r="K58" s="72" t="str">
        <v/>
      </c>
      <c r="L58" s="72" t="str">
        <v>|</v>
      </c>
      <c r="M58" s="72" t="str">
        <v>|</v>
      </c>
      <c r="N58" s="72" t="str">
        <v>|</v>
      </c>
      <c r="O58" s="72" t="str">
        <v/>
      </c>
      <c r="P58" s="72" t="str">
        <v/>
      </c>
      <c r="Q58" s="72" t="str">
        <v/>
      </c>
      <c r="R58" s="72" t="str">
        <v/>
      </c>
      <c r="S58" s="72" t="str">
        <v/>
      </c>
      <c r="T58" s="72" t="str">
        <v/>
      </c>
      <c r="U58" s="72" t="str">
        <v/>
      </c>
      <c r="V58" s="72" t="str">
        <v/>
      </c>
      <c r="W58" s="72" t="str">
        <v/>
      </c>
      <c r="X58" s="72" t="str">
        <v/>
      </c>
      <c r="Y58" s="72" t="str">
        <v/>
      </c>
      <c r="Z58" s="72" t="str">
        <v/>
      </c>
      <c r="AA58" s="72" t="str">
        <v/>
      </c>
      <c r="AB58" s="72" t="str">
        <v/>
      </c>
      <c r="AC58" s="72" t="str">
        <v/>
      </c>
      <c r="AD58" s="72" t="str">
        <v/>
      </c>
      <c r="AE58" s="72" t="str">
        <v/>
      </c>
      <c r="AF58" s="72" t="str">
        <v/>
      </c>
      <c r="AG58" s="72" t="str">
        <v/>
      </c>
      <c r="AH58" s="72" t="str">
        <v/>
      </c>
      <c r="AI58" s="72" t="str">
        <v/>
      </c>
      <c r="AJ58" s="72" t="str">
        <v/>
      </c>
      <c r="AK58" s="72" t="str">
        <v/>
      </c>
      <c r="AL58" s="72" t="str">
        <v/>
      </c>
      <c r="AM58" s="72" t="str">
        <v/>
      </c>
      <c r="AN58" s="72" t="str">
        <v/>
      </c>
      <c r="AO58" s="72" t="str">
        <v/>
      </c>
      <c r="AP58" s="72" t="str">
        <v/>
      </c>
      <c r="AQ58" s="72" t="str">
        <v/>
      </c>
      <c r="AR58" s="72" t="str">
        <v/>
      </c>
      <c r="AS58" s="72" t="str">
        <v/>
      </c>
      <c r="AT58" s="72" t="str">
        <v/>
      </c>
      <c r="AU58" s="72" t="str">
        <v/>
      </c>
      <c r="AV58" s="72" t="str">
        <v/>
      </c>
      <c r="AW58" s="72" t="str">
        <v/>
      </c>
      <c r="AX58" s="72" t="str">
        <v/>
      </c>
      <c r="AY58" s="72" t="str">
        <v/>
      </c>
      <c r="AZ58" s="72" t="str">
        <v/>
      </c>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c r="DD58" s="72"/>
      <c r="DE58" s="72"/>
      <c r="DF58" s="72"/>
      <c r="DG58" s="72"/>
      <c r="DH58" s="72"/>
      <c r="DI58" s="72"/>
      <c r="DJ58" s="72"/>
      <c r="DK58" s="72"/>
      <c r="DL58" s="72"/>
      <c r="DM58" s="72"/>
      <c r="DN58" s="72"/>
      <c r="DO58" s="72"/>
      <c r="DP58" s="72"/>
      <c r="DQ58" s="72"/>
      <c r="DR58" s="72"/>
      <c r="DS58" s="72"/>
      <c r="DT58" s="72"/>
      <c r="DU58" s="72"/>
      <c r="DV58" s="72"/>
      <c r="DW58" s="72"/>
      <c r="DX58" s="72"/>
      <c r="DY58" s="72"/>
      <c r="DZ58" s="72"/>
      <c r="EA58" s="72"/>
      <c r="EB58" s="72"/>
      <c r="EC58" s="72"/>
      <c r="ED58" s="72"/>
      <c r="EE58" s="72"/>
      <c r="EF58" s="72"/>
      <c r="EG58" s="72"/>
      <c r="EH58" s="72"/>
      <c r="EI58" s="72"/>
      <c r="EJ58" s="72"/>
      <c r="EK58" s="72"/>
      <c r="EL58" s="72"/>
      <c r="EM58" s="72"/>
      <c r="EN58" s="72"/>
      <c r="EO58" s="72"/>
      <c r="EP58" s="72"/>
      <c r="EQ58" s="72"/>
      <c r="ER58" s="72"/>
      <c r="ES58" s="72"/>
      <c r="ET58" s="72"/>
      <c r="EU58" s="72"/>
      <c r="EV58" s="72"/>
      <c r="EW58" s="72"/>
      <c r="EX58" s="72"/>
      <c r="EY58" s="72"/>
      <c r="EZ58" s="72"/>
      <c r="FA58" s="72"/>
      <c r="FB58" s="72"/>
      <c r="FC58" s="72"/>
      <c r="FD58" s="72"/>
      <c r="FE58" s="72"/>
      <c r="FF58" s="72"/>
      <c r="FG58" s="72"/>
      <c r="FH58" s="72"/>
      <c r="FI58" s="72"/>
      <c r="FJ58" s="72"/>
      <c r="FK58" s="72"/>
      <c r="FL58" s="72"/>
      <c r="FM58" s="72"/>
      <c r="FN58" s="72"/>
      <c r="FO58" s="72"/>
      <c r="FP58" s="72"/>
      <c r="FQ58" s="72"/>
      <c r="FR58" s="72"/>
      <c r="FS58" s="72"/>
      <c r="FT58" s="72"/>
      <c r="FU58" s="72"/>
      <c r="FV58" s="72"/>
      <c r="FW58" s="72"/>
      <c r="FX58" s="72"/>
      <c r="FY58" s="72"/>
      <c r="FZ58" s="72"/>
      <c r="GA58" s="72"/>
      <c r="GB58" s="72"/>
      <c r="GC58" s="72"/>
      <c r="GD58" s="72"/>
      <c r="GE58" s="72"/>
      <c r="GF58" s="72"/>
      <c r="GG58" s="72"/>
      <c r="GH58" s="72"/>
      <c r="GI58" s="72"/>
      <c r="GJ58" s="72"/>
      <c r="GK58" s="72"/>
      <c r="GL58" s="72"/>
      <c r="GM58" s="72"/>
      <c r="GN58" s="72"/>
      <c r="GO58" s="72"/>
      <c r="GP58" s="72"/>
      <c r="GQ58" s="72"/>
      <c r="GR58" s="72"/>
      <c r="GS58" s="72"/>
      <c r="GT58" s="72"/>
      <c r="GU58" s="72"/>
      <c r="GV58" s="72"/>
      <c r="GW58" s="72"/>
      <c r="GX58" s="72"/>
      <c r="GY58" s="72"/>
      <c r="GZ58" s="72"/>
      <c r="HA58" s="72"/>
      <c r="HB58" s="72"/>
      <c r="HC58" s="72"/>
      <c r="HD58" s="72"/>
      <c r="HE58" s="72"/>
      <c r="HF58" s="72"/>
      <c r="HG58" s="72"/>
      <c r="HH58" s="72"/>
      <c r="HI58" s="72"/>
      <c r="HJ58" s="72"/>
      <c r="HK58" s="72"/>
      <c r="HL58" s="72"/>
      <c r="HM58" s="72"/>
      <c r="HN58" s="72"/>
      <c r="HO58" s="72"/>
      <c r="HP58" s="72"/>
      <c r="HQ58" s="72"/>
      <c r="HR58" s="72"/>
      <c r="HS58" s="72"/>
      <c r="HT58" s="72"/>
      <c r="HU58" s="72"/>
      <c r="HV58" s="72"/>
      <c r="HW58" s="72"/>
      <c r="HX58" s="72"/>
      <c r="HY58" s="72"/>
      <c r="HZ58" s="72"/>
      <c r="IA58" s="72"/>
      <c r="IB58" s="72"/>
      <c r="IC58" s="72"/>
      <c r="ID58" s="72"/>
      <c r="IE58" s="72"/>
      <c r="IF58" s="72"/>
      <c r="IG58" s="72"/>
      <c r="IH58" s="72"/>
      <c r="II58" s="72"/>
      <c r="IJ58" s="72"/>
      <c r="IK58" s="72"/>
      <c r="IL58" s="72"/>
      <c r="IM58" s="72"/>
      <c r="IN58" s="72"/>
      <c r="IO58" s="72"/>
      <c r="IP58" s="72"/>
      <c r="IQ58" s="72"/>
      <c r="IR58" s="72"/>
      <c r="IS58" s="72"/>
      <c r="IT58" s="72"/>
      <c r="IU58" s="72"/>
      <c r="IV58" s="72"/>
    </row>
    <row r="59" spans="1:256" s="73" customFormat="1" x14ac:dyDescent="0.25">
      <c r="A59" s="70" t="str">
        <f>IF(A57="","",IF((SUM(IF(FREQUENCY('A1'!$K$30:$L$103,'A1'!$K$30:$L$103)&gt;0,1)))&gt;(A57+1),(A57+1),""))</f>
        <v/>
      </c>
      <c r="B59" s="71">
        <f t="array" ref="B59">IF(A58="","",(LARGE('A1'!$K$30:$L$103,(1+SUM(COUNTIF('A1'!$K$30:$L$103,B$7:B58))-(A58*COUNTIF('A1'!$K$30:$L$103,B$8))))))</f>
        <v>70</v>
      </c>
      <c r="C59" s="72" t="str">
        <f t="array" ref="C59:AZ59">IF($C$6:$AZ$6="","",IF($C$6:$AZ$6="HOT",IF(TRANSPOSE('A1'!$K$30:$K$80)=$B59,"●",IF(TRANSPOSE('A1'!$L$30:$L$80)=$B59,"▼",IF($C58:$AZ58="|","|",""))),IF(TRANSPOSE('A1'!$K$30:$K$80)=$B59,"●",IF(TRANSPOSE('A1'!$L$30:$L$80)=$B59,"▲",IF($C58:$AZ58="|","|","")))))</f>
        <v>|</v>
      </c>
      <c r="D59" s="72" t="str">
        <v>|</v>
      </c>
      <c r="E59" s="72" t="str">
        <v/>
      </c>
      <c r="F59" s="72" t="str">
        <v>|</v>
      </c>
      <c r="G59" s="72" t="str">
        <v>|</v>
      </c>
      <c r="H59" s="72" t="str">
        <v/>
      </c>
      <c r="I59" s="72" t="str">
        <v>|</v>
      </c>
      <c r="J59" s="72" t="str">
        <v/>
      </c>
      <c r="K59" s="72" t="str">
        <v>▲</v>
      </c>
      <c r="L59" s="72" t="str">
        <v>|</v>
      </c>
      <c r="M59" s="72" t="str">
        <v>|</v>
      </c>
      <c r="N59" s="72" t="str">
        <v>|</v>
      </c>
      <c r="O59" s="72" t="str">
        <v/>
      </c>
      <c r="P59" s="72" t="str">
        <v/>
      </c>
      <c r="Q59" s="72" t="str">
        <v/>
      </c>
      <c r="R59" s="72" t="str">
        <v/>
      </c>
      <c r="S59" s="72" t="str">
        <v/>
      </c>
      <c r="T59" s="72" t="str">
        <v/>
      </c>
      <c r="U59" s="72" t="str">
        <v/>
      </c>
      <c r="V59" s="72" t="str">
        <v/>
      </c>
      <c r="W59" s="72" t="str">
        <v/>
      </c>
      <c r="X59" s="72" t="str">
        <v/>
      </c>
      <c r="Y59" s="72" t="str">
        <v/>
      </c>
      <c r="Z59" s="72" t="str">
        <v/>
      </c>
      <c r="AA59" s="72" t="str">
        <v/>
      </c>
      <c r="AB59" s="72" t="str">
        <v/>
      </c>
      <c r="AC59" s="72" t="str">
        <v/>
      </c>
      <c r="AD59" s="72" t="str">
        <v/>
      </c>
      <c r="AE59" s="72" t="str">
        <v/>
      </c>
      <c r="AF59" s="72" t="str">
        <v/>
      </c>
      <c r="AG59" s="72" t="str">
        <v/>
      </c>
      <c r="AH59" s="72" t="str">
        <v/>
      </c>
      <c r="AI59" s="72" t="str">
        <v/>
      </c>
      <c r="AJ59" s="72" t="str">
        <v/>
      </c>
      <c r="AK59" s="72" t="str">
        <v/>
      </c>
      <c r="AL59" s="72" t="str">
        <v/>
      </c>
      <c r="AM59" s="72" t="str">
        <v/>
      </c>
      <c r="AN59" s="72" t="str">
        <v/>
      </c>
      <c r="AO59" s="72" t="str">
        <v/>
      </c>
      <c r="AP59" s="72" t="str">
        <v/>
      </c>
      <c r="AQ59" s="72" t="str">
        <v/>
      </c>
      <c r="AR59" s="72" t="str">
        <v/>
      </c>
      <c r="AS59" s="72" t="str">
        <v/>
      </c>
      <c r="AT59" s="72" t="str">
        <v/>
      </c>
      <c r="AU59" s="72" t="str">
        <v/>
      </c>
      <c r="AV59" s="72" t="str">
        <v/>
      </c>
      <c r="AW59" s="72" t="str">
        <v/>
      </c>
      <c r="AX59" s="72" t="str">
        <v/>
      </c>
      <c r="AY59" s="72" t="str">
        <v/>
      </c>
      <c r="AZ59" s="72" t="str">
        <v/>
      </c>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2"/>
      <c r="DD59" s="72"/>
      <c r="DE59" s="72"/>
      <c r="DF59" s="72"/>
      <c r="DG59" s="72"/>
      <c r="DH59" s="72"/>
      <c r="DI59" s="72"/>
      <c r="DJ59" s="72"/>
      <c r="DK59" s="72"/>
      <c r="DL59" s="72"/>
      <c r="DM59" s="72"/>
      <c r="DN59" s="72"/>
      <c r="DO59" s="72"/>
      <c r="DP59" s="72"/>
      <c r="DQ59" s="72"/>
      <c r="DR59" s="72"/>
      <c r="DS59" s="72"/>
      <c r="DT59" s="72"/>
      <c r="DU59" s="72"/>
      <c r="DV59" s="72"/>
      <c r="DW59" s="72"/>
      <c r="DX59" s="72"/>
      <c r="DY59" s="72"/>
      <c r="DZ59" s="72"/>
      <c r="EA59" s="72"/>
      <c r="EB59" s="72"/>
      <c r="EC59" s="72"/>
      <c r="ED59" s="72"/>
      <c r="EE59" s="72"/>
      <c r="EF59" s="72"/>
      <c r="EG59" s="72"/>
      <c r="EH59" s="72"/>
      <c r="EI59" s="72"/>
      <c r="EJ59" s="72"/>
      <c r="EK59" s="72"/>
      <c r="EL59" s="72"/>
      <c r="EM59" s="72"/>
      <c r="EN59" s="72"/>
      <c r="EO59" s="72"/>
      <c r="EP59" s="72"/>
      <c r="EQ59" s="72"/>
      <c r="ER59" s="72"/>
      <c r="ES59" s="72"/>
      <c r="ET59" s="72"/>
      <c r="EU59" s="72"/>
      <c r="EV59" s="72"/>
      <c r="EW59" s="72"/>
      <c r="EX59" s="72"/>
      <c r="EY59" s="72"/>
      <c r="EZ59" s="72"/>
      <c r="FA59" s="72"/>
      <c r="FB59" s="72"/>
      <c r="FC59" s="72"/>
      <c r="FD59" s="72"/>
      <c r="FE59" s="72"/>
      <c r="FF59" s="72"/>
      <c r="FG59" s="72"/>
      <c r="FH59" s="72"/>
      <c r="FI59" s="72"/>
      <c r="FJ59" s="72"/>
      <c r="FK59" s="72"/>
      <c r="FL59" s="72"/>
      <c r="FM59" s="72"/>
      <c r="FN59" s="72"/>
      <c r="FO59" s="72"/>
      <c r="FP59" s="72"/>
      <c r="FQ59" s="72"/>
      <c r="FR59" s="72"/>
      <c r="FS59" s="72"/>
      <c r="FT59" s="72"/>
      <c r="FU59" s="72"/>
      <c r="FV59" s="72"/>
      <c r="FW59" s="72"/>
      <c r="FX59" s="72"/>
      <c r="FY59" s="72"/>
      <c r="FZ59" s="72"/>
      <c r="GA59" s="72"/>
      <c r="GB59" s="72"/>
      <c r="GC59" s="72"/>
      <c r="GD59" s="72"/>
      <c r="GE59" s="72"/>
      <c r="GF59" s="72"/>
      <c r="GG59" s="72"/>
      <c r="GH59" s="72"/>
      <c r="GI59" s="72"/>
      <c r="GJ59" s="72"/>
      <c r="GK59" s="72"/>
      <c r="GL59" s="72"/>
      <c r="GM59" s="72"/>
      <c r="GN59" s="72"/>
      <c r="GO59" s="72"/>
      <c r="GP59" s="72"/>
      <c r="GQ59" s="72"/>
      <c r="GR59" s="72"/>
      <c r="GS59" s="72"/>
      <c r="GT59" s="72"/>
      <c r="GU59" s="72"/>
      <c r="GV59" s="72"/>
      <c r="GW59" s="72"/>
      <c r="GX59" s="72"/>
      <c r="GY59" s="72"/>
      <c r="GZ59" s="72"/>
      <c r="HA59" s="72"/>
      <c r="HB59" s="72"/>
      <c r="HC59" s="72"/>
      <c r="HD59" s="72"/>
      <c r="HE59" s="72"/>
      <c r="HF59" s="72"/>
      <c r="HG59" s="72"/>
      <c r="HH59" s="72"/>
      <c r="HI59" s="72"/>
      <c r="HJ59" s="72"/>
      <c r="HK59" s="72"/>
      <c r="HL59" s="72"/>
      <c r="HM59" s="72"/>
      <c r="HN59" s="72"/>
      <c r="HO59" s="72"/>
      <c r="HP59" s="72"/>
      <c r="HQ59" s="72"/>
      <c r="HR59" s="72"/>
      <c r="HS59" s="72"/>
      <c r="HT59" s="72"/>
      <c r="HU59" s="72"/>
      <c r="HV59" s="72"/>
      <c r="HW59" s="72"/>
      <c r="HX59" s="72"/>
      <c r="HY59" s="72"/>
      <c r="HZ59" s="72"/>
      <c r="IA59" s="72"/>
      <c r="IB59" s="72"/>
      <c r="IC59" s="72"/>
      <c r="ID59" s="72"/>
      <c r="IE59" s="72"/>
      <c r="IF59" s="72"/>
      <c r="IG59" s="72"/>
      <c r="IH59" s="72"/>
      <c r="II59" s="72"/>
      <c r="IJ59" s="72"/>
      <c r="IK59" s="72"/>
      <c r="IL59" s="72"/>
      <c r="IM59" s="72"/>
      <c r="IN59" s="72"/>
      <c r="IO59" s="72"/>
      <c r="IP59" s="72"/>
      <c r="IQ59" s="72"/>
      <c r="IR59" s="72"/>
      <c r="IS59" s="72"/>
      <c r="IT59" s="72"/>
      <c r="IU59" s="72"/>
      <c r="IV59" s="72"/>
    </row>
    <row r="60" spans="1:256" s="73" customFormat="1" x14ac:dyDescent="0.25">
      <c r="A60" s="70">
        <f>IF(A58="","",IF((SUM(IF(FREQUENCY('A1'!$K$30:$L$103,'A1'!$K$30:$L$103)&gt;0,1)))&gt;(A58+1),(A58+1),""))</f>
        <v>27</v>
      </c>
      <c r="B60" s="71" t="str">
        <f t="array" ref="B60">IF(A59="","",(LARGE('A1'!$K$30:$L$103,(1+SUM(COUNTIF('A1'!$K$30:$L$103,B$7:B59))-(A59*COUNTIF('A1'!$K$30:$L$103,B$8))))))</f>
        <v/>
      </c>
      <c r="C60" s="72" t="str">
        <f t="array" ref="C60:AZ60">IF($C$6:$AZ$6="","",IF($C$6:$AZ$6="HOT",IF($C59:$AZ59="●","|",IF($C59:$AZ59="|","|","")),IF($C59:$AZ59="▲","|",IF($C59:$AZ59="|","|",""))))</f>
        <v>|</v>
      </c>
      <c r="D60" s="72" t="str">
        <v>|</v>
      </c>
      <c r="E60" s="72" t="str">
        <v/>
      </c>
      <c r="F60" s="72" t="str">
        <v>|</v>
      </c>
      <c r="G60" s="72" t="str">
        <v>|</v>
      </c>
      <c r="H60" s="72" t="str">
        <v/>
      </c>
      <c r="I60" s="72" t="str">
        <v>|</v>
      </c>
      <c r="J60" s="72" t="str">
        <v/>
      </c>
      <c r="K60" s="72" t="str">
        <v>|</v>
      </c>
      <c r="L60" s="72" t="str">
        <v>|</v>
      </c>
      <c r="M60" s="72" t="str">
        <v>|</v>
      </c>
      <c r="N60" s="72" t="str">
        <v>|</v>
      </c>
      <c r="O60" s="72" t="str">
        <v/>
      </c>
      <c r="P60" s="72" t="str">
        <v/>
      </c>
      <c r="Q60" s="72" t="str">
        <v/>
      </c>
      <c r="R60" s="72" t="str">
        <v/>
      </c>
      <c r="S60" s="72" t="str">
        <v/>
      </c>
      <c r="T60" s="72" t="str">
        <v/>
      </c>
      <c r="U60" s="72" t="str">
        <v/>
      </c>
      <c r="V60" s="72" t="str">
        <v/>
      </c>
      <c r="W60" s="72" t="str">
        <v/>
      </c>
      <c r="X60" s="72" t="str">
        <v/>
      </c>
      <c r="Y60" s="72" t="str">
        <v/>
      </c>
      <c r="Z60" s="72" t="str">
        <v/>
      </c>
      <c r="AA60" s="72" t="str">
        <v/>
      </c>
      <c r="AB60" s="72" t="str">
        <v/>
      </c>
      <c r="AC60" s="72" t="str">
        <v/>
      </c>
      <c r="AD60" s="72" t="str">
        <v/>
      </c>
      <c r="AE60" s="72" t="str">
        <v/>
      </c>
      <c r="AF60" s="72" t="str">
        <v/>
      </c>
      <c r="AG60" s="72" t="str">
        <v/>
      </c>
      <c r="AH60" s="72" t="str">
        <v/>
      </c>
      <c r="AI60" s="72" t="str">
        <v/>
      </c>
      <c r="AJ60" s="72" t="str">
        <v/>
      </c>
      <c r="AK60" s="72" t="str">
        <v/>
      </c>
      <c r="AL60" s="72" t="str">
        <v/>
      </c>
      <c r="AM60" s="72" t="str">
        <v/>
      </c>
      <c r="AN60" s="72" t="str">
        <v/>
      </c>
      <c r="AO60" s="72" t="str">
        <v/>
      </c>
      <c r="AP60" s="72" t="str">
        <v/>
      </c>
      <c r="AQ60" s="72" t="str">
        <v/>
      </c>
      <c r="AR60" s="72" t="str">
        <v/>
      </c>
      <c r="AS60" s="72" t="str">
        <v/>
      </c>
      <c r="AT60" s="72" t="str">
        <v/>
      </c>
      <c r="AU60" s="72" t="str">
        <v/>
      </c>
      <c r="AV60" s="72" t="str">
        <v/>
      </c>
      <c r="AW60" s="72" t="str">
        <v/>
      </c>
      <c r="AX60" s="72" t="str">
        <v/>
      </c>
      <c r="AY60" s="72" t="str">
        <v/>
      </c>
      <c r="AZ60" s="72" t="str">
        <v/>
      </c>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c r="DA60" s="72"/>
      <c r="DB60" s="72"/>
      <c r="DC60" s="72"/>
      <c r="DD60" s="72"/>
      <c r="DE60" s="72"/>
      <c r="DF60" s="72"/>
      <c r="DG60" s="72"/>
      <c r="DH60" s="72"/>
      <c r="DI60" s="72"/>
      <c r="DJ60" s="72"/>
      <c r="DK60" s="72"/>
      <c r="DL60" s="72"/>
      <c r="DM60" s="72"/>
      <c r="DN60" s="72"/>
      <c r="DO60" s="72"/>
      <c r="DP60" s="72"/>
      <c r="DQ60" s="72"/>
      <c r="DR60" s="72"/>
      <c r="DS60" s="72"/>
      <c r="DT60" s="72"/>
      <c r="DU60" s="72"/>
      <c r="DV60" s="72"/>
      <c r="DW60" s="72"/>
      <c r="DX60" s="72"/>
      <c r="DY60" s="72"/>
      <c r="DZ60" s="72"/>
      <c r="EA60" s="72"/>
      <c r="EB60" s="72"/>
      <c r="EC60" s="72"/>
      <c r="ED60" s="72"/>
      <c r="EE60" s="72"/>
      <c r="EF60" s="72"/>
      <c r="EG60" s="72"/>
      <c r="EH60" s="72"/>
      <c r="EI60" s="72"/>
      <c r="EJ60" s="72"/>
      <c r="EK60" s="72"/>
      <c r="EL60" s="72"/>
      <c r="EM60" s="72"/>
      <c r="EN60" s="72"/>
      <c r="EO60" s="72"/>
      <c r="EP60" s="72"/>
      <c r="EQ60" s="72"/>
      <c r="ER60" s="72"/>
      <c r="ES60" s="72"/>
      <c r="ET60" s="72"/>
      <c r="EU60" s="72"/>
      <c r="EV60" s="72"/>
      <c r="EW60" s="72"/>
      <c r="EX60" s="72"/>
      <c r="EY60" s="72"/>
      <c r="EZ60" s="72"/>
      <c r="FA60" s="72"/>
      <c r="FB60" s="72"/>
      <c r="FC60" s="72"/>
      <c r="FD60" s="72"/>
      <c r="FE60" s="72"/>
      <c r="FF60" s="72"/>
      <c r="FG60" s="72"/>
      <c r="FH60" s="72"/>
      <c r="FI60" s="72"/>
      <c r="FJ60" s="72"/>
      <c r="FK60" s="72"/>
      <c r="FL60" s="72"/>
      <c r="FM60" s="72"/>
      <c r="FN60" s="72"/>
      <c r="FO60" s="72"/>
      <c r="FP60" s="72"/>
      <c r="FQ60" s="72"/>
      <c r="FR60" s="72"/>
      <c r="FS60" s="72"/>
      <c r="FT60" s="72"/>
      <c r="FU60" s="72"/>
      <c r="FV60" s="72"/>
      <c r="FW60" s="72"/>
      <c r="FX60" s="72"/>
      <c r="FY60" s="72"/>
      <c r="FZ60" s="72"/>
      <c r="GA60" s="72"/>
      <c r="GB60" s="72"/>
      <c r="GC60" s="72"/>
      <c r="GD60" s="72"/>
      <c r="GE60" s="72"/>
      <c r="GF60" s="72"/>
      <c r="GG60" s="72"/>
      <c r="GH60" s="72"/>
      <c r="GI60" s="72"/>
      <c r="GJ60" s="72"/>
      <c r="GK60" s="72"/>
      <c r="GL60" s="72"/>
      <c r="GM60" s="72"/>
      <c r="GN60" s="72"/>
      <c r="GO60" s="72"/>
      <c r="GP60" s="72"/>
      <c r="GQ60" s="72"/>
      <c r="GR60" s="72"/>
      <c r="GS60" s="72"/>
      <c r="GT60" s="72"/>
      <c r="GU60" s="72"/>
      <c r="GV60" s="72"/>
      <c r="GW60" s="72"/>
      <c r="GX60" s="72"/>
      <c r="GY60" s="72"/>
      <c r="GZ60" s="72"/>
      <c r="HA60" s="72"/>
      <c r="HB60" s="72"/>
      <c r="HC60" s="72"/>
      <c r="HD60" s="72"/>
      <c r="HE60" s="72"/>
      <c r="HF60" s="72"/>
      <c r="HG60" s="72"/>
      <c r="HH60" s="72"/>
      <c r="HI60" s="72"/>
      <c r="HJ60" s="72"/>
      <c r="HK60" s="72"/>
      <c r="HL60" s="72"/>
      <c r="HM60" s="72"/>
      <c r="HN60" s="72"/>
      <c r="HO60" s="72"/>
      <c r="HP60" s="72"/>
      <c r="HQ60" s="72"/>
      <c r="HR60" s="72"/>
      <c r="HS60" s="72"/>
      <c r="HT60" s="72"/>
      <c r="HU60" s="72"/>
      <c r="HV60" s="72"/>
      <c r="HW60" s="72"/>
      <c r="HX60" s="72"/>
      <c r="HY60" s="72"/>
      <c r="HZ60" s="72"/>
      <c r="IA60" s="72"/>
      <c r="IB60" s="72"/>
      <c r="IC60" s="72"/>
      <c r="ID60" s="72"/>
      <c r="IE60" s="72"/>
      <c r="IF60" s="72"/>
      <c r="IG60" s="72"/>
      <c r="IH60" s="72"/>
      <c r="II60" s="72"/>
      <c r="IJ60" s="72"/>
      <c r="IK60" s="72"/>
      <c r="IL60" s="72"/>
      <c r="IM60" s="72"/>
      <c r="IN60" s="72"/>
      <c r="IO60" s="72"/>
      <c r="IP60" s="72"/>
      <c r="IQ60" s="72"/>
      <c r="IR60" s="72"/>
      <c r="IS60" s="72"/>
      <c r="IT60" s="72"/>
      <c r="IU60" s="72"/>
      <c r="IV60" s="72"/>
    </row>
    <row r="61" spans="1:256" s="73" customFormat="1" x14ac:dyDescent="0.25">
      <c r="A61" s="70" t="str">
        <f>IF(A59="","",IF((SUM(IF(FREQUENCY('A1'!$K$30:$L$103,'A1'!$K$30:$L$103)&gt;0,1)))&gt;(A59+1),(A59+1),""))</f>
        <v/>
      </c>
      <c r="B61" s="71">
        <f t="array" ref="B61">IF(A60="","",(LARGE('A1'!$K$30:$L$103,(1+SUM(COUNTIF('A1'!$K$30:$L$103,B$7:B60))-(A60*COUNTIF('A1'!$K$30:$L$103,B$8))))))</f>
        <v>62.614000000000033</v>
      </c>
      <c r="C61" s="72" t="str">
        <f t="array" ref="C61:AZ61">IF($C$6:$AZ$6="","",IF($C$6:$AZ$6="HOT",IF(TRANSPOSE('A1'!$K$30:$K$80)=$B61,"●",IF(TRANSPOSE('A1'!$L$30:$L$80)=$B61,"▼",IF($C60:$AZ60="|","|",""))),IF(TRANSPOSE('A1'!$K$30:$K$80)=$B61,"●",IF(TRANSPOSE('A1'!$L$30:$L$80)=$B61,"▲",IF($C60:$AZ60="|","|","")))))</f>
        <v>|</v>
      </c>
      <c r="D61" s="72" t="str">
        <v>|</v>
      </c>
      <c r="E61" s="72" t="str">
        <v/>
      </c>
      <c r="F61" s="72" t="str">
        <v>|</v>
      </c>
      <c r="G61" s="72" t="str">
        <v>|</v>
      </c>
      <c r="H61" s="72" t="str">
        <v/>
      </c>
      <c r="I61" s="72" t="str">
        <v>|</v>
      </c>
      <c r="J61" s="72" t="str">
        <v/>
      </c>
      <c r="K61" s="72" t="str">
        <v>|</v>
      </c>
      <c r="L61" s="72" t="str">
        <v>|</v>
      </c>
      <c r="M61" s="72" t="str">
        <v>|</v>
      </c>
      <c r="N61" s="72" t="str">
        <v>|</v>
      </c>
      <c r="O61" s="72" t="str">
        <v/>
      </c>
      <c r="P61" s="72" t="str">
        <v/>
      </c>
      <c r="Q61" s="72" t="str">
        <v/>
      </c>
      <c r="R61" s="72" t="str">
        <v/>
      </c>
      <c r="S61" s="72" t="str">
        <v/>
      </c>
      <c r="T61" s="72" t="str">
        <v/>
      </c>
      <c r="U61" s="72" t="str">
        <v>●</v>
      </c>
      <c r="V61" s="72" t="str">
        <v/>
      </c>
      <c r="W61" s="72" t="str">
        <v/>
      </c>
      <c r="X61" s="72" t="str">
        <v/>
      </c>
      <c r="Y61" s="72" t="str">
        <v/>
      </c>
      <c r="Z61" s="72" t="str">
        <v/>
      </c>
      <c r="AA61" s="72" t="str">
        <v/>
      </c>
      <c r="AB61" s="72" t="str">
        <v/>
      </c>
      <c r="AC61" s="72" t="str">
        <v/>
      </c>
      <c r="AD61" s="72" t="str">
        <v/>
      </c>
      <c r="AE61" s="72" t="str">
        <v/>
      </c>
      <c r="AF61" s="72" t="str">
        <v/>
      </c>
      <c r="AG61" s="72" t="str">
        <v/>
      </c>
      <c r="AH61" s="72" t="str">
        <v/>
      </c>
      <c r="AI61" s="72" t="str">
        <v/>
      </c>
      <c r="AJ61" s="72" t="str">
        <v/>
      </c>
      <c r="AK61" s="72" t="str">
        <v/>
      </c>
      <c r="AL61" s="72" t="str">
        <v/>
      </c>
      <c r="AM61" s="72" t="str">
        <v/>
      </c>
      <c r="AN61" s="72" t="str">
        <v/>
      </c>
      <c r="AO61" s="72" t="str">
        <v/>
      </c>
      <c r="AP61" s="72" t="str">
        <v/>
      </c>
      <c r="AQ61" s="72" t="str">
        <v/>
      </c>
      <c r="AR61" s="72" t="str">
        <v/>
      </c>
      <c r="AS61" s="72" t="str">
        <v/>
      </c>
      <c r="AT61" s="72" t="str">
        <v/>
      </c>
      <c r="AU61" s="72" t="str">
        <v/>
      </c>
      <c r="AV61" s="72" t="str">
        <v/>
      </c>
      <c r="AW61" s="72" t="str">
        <v/>
      </c>
      <c r="AX61" s="72" t="str">
        <v/>
      </c>
      <c r="AY61" s="72" t="str">
        <v/>
      </c>
      <c r="AZ61" s="72" t="str">
        <v/>
      </c>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c r="DD61" s="72"/>
      <c r="DE61" s="72"/>
      <c r="DF61" s="72"/>
      <c r="DG61" s="72"/>
      <c r="DH61" s="72"/>
      <c r="DI61" s="72"/>
      <c r="DJ61" s="72"/>
      <c r="DK61" s="72"/>
      <c r="DL61" s="72"/>
      <c r="DM61" s="72"/>
      <c r="DN61" s="72"/>
      <c r="DO61" s="72"/>
      <c r="DP61" s="72"/>
      <c r="DQ61" s="72"/>
      <c r="DR61" s="72"/>
      <c r="DS61" s="72"/>
      <c r="DT61" s="72"/>
      <c r="DU61" s="72"/>
      <c r="DV61" s="72"/>
      <c r="DW61" s="72"/>
      <c r="DX61" s="72"/>
      <c r="DY61" s="72"/>
      <c r="DZ61" s="72"/>
      <c r="EA61" s="72"/>
      <c r="EB61" s="72"/>
      <c r="EC61" s="72"/>
      <c r="ED61" s="72"/>
      <c r="EE61" s="72"/>
      <c r="EF61" s="72"/>
      <c r="EG61" s="72"/>
      <c r="EH61" s="72"/>
      <c r="EI61" s="72"/>
      <c r="EJ61" s="72"/>
      <c r="EK61" s="72"/>
      <c r="EL61" s="72"/>
      <c r="EM61" s="72"/>
      <c r="EN61" s="72"/>
      <c r="EO61" s="72"/>
      <c r="EP61" s="72"/>
      <c r="EQ61" s="72"/>
      <c r="ER61" s="72"/>
      <c r="ES61" s="72"/>
      <c r="ET61" s="72"/>
      <c r="EU61" s="72"/>
      <c r="EV61" s="72"/>
      <c r="EW61" s="72"/>
      <c r="EX61" s="72"/>
      <c r="EY61" s="72"/>
      <c r="EZ61" s="72"/>
      <c r="FA61" s="72"/>
      <c r="FB61" s="72"/>
      <c r="FC61" s="72"/>
      <c r="FD61" s="72"/>
      <c r="FE61" s="72"/>
      <c r="FF61" s="72"/>
      <c r="FG61" s="72"/>
      <c r="FH61" s="72"/>
      <c r="FI61" s="72"/>
      <c r="FJ61" s="72"/>
      <c r="FK61" s="72"/>
      <c r="FL61" s="72"/>
      <c r="FM61" s="72"/>
      <c r="FN61" s="72"/>
      <c r="FO61" s="72"/>
      <c r="FP61" s="72"/>
      <c r="FQ61" s="72"/>
      <c r="FR61" s="72"/>
      <c r="FS61" s="72"/>
      <c r="FT61" s="72"/>
      <c r="FU61" s="72"/>
      <c r="FV61" s="72"/>
      <c r="FW61" s="72"/>
      <c r="FX61" s="72"/>
      <c r="FY61" s="72"/>
      <c r="FZ61" s="72"/>
      <c r="GA61" s="72"/>
      <c r="GB61" s="72"/>
      <c r="GC61" s="72"/>
      <c r="GD61" s="72"/>
      <c r="GE61" s="72"/>
      <c r="GF61" s="72"/>
      <c r="GG61" s="72"/>
      <c r="GH61" s="72"/>
      <c r="GI61" s="72"/>
      <c r="GJ61" s="72"/>
      <c r="GK61" s="72"/>
      <c r="GL61" s="72"/>
      <c r="GM61" s="72"/>
      <c r="GN61" s="72"/>
      <c r="GO61" s="72"/>
      <c r="GP61" s="72"/>
      <c r="GQ61" s="72"/>
      <c r="GR61" s="72"/>
      <c r="GS61" s="72"/>
      <c r="GT61" s="72"/>
      <c r="GU61" s="72"/>
      <c r="GV61" s="72"/>
      <c r="GW61" s="72"/>
      <c r="GX61" s="72"/>
      <c r="GY61" s="72"/>
      <c r="GZ61" s="72"/>
      <c r="HA61" s="72"/>
      <c r="HB61" s="72"/>
      <c r="HC61" s="72"/>
      <c r="HD61" s="72"/>
      <c r="HE61" s="72"/>
      <c r="HF61" s="72"/>
      <c r="HG61" s="72"/>
      <c r="HH61" s="72"/>
      <c r="HI61" s="72"/>
      <c r="HJ61" s="72"/>
      <c r="HK61" s="72"/>
      <c r="HL61" s="72"/>
      <c r="HM61" s="72"/>
      <c r="HN61" s="72"/>
      <c r="HO61" s="72"/>
      <c r="HP61" s="72"/>
      <c r="HQ61" s="72"/>
      <c r="HR61" s="72"/>
      <c r="HS61" s="72"/>
      <c r="HT61" s="72"/>
      <c r="HU61" s="72"/>
      <c r="HV61" s="72"/>
      <c r="HW61" s="72"/>
      <c r="HX61" s="72"/>
      <c r="HY61" s="72"/>
      <c r="HZ61" s="72"/>
      <c r="IA61" s="72"/>
      <c r="IB61" s="72"/>
      <c r="IC61" s="72"/>
      <c r="ID61" s="72"/>
      <c r="IE61" s="72"/>
      <c r="IF61" s="72"/>
      <c r="IG61" s="72"/>
      <c r="IH61" s="72"/>
      <c r="II61" s="72"/>
      <c r="IJ61" s="72"/>
      <c r="IK61" s="72"/>
      <c r="IL61" s="72"/>
      <c r="IM61" s="72"/>
      <c r="IN61" s="72"/>
      <c r="IO61" s="72"/>
      <c r="IP61" s="72"/>
      <c r="IQ61" s="72"/>
      <c r="IR61" s="72"/>
      <c r="IS61" s="72"/>
      <c r="IT61" s="72"/>
      <c r="IU61" s="72"/>
      <c r="IV61" s="72"/>
    </row>
    <row r="62" spans="1:256" s="73" customFormat="1" x14ac:dyDescent="0.25">
      <c r="A62" s="70">
        <f>IF(A60="","",IF((SUM(IF(FREQUENCY('A1'!$K$30:$L$103,'A1'!$K$30:$L$103)&gt;0,1)))&gt;(A60+1),(A60+1),""))</f>
        <v>28</v>
      </c>
      <c r="B62" s="71" t="str">
        <f t="array" ref="B62">IF(A61="","",(LARGE('A1'!$K$30:$L$103,(1+SUM(COUNTIF('A1'!$K$30:$L$103,B$7:B61))-(A61*COUNTIF('A1'!$K$30:$L$103,B$8))))))</f>
        <v/>
      </c>
      <c r="C62" s="72" t="str">
        <f t="array" ref="C62:AZ62">IF($C$6:$AZ$6="","",IF($C$6:$AZ$6="HOT",IF($C61:$AZ61="●","|",IF($C61:$AZ61="|","|","")),IF($C61:$AZ61="▲","|",IF($C61:$AZ61="|","|",""))))</f>
        <v>|</v>
      </c>
      <c r="D62" s="72" t="str">
        <v>|</v>
      </c>
      <c r="E62" s="72" t="str">
        <v/>
      </c>
      <c r="F62" s="72" t="str">
        <v>|</v>
      </c>
      <c r="G62" s="72" t="str">
        <v>|</v>
      </c>
      <c r="H62" s="72" t="str">
        <v/>
      </c>
      <c r="I62" s="72" t="str">
        <v>|</v>
      </c>
      <c r="J62" s="72" t="str">
        <v/>
      </c>
      <c r="K62" s="72" t="str">
        <v>|</v>
      </c>
      <c r="L62" s="72" t="str">
        <v>|</v>
      </c>
      <c r="M62" s="72" t="str">
        <v>|</v>
      </c>
      <c r="N62" s="72" t="str">
        <v>|</v>
      </c>
      <c r="O62" s="72" t="str">
        <v/>
      </c>
      <c r="P62" s="72" t="str">
        <v/>
      </c>
      <c r="Q62" s="72" t="str">
        <v/>
      </c>
      <c r="R62" s="72" t="str">
        <v/>
      </c>
      <c r="S62" s="72" t="str">
        <v/>
      </c>
      <c r="T62" s="72" t="str">
        <v/>
      </c>
      <c r="U62" s="72" t="str">
        <v>|</v>
      </c>
      <c r="V62" s="72" t="str">
        <v/>
      </c>
      <c r="W62" s="72" t="str">
        <v/>
      </c>
      <c r="X62" s="72" t="str">
        <v/>
      </c>
      <c r="Y62" s="72" t="str">
        <v/>
      </c>
      <c r="Z62" s="72" t="str">
        <v/>
      </c>
      <c r="AA62" s="72" t="str">
        <v/>
      </c>
      <c r="AB62" s="72" t="str">
        <v/>
      </c>
      <c r="AC62" s="72" t="str">
        <v/>
      </c>
      <c r="AD62" s="72" t="str">
        <v/>
      </c>
      <c r="AE62" s="72" t="str">
        <v/>
      </c>
      <c r="AF62" s="72" t="str">
        <v/>
      </c>
      <c r="AG62" s="72" t="str">
        <v/>
      </c>
      <c r="AH62" s="72" t="str">
        <v/>
      </c>
      <c r="AI62" s="72" t="str">
        <v/>
      </c>
      <c r="AJ62" s="72" t="str">
        <v/>
      </c>
      <c r="AK62" s="72" t="str">
        <v/>
      </c>
      <c r="AL62" s="72" t="str">
        <v/>
      </c>
      <c r="AM62" s="72" t="str">
        <v/>
      </c>
      <c r="AN62" s="72" t="str">
        <v/>
      </c>
      <c r="AO62" s="72" t="str">
        <v/>
      </c>
      <c r="AP62" s="72" t="str">
        <v/>
      </c>
      <c r="AQ62" s="72" t="str">
        <v/>
      </c>
      <c r="AR62" s="72" t="str">
        <v/>
      </c>
      <c r="AS62" s="72" t="str">
        <v/>
      </c>
      <c r="AT62" s="72" t="str">
        <v/>
      </c>
      <c r="AU62" s="72" t="str">
        <v/>
      </c>
      <c r="AV62" s="72" t="str">
        <v/>
      </c>
      <c r="AW62" s="72" t="str">
        <v/>
      </c>
      <c r="AX62" s="72" t="str">
        <v/>
      </c>
      <c r="AY62" s="72" t="str">
        <v/>
      </c>
      <c r="AZ62" s="72" t="str">
        <v/>
      </c>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c r="DD62" s="72"/>
      <c r="DE62" s="72"/>
      <c r="DF62" s="72"/>
      <c r="DG62" s="72"/>
      <c r="DH62" s="72"/>
      <c r="DI62" s="72"/>
      <c r="DJ62" s="72"/>
      <c r="DK62" s="72"/>
      <c r="DL62" s="72"/>
      <c r="DM62" s="72"/>
      <c r="DN62" s="72"/>
      <c r="DO62" s="72"/>
      <c r="DP62" s="72"/>
      <c r="DQ62" s="72"/>
      <c r="DR62" s="72"/>
      <c r="DS62" s="72"/>
      <c r="DT62" s="72"/>
      <c r="DU62" s="72"/>
      <c r="DV62" s="72"/>
      <c r="DW62" s="72"/>
      <c r="DX62" s="72"/>
      <c r="DY62" s="72"/>
      <c r="DZ62" s="72"/>
      <c r="EA62" s="72"/>
      <c r="EB62" s="72"/>
      <c r="EC62" s="72"/>
      <c r="ED62" s="72"/>
      <c r="EE62" s="72"/>
      <c r="EF62" s="72"/>
      <c r="EG62" s="72"/>
      <c r="EH62" s="72"/>
      <c r="EI62" s="72"/>
      <c r="EJ62" s="72"/>
      <c r="EK62" s="72"/>
      <c r="EL62" s="72"/>
      <c r="EM62" s="72"/>
      <c r="EN62" s="72"/>
      <c r="EO62" s="72"/>
      <c r="EP62" s="72"/>
      <c r="EQ62" s="72"/>
      <c r="ER62" s="72"/>
      <c r="ES62" s="72"/>
      <c r="ET62" s="72"/>
      <c r="EU62" s="72"/>
      <c r="EV62" s="72"/>
      <c r="EW62" s="72"/>
      <c r="EX62" s="72"/>
      <c r="EY62" s="72"/>
      <c r="EZ62" s="72"/>
      <c r="FA62" s="72"/>
      <c r="FB62" s="72"/>
      <c r="FC62" s="72"/>
      <c r="FD62" s="72"/>
      <c r="FE62" s="72"/>
      <c r="FF62" s="72"/>
      <c r="FG62" s="72"/>
      <c r="FH62" s="72"/>
      <c r="FI62" s="72"/>
      <c r="FJ62" s="72"/>
      <c r="FK62" s="72"/>
      <c r="FL62" s="72"/>
      <c r="FM62" s="72"/>
      <c r="FN62" s="72"/>
      <c r="FO62" s="72"/>
      <c r="FP62" s="72"/>
      <c r="FQ62" s="72"/>
      <c r="FR62" s="72"/>
      <c r="FS62" s="72"/>
      <c r="FT62" s="72"/>
      <c r="FU62" s="72"/>
      <c r="FV62" s="72"/>
      <c r="FW62" s="72"/>
      <c r="FX62" s="72"/>
      <c r="FY62" s="72"/>
      <c r="FZ62" s="72"/>
      <c r="GA62" s="72"/>
      <c r="GB62" s="72"/>
      <c r="GC62" s="72"/>
      <c r="GD62" s="72"/>
      <c r="GE62" s="72"/>
      <c r="GF62" s="72"/>
      <c r="GG62" s="72"/>
      <c r="GH62" s="72"/>
      <c r="GI62" s="72"/>
      <c r="GJ62" s="72"/>
      <c r="GK62" s="72"/>
      <c r="GL62" s="72"/>
      <c r="GM62" s="72"/>
      <c r="GN62" s="72"/>
      <c r="GO62" s="72"/>
      <c r="GP62" s="72"/>
      <c r="GQ62" s="72"/>
      <c r="GR62" s="72"/>
      <c r="GS62" s="72"/>
      <c r="GT62" s="72"/>
      <c r="GU62" s="72"/>
      <c r="GV62" s="72"/>
      <c r="GW62" s="72"/>
      <c r="GX62" s="72"/>
      <c r="GY62" s="72"/>
      <c r="GZ62" s="72"/>
      <c r="HA62" s="72"/>
      <c r="HB62" s="72"/>
      <c r="HC62" s="72"/>
      <c r="HD62" s="72"/>
      <c r="HE62" s="72"/>
      <c r="HF62" s="72"/>
      <c r="HG62" s="72"/>
      <c r="HH62" s="72"/>
      <c r="HI62" s="72"/>
      <c r="HJ62" s="72"/>
      <c r="HK62" s="72"/>
      <c r="HL62" s="72"/>
      <c r="HM62" s="72"/>
      <c r="HN62" s="72"/>
      <c r="HO62" s="72"/>
      <c r="HP62" s="72"/>
      <c r="HQ62" s="72"/>
      <c r="HR62" s="72"/>
      <c r="HS62" s="72"/>
      <c r="HT62" s="72"/>
      <c r="HU62" s="72"/>
      <c r="HV62" s="72"/>
      <c r="HW62" s="72"/>
      <c r="HX62" s="72"/>
      <c r="HY62" s="72"/>
      <c r="HZ62" s="72"/>
      <c r="IA62" s="72"/>
      <c r="IB62" s="72"/>
      <c r="IC62" s="72"/>
      <c r="ID62" s="72"/>
      <c r="IE62" s="72"/>
      <c r="IF62" s="72"/>
      <c r="IG62" s="72"/>
      <c r="IH62" s="72"/>
      <c r="II62" s="72"/>
      <c r="IJ62" s="72"/>
      <c r="IK62" s="72"/>
      <c r="IL62" s="72"/>
      <c r="IM62" s="72"/>
      <c r="IN62" s="72"/>
      <c r="IO62" s="72"/>
      <c r="IP62" s="72"/>
      <c r="IQ62" s="72"/>
      <c r="IR62" s="72"/>
      <c r="IS62" s="72"/>
      <c r="IT62" s="72"/>
      <c r="IU62" s="72"/>
      <c r="IV62" s="72"/>
    </row>
    <row r="63" spans="1:256" s="73" customFormat="1" x14ac:dyDescent="0.25">
      <c r="A63" s="70" t="str">
        <f>IF(A61="","",IF((SUM(IF(FREQUENCY('A1'!$K$30:$L$103,'A1'!$K$30:$L$103)&gt;0,1)))&gt;(A61+1),(A61+1),""))</f>
        <v/>
      </c>
      <c r="B63" s="71">
        <f t="array" ref="B63">IF(A62="","",(LARGE('A1'!$K$30:$L$103,(1+SUM(COUNTIF('A1'!$K$30:$L$103,B$7:B62))-(A62*COUNTIF('A1'!$K$30:$L$103,B$8))))))</f>
        <v>62.613</v>
      </c>
      <c r="C63" s="72" t="str">
        <f t="array" ref="C63:AZ63">IF($C$6:$AZ$6="","",IF($C$6:$AZ$6="HOT",IF(TRANSPOSE('A1'!$K$30:$K$80)=$B63,"●",IF(TRANSPOSE('A1'!$L$30:$L$80)=$B63,"▼",IF($C62:$AZ62="|","|",""))),IF(TRANSPOSE('A1'!$K$30:$K$80)=$B63,"●",IF(TRANSPOSE('A1'!$L$30:$L$80)=$B63,"▲",IF($C62:$AZ62="|","|","")))))</f>
        <v>|</v>
      </c>
      <c r="D63" s="72" t="str">
        <v>|</v>
      </c>
      <c r="E63" s="72" t="str">
        <v/>
      </c>
      <c r="F63" s="72" t="str">
        <v>|</v>
      </c>
      <c r="G63" s="72" t="str">
        <v>|</v>
      </c>
      <c r="H63" s="72" t="str">
        <v/>
      </c>
      <c r="I63" s="72" t="str">
        <v>|</v>
      </c>
      <c r="J63" s="72" t="str">
        <v/>
      </c>
      <c r="K63" s="72" t="str">
        <v>|</v>
      </c>
      <c r="L63" s="72" t="str">
        <v>|</v>
      </c>
      <c r="M63" s="72" t="str">
        <v>|</v>
      </c>
      <c r="N63" s="72" t="str">
        <v>|</v>
      </c>
      <c r="O63" s="72" t="str">
        <v/>
      </c>
      <c r="P63" s="72" t="str">
        <v/>
      </c>
      <c r="Q63" s="72" t="str">
        <v/>
      </c>
      <c r="R63" s="72" t="str">
        <v/>
      </c>
      <c r="S63" s="72" t="str">
        <v>●</v>
      </c>
      <c r="T63" s="72" t="str">
        <v/>
      </c>
      <c r="U63" s="72" t="str">
        <v>|</v>
      </c>
      <c r="V63" s="72" t="str">
        <v/>
      </c>
      <c r="W63" s="72" t="str">
        <v>●</v>
      </c>
      <c r="X63" s="72" t="str">
        <v/>
      </c>
      <c r="Y63" s="72" t="str">
        <v/>
      </c>
      <c r="Z63" s="72" t="str">
        <v/>
      </c>
      <c r="AA63" s="72" t="str">
        <v/>
      </c>
      <c r="AB63" s="72" t="str">
        <v/>
      </c>
      <c r="AC63" s="72" t="str">
        <v/>
      </c>
      <c r="AD63" s="72" t="str">
        <v/>
      </c>
      <c r="AE63" s="72" t="str">
        <v/>
      </c>
      <c r="AF63" s="72" t="str">
        <v/>
      </c>
      <c r="AG63" s="72" t="str">
        <v/>
      </c>
      <c r="AH63" s="72" t="str">
        <v/>
      </c>
      <c r="AI63" s="72" t="str">
        <v/>
      </c>
      <c r="AJ63" s="72" t="str">
        <v/>
      </c>
      <c r="AK63" s="72" t="str">
        <v/>
      </c>
      <c r="AL63" s="72" t="str">
        <v/>
      </c>
      <c r="AM63" s="72" t="str">
        <v/>
      </c>
      <c r="AN63" s="72" t="str">
        <v/>
      </c>
      <c r="AO63" s="72" t="str">
        <v/>
      </c>
      <c r="AP63" s="72" t="str">
        <v/>
      </c>
      <c r="AQ63" s="72" t="str">
        <v/>
      </c>
      <c r="AR63" s="72" t="str">
        <v/>
      </c>
      <c r="AS63" s="72" t="str">
        <v/>
      </c>
      <c r="AT63" s="72" t="str">
        <v/>
      </c>
      <c r="AU63" s="72" t="str">
        <v/>
      </c>
      <c r="AV63" s="72" t="str">
        <v/>
      </c>
      <c r="AW63" s="72" t="str">
        <v/>
      </c>
      <c r="AX63" s="72" t="str">
        <v/>
      </c>
      <c r="AY63" s="72" t="str">
        <v/>
      </c>
      <c r="AZ63" s="72" t="str">
        <v/>
      </c>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c r="DD63" s="72"/>
      <c r="DE63" s="72"/>
      <c r="DF63" s="72"/>
      <c r="DG63" s="72"/>
      <c r="DH63" s="72"/>
      <c r="DI63" s="72"/>
      <c r="DJ63" s="72"/>
      <c r="DK63" s="72"/>
      <c r="DL63" s="72"/>
      <c r="DM63" s="72"/>
      <c r="DN63" s="72"/>
      <c r="DO63" s="72"/>
      <c r="DP63" s="72"/>
      <c r="DQ63" s="72"/>
      <c r="DR63" s="72"/>
      <c r="DS63" s="72"/>
      <c r="DT63" s="72"/>
      <c r="DU63" s="72"/>
      <c r="DV63" s="72"/>
      <c r="DW63" s="72"/>
      <c r="DX63" s="72"/>
      <c r="DY63" s="72"/>
      <c r="DZ63" s="72"/>
      <c r="EA63" s="72"/>
      <c r="EB63" s="72"/>
      <c r="EC63" s="72"/>
      <c r="ED63" s="72"/>
      <c r="EE63" s="72"/>
      <c r="EF63" s="72"/>
      <c r="EG63" s="72"/>
      <c r="EH63" s="72"/>
      <c r="EI63" s="72"/>
      <c r="EJ63" s="72"/>
      <c r="EK63" s="72"/>
      <c r="EL63" s="72"/>
      <c r="EM63" s="72"/>
      <c r="EN63" s="72"/>
      <c r="EO63" s="72"/>
      <c r="EP63" s="72"/>
      <c r="EQ63" s="72"/>
      <c r="ER63" s="72"/>
      <c r="ES63" s="72"/>
      <c r="ET63" s="72"/>
      <c r="EU63" s="72"/>
      <c r="EV63" s="72"/>
      <c r="EW63" s="72"/>
      <c r="EX63" s="72"/>
      <c r="EY63" s="72"/>
      <c r="EZ63" s="72"/>
      <c r="FA63" s="72"/>
      <c r="FB63" s="72"/>
      <c r="FC63" s="72"/>
      <c r="FD63" s="72"/>
      <c r="FE63" s="72"/>
      <c r="FF63" s="72"/>
      <c r="FG63" s="72"/>
      <c r="FH63" s="72"/>
      <c r="FI63" s="72"/>
      <c r="FJ63" s="72"/>
      <c r="FK63" s="72"/>
      <c r="FL63" s="72"/>
      <c r="FM63" s="72"/>
      <c r="FN63" s="72"/>
      <c r="FO63" s="72"/>
      <c r="FP63" s="72"/>
      <c r="FQ63" s="72"/>
      <c r="FR63" s="72"/>
      <c r="FS63" s="72"/>
      <c r="FT63" s="72"/>
      <c r="FU63" s="72"/>
      <c r="FV63" s="72"/>
      <c r="FW63" s="72"/>
      <c r="FX63" s="72"/>
      <c r="FY63" s="72"/>
      <c r="FZ63" s="72"/>
      <c r="GA63" s="72"/>
      <c r="GB63" s="72"/>
      <c r="GC63" s="72"/>
      <c r="GD63" s="72"/>
      <c r="GE63" s="72"/>
      <c r="GF63" s="72"/>
      <c r="GG63" s="72"/>
      <c r="GH63" s="72"/>
      <c r="GI63" s="72"/>
      <c r="GJ63" s="72"/>
      <c r="GK63" s="72"/>
      <c r="GL63" s="72"/>
      <c r="GM63" s="72"/>
      <c r="GN63" s="72"/>
      <c r="GO63" s="72"/>
      <c r="GP63" s="72"/>
      <c r="GQ63" s="72"/>
      <c r="GR63" s="72"/>
      <c r="GS63" s="72"/>
      <c r="GT63" s="72"/>
      <c r="GU63" s="72"/>
      <c r="GV63" s="72"/>
      <c r="GW63" s="72"/>
      <c r="GX63" s="72"/>
      <c r="GY63" s="72"/>
      <c r="GZ63" s="72"/>
      <c r="HA63" s="72"/>
      <c r="HB63" s="72"/>
      <c r="HC63" s="72"/>
      <c r="HD63" s="72"/>
      <c r="HE63" s="72"/>
      <c r="HF63" s="72"/>
      <c r="HG63" s="72"/>
      <c r="HH63" s="72"/>
      <c r="HI63" s="72"/>
      <c r="HJ63" s="72"/>
      <c r="HK63" s="72"/>
      <c r="HL63" s="72"/>
      <c r="HM63" s="72"/>
      <c r="HN63" s="72"/>
      <c r="HO63" s="72"/>
      <c r="HP63" s="72"/>
      <c r="HQ63" s="72"/>
      <c r="HR63" s="72"/>
      <c r="HS63" s="72"/>
      <c r="HT63" s="72"/>
      <c r="HU63" s="72"/>
      <c r="HV63" s="72"/>
      <c r="HW63" s="72"/>
      <c r="HX63" s="72"/>
      <c r="HY63" s="72"/>
      <c r="HZ63" s="72"/>
      <c r="IA63" s="72"/>
      <c r="IB63" s="72"/>
      <c r="IC63" s="72"/>
      <c r="ID63" s="72"/>
      <c r="IE63" s="72"/>
      <c r="IF63" s="72"/>
      <c r="IG63" s="72"/>
      <c r="IH63" s="72"/>
      <c r="II63" s="72"/>
      <c r="IJ63" s="72"/>
      <c r="IK63" s="72"/>
      <c r="IL63" s="72"/>
      <c r="IM63" s="72"/>
      <c r="IN63" s="72"/>
      <c r="IO63" s="72"/>
      <c r="IP63" s="72"/>
      <c r="IQ63" s="72"/>
      <c r="IR63" s="72"/>
      <c r="IS63" s="72"/>
      <c r="IT63" s="72"/>
      <c r="IU63" s="72"/>
      <c r="IV63" s="72"/>
    </row>
    <row r="64" spans="1:256" s="73" customFormat="1" x14ac:dyDescent="0.25">
      <c r="A64" s="70">
        <f>IF(A62="","",IF((SUM(IF(FREQUENCY('A1'!$K$30:$L$103,'A1'!$K$30:$L$103)&gt;0,1)))&gt;(A62+1),(A62+1),""))</f>
        <v>29</v>
      </c>
      <c r="B64" s="71" t="str">
        <f t="array" ref="B64">IF(A63="","",(LARGE('A1'!$K$30:$L$103,(1+SUM(COUNTIF('A1'!$K$30:$L$103,B$7:B63))-(A63*COUNTIF('A1'!$K$30:$L$103,B$8))))))</f>
        <v/>
      </c>
      <c r="C64" s="72" t="str">
        <f t="array" ref="C64:AZ64">IF($C$6:$AZ$6="","",IF($C$6:$AZ$6="HOT",IF($C63:$AZ63="●","|",IF($C63:$AZ63="|","|","")),IF($C63:$AZ63="▲","|",IF($C63:$AZ63="|","|",""))))</f>
        <v>|</v>
      </c>
      <c r="D64" s="72" t="str">
        <v>|</v>
      </c>
      <c r="E64" s="72" t="str">
        <v/>
      </c>
      <c r="F64" s="72" t="str">
        <v>|</v>
      </c>
      <c r="G64" s="72" t="str">
        <v>|</v>
      </c>
      <c r="H64" s="72" t="str">
        <v/>
      </c>
      <c r="I64" s="72" t="str">
        <v>|</v>
      </c>
      <c r="J64" s="72" t="str">
        <v/>
      </c>
      <c r="K64" s="72" t="str">
        <v>|</v>
      </c>
      <c r="L64" s="72" t="str">
        <v>|</v>
      </c>
      <c r="M64" s="72" t="str">
        <v>|</v>
      </c>
      <c r="N64" s="72" t="str">
        <v>|</v>
      </c>
      <c r="O64" s="72" t="str">
        <v/>
      </c>
      <c r="P64" s="72" t="str">
        <v/>
      </c>
      <c r="Q64" s="72" t="str">
        <v/>
      </c>
      <c r="R64" s="72" t="str">
        <v/>
      </c>
      <c r="S64" s="72" t="str">
        <v>|</v>
      </c>
      <c r="T64" s="72" t="str">
        <v/>
      </c>
      <c r="U64" s="72" t="str">
        <v>|</v>
      </c>
      <c r="V64" s="72" t="str">
        <v/>
      </c>
      <c r="W64" s="72" t="str">
        <v>|</v>
      </c>
      <c r="X64" s="72" t="str">
        <v/>
      </c>
      <c r="Y64" s="72" t="str">
        <v/>
      </c>
      <c r="Z64" s="72" t="str">
        <v/>
      </c>
      <c r="AA64" s="72" t="str">
        <v/>
      </c>
      <c r="AB64" s="72" t="str">
        <v/>
      </c>
      <c r="AC64" s="72" t="str">
        <v/>
      </c>
      <c r="AD64" s="72" t="str">
        <v/>
      </c>
      <c r="AE64" s="72" t="str">
        <v/>
      </c>
      <c r="AF64" s="72" t="str">
        <v/>
      </c>
      <c r="AG64" s="72" t="str">
        <v/>
      </c>
      <c r="AH64" s="72" t="str">
        <v/>
      </c>
      <c r="AI64" s="72" t="str">
        <v/>
      </c>
      <c r="AJ64" s="72" t="str">
        <v/>
      </c>
      <c r="AK64" s="72" t="str">
        <v/>
      </c>
      <c r="AL64" s="72" t="str">
        <v/>
      </c>
      <c r="AM64" s="72" t="str">
        <v/>
      </c>
      <c r="AN64" s="72" t="str">
        <v/>
      </c>
      <c r="AO64" s="72" t="str">
        <v/>
      </c>
      <c r="AP64" s="72" t="str">
        <v/>
      </c>
      <c r="AQ64" s="72" t="str">
        <v/>
      </c>
      <c r="AR64" s="72" t="str">
        <v/>
      </c>
      <c r="AS64" s="72" t="str">
        <v/>
      </c>
      <c r="AT64" s="72" t="str">
        <v/>
      </c>
      <c r="AU64" s="72" t="str">
        <v/>
      </c>
      <c r="AV64" s="72" t="str">
        <v/>
      </c>
      <c r="AW64" s="72" t="str">
        <v/>
      </c>
      <c r="AX64" s="72" t="str">
        <v/>
      </c>
      <c r="AY64" s="72" t="str">
        <v/>
      </c>
      <c r="AZ64" s="72" t="str">
        <v/>
      </c>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c r="DD64" s="72"/>
      <c r="DE64" s="72"/>
      <c r="DF64" s="72"/>
      <c r="DG64" s="72"/>
      <c r="DH64" s="72"/>
      <c r="DI64" s="72"/>
      <c r="DJ64" s="72"/>
      <c r="DK64" s="72"/>
      <c r="DL64" s="72"/>
      <c r="DM64" s="72"/>
      <c r="DN64" s="72"/>
      <c r="DO64" s="72"/>
      <c r="DP64" s="72"/>
      <c r="DQ64" s="72"/>
      <c r="DR64" s="72"/>
      <c r="DS64" s="72"/>
      <c r="DT64" s="72"/>
      <c r="DU64" s="72"/>
      <c r="DV64" s="72"/>
      <c r="DW64" s="72"/>
      <c r="DX64" s="72"/>
      <c r="DY64" s="72"/>
      <c r="DZ64" s="72"/>
      <c r="EA64" s="72"/>
      <c r="EB64" s="72"/>
      <c r="EC64" s="72"/>
      <c r="ED64" s="72"/>
      <c r="EE64" s="72"/>
      <c r="EF64" s="72"/>
      <c r="EG64" s="72"/>
      <c r="EH64" s="72"/>
      <c r="EI64" s="72"/>
      <c r="EJ64" s="72"/>
      <c r="EK64" s="72"/>
      <c r="EL64" s="72"/>
      <c r="EM64" s="72"/>
      <c r="EN64" s="72"/>
      <c r="EO64" s="72"/>
      <c r="EP64" s="72"/>
      <c r="EQ64" s="72"/>
      <c r="ER64" s="72"/>
      <c r="ES64" s="72"/>
      <c r="ET64" s="72"/>
      <c r="EU64" s="72"/>
      <c r="EV64" s="72"/>
      <c r="EW64" s="72"/>
      <c r="EX64" s="72"/>
      <c r="EY64" s="72"/>
      <c r="EZ64" s="72"/>
      <c r="FA64" s="72"/>
      <c r="FB64" s="72"/>
      <c r="FC64" s="72"/>
      <c r="FD64" s="72"/>
      <c r="FE64" s="72"/>
      <c r="FF64" s="72"/>
      <c r="FG64" s="72"/>
      <c r="FH64" s="72"/>
      <c r="FI64" s="72"/>
      <c r="FJ64" s="72"/>
      <c r="FK64" s="72"/>
      <c r="FL64" s="72"/>
      <c r="FM64" s="72"/>
      <c r="FN64" s="72"/>
      <c r="FO64" s="72"/>
      <c r="FP64" s="72"/>
      <c r="FQ64" s="72"/>
      <c r="FR64" s="72"/>
      <c r="FS64" s="72"/>
      <c r="FT64" s="72"/>
      <c r="FU64" s="72"/>
      <c r="FV64" s="72"/>
      <c r="FW64" s="72"/>
      <c r="FX64" s="72"/>
      <c r="FY64" s="72"/>
      <c r="FZ64" s="72"/>
      <c r="GA64" s="72"/>
      <c r="GB64" s="72"/>
      <c r="GC64" s="72"/>
      <c r="GD64" s="72"/>
      <c r="GE64" s="72"/>
      <c r="GF64" s="72"/>
      <c r="GG64" s="72"/>
      <c r="GH64" s="72"/>
      <c r="GI64" s="72"/>
      <c r="GJ64" s="72"/>
      <c r="GK64" s="72"/>
      <c r="GL64" s="72"/>
      <c r="GM64" s="72"/>
      <c r="GN64" s="72"/>
      <c r="GO64" s="72"/>
      <c r="GP64" s="72"/>
      <c r="GQ64" s="72"/>
      <c r="GR64" s="72"/>
      <c r="GS64" s="72"/>
      <c r="GT64" s="72"/>
      <c r="GU64" s="72"/>
      <c r="GV64" s="72"/>
      <c r="GW64" s="72"/>
      <c r="GX64" s="72"/>
      <c r="GY64" s="72"/>
      <c r="GZ64" s="72"/>
      <c r="HA64" s="72"/>
      <c r="HB64" s="72"/>
      <c r="HC64" s="72"/>
      <c r="HD64" s="72"/>
      <c r="HE64" s="72"/>
      <c r="HF64" s="72"/>
      <c r="HG64" s="72"/>
      <c r="HH64" s="72"/>
      <c r="HI64" s="72"/>
      <c r="HJ64" s="72"/>
      <c r="HK64" s="72"/>
      <c r="HL64" s="72"/>
      <c r="HM64" s="72"/>
      <c r="HN64" s="72"/>
      <c r="HO64" s="72"/>
      <c r="HP64" s="72"/>
      <c r="HQ64" s="72"/>
      <c r="HR64" s="72"/>
      <c r="HS64" s="72"/>
      <c r="HT64" s="72"/>
      <c r="HU64" s="72"/>
      <c r="HV64" s="72"/>
      <c r="HW64" s="72"/>
      <c r="HX64" s="72"/>
      <c r="HY64" s="72"/>
      <c r="HZ64" s="72"/>
      <c r="IA64" s="72"/>
      <c r="IB64" s="72"/>
      <c r="IC64" s="72"/>
      <c r="ID64" s="72"/>
      <c r="IE64" s="72"/>
      <c r="IF64" s="72"/>
      <c r="IG64" s="72"/>
      <c r="IH64" s="72"/>
      <c r="II64" s="72"/>
      <c r="IJ64" s="72"/>
      <c r="IK64" s="72"/>
      <c r="IL64" s="72"/>
      <c r="IM64" s="72"/>
      <c r="IN64" s="72"/>
      <c r="IO64" s="72"/>
      <c r="IP64" s="72"/>
      <c r="IQ64" s="72"/>
      <c r="IR64" s="72"/>
      <c r="IS64" s="72"/>
      <c r="IT64" s="72"/>
      <c r="IU64" s="72"/>
      <c r="IV64" s="72"/>
    </row>
    <row r="65" spans="1:256" s="73" customFormat="1" x14ac:dyDescent="0.25">
      <c r="A65" s="70" t="str">
        <f>IF(A63="","",IF((SUM(IF(FREQUENCY('A1'!$K$30:$L$103,'A1'!$K$30:$L$103)&gt;0,1)))&gt;(A63+1),(A63+1),""))</f>
        <v/>
      </c>
      <c r="B65" s="71">
        <f t="array" ref="B65">IF(A64="","",(LARGE('A1'!$K$30:$L$103,(1+SUM(COUNTIF('A1'!$K$30:$L$103,B$7:B64))-(A64*COUNTIF('A1'!$K$30:$L$103,B$8))))))</f>
        <v>61.184000000000026</v>
      </c>
      <c r="C65" s="72" t="str">
        <f t="array" ref="C65:AZ65">IF($C$6:$AZ$6="","",IF($C$6:$AZ$6="HOT",IF(TRANSPOSE('A1'!$K$30:$K$80)=$B65,"●",IF(TRANSPOSE('A1'!$L$30:$L$80)=$B65,"▼",IF($C64:$AZ64="|","|",""))),IF(TRANSPOSE('A1'!$K$30:$K$80)=$B65,"●",IF(TRANSPOSE('A1'!$L$30:$L$80)=$B65,"▲",IF($C64:$AZ64="|","|","")))))</f>
        <v>|</v>
      </c>
      <c r="D65" s="72" t="str">
        <v>|</v>
      </c>
      <c r="E65" s="72" t="str">
        <v/>
      </c>
      <c r="F65" s="72" t="str">
        <v>|</v>
      </c>
      <c r="G65" s="72" t="str">
        <v>|</v>
      </c>
      <c r="H65" s="72" t="str">
        <v/>
      </c>
      <c r="I65" s="72" t="str">
        <v>|</v>
      </c>
      <c r="J65" s="72" t="str">
        <v/>
      </c>
      <c r="K65" s="72" t="str">
        <v>|</v>
      </c>
      <c r="L65" s="72" t="str">
        <v>|</v>
      </c>
      <c r="M65" s="72" t="str">
        <v>|</v>
      </c>
      <c r="N65" s="72" t="str">
        <v>|</v>
      </c>
      <c r="O65" s="72" t="str">
        <v/>
      </c>
      <c r="P65" s="72" t="str">
        <v/>
      </c>
      <c r="Q65" s="72" t="str">
        <v/>
      </c>
      <c r="R65" s="72" t="str">
        <v/>
      </c>
      <c r="S65" s="72" t="str">
        <v>|</v>
      </c>
      <c r="T65" s="72" t="str">
        <v/>
      </c>
      <c r="U65" s="72" t="str">
        <v>▼</v>
      </c>
      <c r="V65" s="72" t="str">
        <v/>
      </c>
      <c r="W65" s="72" t="str">
        <v>|</v>
      </c>
      <c r="X65" s="72" t="str">
        <v/>
      </c>
      <c r="Y65" s="72" t="str">
        <v/>
      </c>
      <c r="Z65" s="72" t="str">
        <v/>
      </c>
      <c r="AA65" s="72" t="str">
        <v/>
      </c>
      <c r="AB65" s="72" t="str">
        <v/>
      </c>
      <c r="AC65" s="72" t="str">
        <v/>
      </c>
      <c r="AD65" s="72" t="str">
        <v/>
      </c>
      <c r="AE65" s="72" t="str">
        <v/>
      </c>
      <c r="AF65" s="72" t="str">
        <v/>
      </c>
      <c r="AG65" s="72" t="str">
        <v/>
      </c>
      <c r="AH65" s="72" t="str">
        <v/>
      </c>
      <c r="AI65" s="72" t="str">
        <v/>
      </c>
      <c r="AJ65" s="72" t="str">
        <v/>
      </c>
      <c r="AK65" s="72" t="str">
        <v/>
      </c>
      <c r="AL65" s="72" t="str">
        <v/>
      </c>
      <c r="AM65" s="72" t="str">
        <v/>
      </c>
      <c r="AN65" s="72" t="str">
        <v/>
      </c>
      <c r="AO65" s="72" t="str">
        <v/>
      </c>
      <c r="AP65" s="72" t="str">
        <v/>
      </c>
      <c r="AQ65" s="72" t="str">
        <v/>
      </c>
      <c r="AR65" s="72" t="str">
        <v/>
      </c>
      <c r="AS65" s="72" t="str">
        <v/>
      </c>
      <c r="AT65" s="72" t="str">
        <v/>
      </c>
      <c r="AU65" s="72" t="str">
        <v/>
      </c>
      <c r="AV65" s="72" t="str">
        <v/>
      </c>
      <c r="AW65" s="72" t="str">
        <v/>
      </c>
      <c r="AX65" s="72" t="str">
        <v/>
      </c>
      <c r="AY65" s="72" t="str">
        <v/>
      </c>
      <c r="AZ65" s="72" t="str">
        <v/>
      </c>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c r="DA65" s="72"/>
      <c r="DB65" s="72"/>
      <c r="DC65" s="72"/>
      <c r="DD65" s="72"/>
      <c r="DE65" s="72"/>
      <c r="DF65" s="72"/>
      <c r="DG65" s="72"/>
      <c r="DH65" s="72"/>
      <c r="DI65" s="72"/>
      <c r="DJ65" s="72"/>
      <c r="DK65" s="72"/>
      <c r="DL65" s="72"/>
      <c r="DM65" s="72"/>
      <c r="DN65" s="72"/>
      <c r="DO65" s="72"/>
      <c r="DP65" s="72"/>
      <c r="DQ65" s="72"/>
      <c r="DR65" s="72"/>
      <c r="DS65" s="72"/>
      <c r="DT65" s="72"/>
      <c r="DU65" s="72"/>
      <c r="DV65" s="72"/>
      <c r="DW65" s="72"/>
      <c r="DX65" s="72"/>
      <c r="DY65" s="72"/>
      <c r="DZ65" s="72"/>
      <c r="EA65" s="72"/>
      <c r="EB65" s="72"/>
      <c r="EC65" s="72"/>
      <c r="ED65" s="72"/>
      <c r="EE65" s="72"/>
      <c r="EF65" s="72"/>
      <c r="EG65" s="72"/>
      <c r="EH65" s="72"/>
      <c r="EI65" s="72"/>
      <c r="EJ65" s="72"/>
      <c r="EK65" s="72"/>
      <c r="EL65" s="72"/>
      <c r="EM65" s="72"/>
      <c r="EN65" s="72"/>
      <c r="EO65" s="72"/>
      <c r="EP65" s="72"/>
      <c r="EQ65" s="72"/>
      <c r="ER65" s="72"/>
      <c r="ES65" s="72"/>
      <c r="ET65" s="72"/>
      <c r="EU65" s="72"/>
      <c r="EV65" s="72"/>
      <c r="EW65" s="72"/>
      <c r="EX65" s="72"/>
      <c r="EY65" s="72"/>
      <c r="EZ65" s="72"/>
      <c r="FA65" s="72"/>
      <c r="FB65" s="72"/>
      <c r="FC65" s="72"/>
      <c r="FD65" s="72"/>
      <c r="FE65" s="72"/>
      <c r="FF65" s="72"/>
      <c r="FG65" s="72"/>
      <c r="FH65" s="72"/>
      <c r="FI65" s="72"/>
      <c r="FJ65" s="72"/>
      <c r="FK65" s="72"/>
      <c r="FL65" s="72"/>
      <c r="FM65" s="72"/>
      <c r="FN65" s="72"/>
      <c r="FO65" s="72"/>
      <c r="FP65" s="72"/>
      <c r="FQ65" s="72"/>
      <c r="FR65" s="72"/>
      <c r="FS65" s="72"/>
      <c r="FT65" s="72"/>
      <c r="FU65" s="72"/>
      <c r="FV65" s="72"/>
      <c r="FW65" s="72"/>
      <c r="FX65" s="72"/>
      <c r="FY65" s="72"/>
      <c r="FZ65" s="72"/>
      <c r="GA65" s="72"/>
      <c r="GB65" s="72"/>
      <c r="GC65" s="72"/>
      <c r="GD65" s="72"/>
      <c r="GE65" s="72"/>
      <c r="GF65" s="72"/>
      <c r="GG65" s="72"/>
      <c r="GH65" s="72"/>
      <c r="GI65" s="72"/>
      <c r="GJ65" s="72"/>
      <c r="GK65" s="72"/>
      <c r="GL65" s="72"/>
      <c r="GM65" s="72"/>
      <c r="GN65" s="72"/>
      <c r="GO65" s="72"/>
      <c r="GP65" s="72"/>
      <c r="GQ65" s="72"/>
      <c r="GR65" s="72"/>
      <c r="GS65" s="72"/>
      <c r="GT65" s="72"/>
      <c r="GU65" s="72"/>
      <c r="GV65" s="72"/>
      <c r="GW65" s="72"/>
      <c r="GX65" s="72"/>
      <c r="GY65" s="72"/>
      <c r="GZ65" s="72"/>
      <c r="HA65" s="72"/>
      <c r="HB65" s="72"/>
      <c r="HC65" s="72"/>
      <c r="HD65" s="72"/>
      <c r="HE65" s="72"/>
      <c r="HF65" s="72"/>
      <c r="HG65" s="72"/>
      <c r="HH65" s="72"/>
      <c r="HI65" s="72"/>
      <c r="HJ65" s="72"/>
      <c r="HK65" s="72"/>
      <c r="HL65" s="72"/>
      <c r="HM65" s="72"/>
      <c r="HN65" s="72"/>
      <c r="HO65" s="72"/>
      <c r="HP65" s="72"/>
      <c r="HQ65" s="72"/>
      <c r="HR65" s="72"/>
      <c r="HS65" s="72"/>
      <c r="HT65" s="72"/>
      <c r="HU65" s="72"/>
      <c r="HV65" s="72"/>
      <c r="HW65" s="72"/>
      <c r="HX65" s="72"/>
      <c r="HY65" s="72"/>
      <c r="HZ65" s="72"/>
      <c r="IA65" s="72"/>
      <c r="IB65" s="72"/>
      <c r="IC65" s="72"/>
      <c r="ID65" s="72"/>
      <c r="IE65" s="72"/>
      <c r="IF65" s="72"/>
      <c r="IG65" s="72"/>
      <c r="IH65" s="72"/>
      <c r="II65" s="72"/>
      <c r="IJ65" s="72"/>
      <c r="IK65" s="72"/>
      <c r="IL65" s="72"/>
      <c r="IM65" s="72"/>
      <c r="IN65" s="72"/>
      <c r="IO65" s="72"/>
      <c r="IP65" s="72"/>
      <c r="IQ65" s="72"/>
      <c r="IR65" s="72"/>
      <c r="IS65" s="72"/>
      <c r="IT65" s="72"/>
      <c r="IU65" s="72"/>
      <c r="IV65" s="72"/>
    </row>
    <row r="66" spans="1:256" s="73" customFormat="1" x14ac:dyDescent="0.25">
      <c r="A66" s="70">
        <f>IF(A64="","",IF((SUM(IF(FREQUENCY('A1'!$K$30:$L$103,'A1'!$K$30:$L$103)&gt;0,1)))&gt;(A64+1),(A64+1),""))</f>
        <v>30</v>
      </c>
      <c r="B66" s="71" t="str">
        <f t="array" ref="B66">IF(A65="","",(LARGE('A1'!$K$30:$L$103,(1+SUM(COUNTIF('A1'!$K$30:$L$103,B$7:B65))-(A65*COUNTIF('A1'!$K$30:$L$103,B$8))))))</f>
        <v/>
      </c>
      <c r="C66" s="72" t="str">
        <f t="array" ref="C66:AZ66">IF($C$6:$AZ$6="","",IF($C$6:$AZ$6="HOT",IF($C65:$AZ65="●","|",IF($C65:$AZ65="|","|","")),IF($C65:$AZ65="▲","|",IF($C65:$AZ65="|","|",""))))</f>
        <v>|</v>
      </c>
      <c r="D66" s="72" t="str">
        <v>|</v>
      </c>
      <c r="E66" s="72" t="str">
        <v/>
      </c>
      <c r="F66" s="72" t="str">
        <v>|</v>
      </c>
      <c r="G66" s="72" t="str">
        <v>|</v>
      </c>
      <c r="H66" s="72" t="str">
        <v/>
      </c>
      <c r="I66" s="72" t="str">
        <v>|</v>
      </c>
      <c r="J66" s="72" t="str">
        <v/>
      </c>
      <c r="K66" s="72" t="str">
        <v>|</v>
      </c>
      <c r="L66" s="72" t="str">
        <v>|</v>
      </c>
      <c r="M66" s="72" t="str">
        <v>|</v>
      </c>
      <c r="N66" s="72" t="str">
        <v>|</v>
      </c>
      <c r="O66" s="72" t="str">
        <v/>
      </c>
      <c r="P66" s="72" t="str">
        <v/>
      </c>
      <c r="Q66" s="72" t="str">
        <v/>
      </c>
      <c r="R66" s="72" t="str">
        <v/>
      </c>
      <c r="S66" s="72" t="str">
        <v>|</v>
      </c>
      <c r="T66" s="72" t="str">
        <v/>
      </c>
      <c r="U66" s="72" t="str">
        <v/>
      </c>
      <c r="V66" s="72" t="str">
        <v/>
      </c>
      <c r="W66" s="72" t="str">
        <v>|</v>
      </c>
      <c r="X66" s="72" t="str">
        <v/>
      </c>
      <c r="Y66" s="72" t="str">
        <v/>
      </c>
      <c r="Z66" s="72" t="str">
        <v/>
      </c>
      <c r="AA66" s="72" t="str">
        <v/>
      </c>
      <c r="AB66" s="72" t="str">
        <v/>
      </c>
      <c r="AC66" s="72" t="str">
        <v/>
      </c>
      <c r="AD66" s="72" t="str">
        <v/>
      </c>
      <c r="AE66" s="72" t="str">
        <v/>
      </c>
      <c r="AF66" s="72" t="str">
        <v/>
      </c>
      <c r="AG66" s="72" t="str">
        <v/>
      </c>
      <c r="AH66" s="72" t="str">
        <v/>
      </c>
      <c r="AI66" s="72" t="str">
        <v/>
      </c>
      <c r="AJ66" s="72" t="str">
        <v/>
      </c>
      <c r="AK66" s="72" t="str">
        <v/>
      </c>
      <c r="AL66" s="72" t="str">
        <v/>
      </c>
      <c r="AM66" s="72" t="str">
        <v/>
      </c>
      <c r="AN66" s="72" t="str">
        <v/>
      </c>
      <c r="AO66" s="72" t="str">
        <v/>
      </c>
      <c r="AP66" s="72" t="str">
        <v/>
      </c>
      <c r="AQ66" s="72" t="str">
        <v/>
      </c>
      <c r="AR66" s="72" t="str">
        <v/>
      </c>
      <c r="AS66" s="72" t="str">
        <v/>
      </c>
      <c r="AT66" s="72" t="str">
        <v/>
      </c>
      <c r="AU66" s="72" t="str">
        <v/>
      </c>
      <c r="AV66" s="72" t="str">
        <v/>
      </c>
      <c r="AW66" s="72" t="str">
        <v/>
      </c>
      <c r="AX66" s="72" t="str">
        <v/>
      </c>
      <c r="AY66" s="72" t="str">
        <v/>
      </c>
      <c r="AZ66" s="72" t="str">
        <v/>
      </c>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c r="DA66" s="72"/>
      <c r="DB66" s="72"/>
      <c r="DC66" s="72"/>
      <c r="DD66" s="72"/>
      <c r="DE66" s="72"/>
      <c r="DF66" s="72"/>
      <c r="DG66" s="72"/>
      <c r="DH66" s="72"/>
      <c r="DI66" s="72"/>
      <c r="DJ66" s="72"/>
      <c r="DK66" s="72"/>
      <c r="DL66" s="72"/>
      <c r="DM66" s="72"/>
      <c r="DN66" s="72"/>
      <c r="DO66" s="72"/>
      <c r="DP66" s="72"/>
      <c r="DQ66" s="72"/>
      <c r="DR66" s="72"/>
      <c r="DS66" s="72"/>
      <c r="DT66" s="72"/>
      <c r="DU66" s="72"/>
      <c r="DV66" s="72"/>
      <c r="DW66" s="72"/>
      <c r="DX66" s="72"/>
      <c r="DY66" s="72"/>
      <c r="DZ66" s="72"/>
      <c r="EA66" s="72"/>
      <c r="EB66" s="72"/>
      <c r="EC66" s="72"/>
      <c r="ED66" s="72"/>
      <c r="EE66" s="72"/>
      <c r="EF66" s="72"/>
      <c r="EG66" s="72"/>
      <c r="EH66" s="72"/>
      <c r="EI66" s="72"/>
      <c r="EJ66" s="72"/>
      <c r="EK66" s="72"/>
      <c r="EL66" s="72"/>
      <c r="EM66" s="72"/>
      <c r="EN66" s="72"/>
      <c r="EO66" s="72"/>
      <c r="EP66" s="72"/>
      <c r="EQ66" s="72"/>
      <c r="ER66" s="72"/>
      <c r="ES66" s="72"/>
      <c r="ET66" s="72"/>
      <c r="EU66" s="72"/>
      <c r="EV66" s="72"/>
      <c r="EW66" s="72"/>
      <c r="EX66" s="72"/>
      <c r="EY66" s="72"/>
      <c r="EZ66" s="72"/>
      <c r="FA66" s="72"/>
      <c r="FB66" s="72"/>
      <c r="FC66" s="72"/>
      <c r="FD66" s="72"/>
      <c r="FE66" s="72"/>
      <c r="FF66" s="72"/>
      <c r="FG66" s="72"/>
      <c r="FH66" s="72"/>
      <c r="FI66" s="72"/>
      <c r="FJ66" s="72"/>
      <c r="FK66" s="72"/>
      <c r="FL66" s="72"/>
      <c r="FM66" s="72"/>
      <c r="FN66" s="72"/>
      <c r="FO66" s="72"/>
      <c r="FP66" s="72"/>
      <c r="FQ66" s="72"/>
      <c r="FR66" s="72"/>
      <c r="FS66" s="72"/>
      <c r="FT66" s="72"/>
      <c r="FU66" s="72"/>
      <c r="FV66" s="72"/>
      <c r="FW66" s="72"/>
      <c r="FX66" s="72"/>
      <c r="FY66" s="72"/>
      <c r="FZ66" s="72"/>
      <c r="GA66" s="72"/>
      <c r="GB66" s="72"/>
      <c r="GC66" s="72"/>
      <c r="GD66" s="72"/>
      <c r="GE66" s="72"/>
      <c r="GF66" s="72"/>
      <c r="GG66" s="72"/>
      <c r="GH66" s="72"/>
      <c r="GI66" s="72"/>
      <c r="GJ66" s="72"/>
      <c r="GK66" s="72"/>
      <c r="GL66" s="72"/>
      <c r="GM66" s="72"/>
      <c r="GN66" s="72"/>
      <c r="GO66" s="72"/>
      <c r="GP66" s="72"/>
      <c r="GQ66" s="72"/>
      <c r="GR66" s="72"/>
      <c r="GS66" s="72"/>
      <c r="GT66" s="72"/>
      <c r="GU66" s="72"/>
      <c r="GV66" s="72"/>
      <c r="GW66" s="72"/>
      <c r="GX66" s="72"/>
      <c r="GY66" s="72"/>
      <c r="GZ66" s="72"/>
      <c r="HA66" s="72"/>
      <c r="HB66" s="72"/>
      <c r="HC66" s="72"/>
      <c r="HD66" s="72"/>
      <c r="HE66" s="72"/>
      <c r="HF66" s="72"/>
      <c r="HG66" s="72"/>
      <c r="HH66" s="72"/>
      <c r="HI66" s="72"/>
      <c r="HJ66" s="72"/>
      <c r="HK66" s="72"/>
      <c r="HL66" s="72"/>
      <c r="HM66" s="72"/>
      <c r="HN66" s="72"/>
      <c r="HO66" s="72"/>
      <c r="HP66" s="72"/>
      <c r="HQ66" s="72"/>
      <c r="HR66" s="72"/>
      <c r="HS66" s="72"/>
      <c r="HT66" s="72"/>
      <c r="HU66" s="72"/>
      <c r="HV66" s="72"/>
      <c r="HW66" s="72"/>
      <c r="HX66" s="72"/>
      <c r="HY66" s="72"/>
      <c r="HZ66" s="72"/>
      <c r="IA66" s="72"/>
      <c r="IB66" s="72"/>
      <c r="IC66" s="72"/>
      <c r="ID66" s="72"/>
      <c r="IE66" s="72"/>
      <c r="IF66" s="72"/>
      <c r="IG66" s="72"/>
      <c r="IH66" s="72"/>
      <c r="II66" s="72"/>
      <c r="IJ66" s="72"/>
      <c r="IK66" s="72"/>
      <c r="IL66" s="72"/>
      <c r="IM66" s="72"/>
      <c r="IN66" s="72"/>
      <c r="IO66" s="72"/>
      <c r="IP66" s="72"/>
      <c r="IQ66" s="72"/>
      <c r="IR66" s="72"/>
      <c r="IS66" s="72"/>
      <c r="IT66" s="72"/>
      <c r="IU66" s="72"/>
      <c r="IV66" s="72"/>
    </row>
    <row r="67" spans="1:256" s="73" customFormat="1" x14ac:dyDescent="0.25">
      <c r="A67" s="70" t="str">
        <f>IF(A65="","",IF((SUM(IF(FREQUENCY('A1'!$K$30:$L$103,'A1'!$K$30:$L$103)&gt;0,1)))&gt;(A65+1),(A65+1),""))</f>
        <v/>
      </c>
      <c r="B67" s="71">
        <f t="array" ref="B67">IF(A66="","",(LARGE('A1'!$K$30:$L$103,(1+SUM(COUNTIF('A1'!$K$30:$L$103,B$7:B66))-(A66*COUNTIF('A1'!$K$30:$L$103,B$8))))))</f>
        <v>61.18300000000005</v>
      </c>
      <c r="C67" s="72" t="str">
        <f t="array" ref="C67:AZ67">IF($C$6:$AZ$6="","",IF($C$6:$AZ$6="HOT",IF(TRANSPOSE('A1'!$K$30:$K$80)=$B67,"●",IF(TRANSPOSE('A1'!$L$30:$L$80)=$B67,"▼",IF($C66:$AZ66="|","|",""))),IF(TRANSPOSE('A1'!$K$30:$K$80)=$B67,"●",IF(TRANSPOSE('A1'!$L$30:$L$80)=$B67,"▲",IF($C66:$AZ66="|","|","")))))</f>
        <v>|</v>
      </c>
      <c r="D67" s="72" t="str">
        <v>|</v>
      </c>
      <c r="E67" s="72" t="str">
        <v/>
      </c>
      <c r="F67" s="72" t="str">
        <v>|</v>
      </c>
      <c r="G67" s="72" t="str">
        <v>|</v>
      </c>
      <c r="H67" s="72" t="str">
        <v/>
      </c>
      <c r="I67" s="72" t="str">
        <v>|</v>
      </c>
      <c r="J67" s="72" t="str">
        <v/>
      </c>
      <c r="K67" s="72" t="str">
        <v>|</v>
      </c>
      <c r="L67" s="72" t="str">
        <v>|</v>
      </c>
      <c r="M67" s="72" t="str">
        <v>|</v>
      </c>
      <c r="N67" s="72" t="str">
        <v>|</v>
      </c>
      <c r="O67" s="72" t="str">
        <v/>
      </c>
      <c r="P67" s="72" t="str">
        <v/>
      </c>
      <c r="Q67" s="72" t="str">
        <v/>
      </c>
      <c r="R67" s="72" t="str">
        <v/>
      </c>
      <c r="S67" s="72" t="str">
        <v>▼</v>
      </c>
      <c r="T67" s="72" t="str">
        <v/>
      </c>
      <c r="U67" s="72" t="str">
        <v/>
      </c>
      <c r="V67" s="72" t="str">
        <v/>
      </c>
      <c r="W67" s="72" t="str">
        <v>▼</v>
      </c>
      <c r="X67" s="72" t="str">
        <v/>
      </c>
      <c r="Y67" s="72" t="str">
        <v/>
      </c>
      <c r="Z67" s="72" t="str">
        <v/>
      </c>
      <c r="AA67" s="72" t="str">
        <v/>
      </c>
      <c r="AB67" s="72" t="str">
        <v/>
      </c>
      <c r="AC67" s="72" t="str">
        <v/>
      </c>
      <c r="AD67" s="72" t="str">
        <v/>
      </c>
      <c r="AE67" s="72" t="str">
        <v/>
      </c>
      <c r="AF67" s="72" t="str">
        <v/>
      </c>
      <c r="AG67" s="72" t="str">
        <v/>
      </c>
      <c r="AH67" s="72" t="str">
        <v/>
      </c>
      <c r="AI67" s="72" t="str">
        <v/>
      </c>
      <c r="AJ67" s="72" t="str">
        <v/>
      </c>
      <c r="AK67" s="72" t="str">
        <v/>
      </c>
      <c r="AL67" s="72" t="str">
        <v/>
      </c>
      <c r="AM67" s="72" t="str">
        <v/>
      </c>
      <c r="AN67" s="72" t="str">
        <v/>
      </c>
      <c r="AO67" s="72" t="str">
        <v/>
      </c>
      <c r="AP67" s="72" t="str">
        <v/>
      </c>
      <c r="AQ67" s="72" t="str">
        <v/>
      </c>
      <c r="AR67" s="72" t="str">
        <v/>
      </c>
      <c r="AS67" s="72" t="str">
        <v/>
      </c>
      <c r="AT67" s="72" t="str">
        <v/>
      </c>
      <c r="AU67" s="72" t="str">
        <v/>
      </c>
      <c r="AV67" s="72" t="str">
        <v/>
      </c>
      <c r="AW67" s="72" t="str">
        <v/>
      </c>
      <c r="AX67" s="72" t="str">
        <v/>
      </c>
      <c r="AY67" s="72" t="str">
        <v/>
      </c>
      <c r="AZ67" s="72" t="str">
        <v/>
      </c>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c r="DA67" s="72"/>
      <c r="DB67" s="72"/>
      <c r="DC67" s="72"/>
      <c r="DD67" s="72"/>
      <c r="DE67" s="72"/>
      <c r="DF67" s="72"/>
      <c r="DG67" s="72"/>
      <c r="DH67" s="72"/>
      <c r="DI67" s="72"/>
      <c r="DJ67" s="72"/>
      <c r="DK67" s="72"/>
      <c r="DL67" s="72"/>
      <c r="DM67" s="72"/>
      <c r="DN67" s="72"/>
      <c r="DO67" s="72"/>
      <c r="DP67" s="72"/>
      <c r="DQ67" s="72"/>
      <c r="DR67" s="72"/>
      <c r="DS67" s="72"/>
      <c r="DT67" s="72"/>
      <c r="DU67" s="72"/>
      <c r="DV67" s="72"/>
      <c r="DW67" s="72"/>
      <c r="DX67" s="72"/>
      <c r="DY67" s="72"/>
      <c r="DZ67" s="72"/>
      <c r="EA67" s="72"/>
      <c r="EB67" s="72"/>
      <c r="EC67" s="72"/>
      <c r="ED67" s="72"/>
      <c r="EE67" s="72"/>
      <c r="EF67" s="72"/>
      <c r="EG67" s="72"/>
      <c r="EH67" s="72"/>
      <c r="EI67" s="72"/>
      <c r="EJ67" s="72"/>
      <c r="EK67" s="72"/>
      <c r="EL67" s="72"/>
      <c r="EM67" s="72"/>
      <c r="EN67" s="72"/>
      <c r="EO67" s="72"/>
      <c r="EP67" s="72"/>
      <c r="EQ67" s="72"/>
      <c r="ER67" s="72"/>
      <c r="ES67" s="72"/>
      <c r="ET67" s="72"/>
      <c r="EU67" s="72"/>
      <c r="EV67" s="72"/>
      <c r="EW67" s="72"/>
      <c r="EX67" s="72"/>
      <c r="EY67" s="72"/>
      <c r="EZ67" s="72"/>
      <c r="FA67" s="72"/>
      <c r="FB67" s="72"/>
      <c r="FC67" s="72"/>
      <c r="FD67" s="72"/>
      <c r="FE67" s="72"/>
      <c r="FF67" s="72"/>
      <c r="FG67" s="72"/>
      <c r="FH67" s="72"/>
      <c r="FI67" s="72"/>
      <c r="FJ67" s="72"/>
      <c r="FK67" s="72"/>
      <c r="FL67" s="72"/>
      <c r="FM67" s="72"/>
      <c r="FN67" s="72"/>
      <c r="FO67" s="72"/>
      <c r="FP67" s="72"/>
      <c r="FQ67" s="72"/>
      <c r="FR67" s="72"/>
      <c r="FS67" s="72"/>
      <c r="FT67" s="72"/>
      <c r="FU67" s="72"/>
      <c r="FV67" s="72"/>
      <c r="FW67" s="72"/>
      <c r="FX67" s="72"/>
      <c r="FY67" s="72"/>
      <c r="FZ67" s="72"/>
      <c r="GA67" s="72"/>
      <c r="GB67" s="72"/>
      <c r="GC67" s="72"/>
      <c r="GD67" s="72"/>
      <c r="GE67" s="72"/>
      <c r="GF67" s="72"/>
      <c r="GG67" s="72"/>
      <c r="GH67" s="72"/>
      <c r="GI67" s="72"/>
      <c r="GJ67" s="72"/>
      <c r="GK67" s="72"/>
      <c r="GL67" s="72"/>
      <c r="GM67" s="72"/>
      <c r="GN67" s="72"/>
      <c r="GO67" s="72"/>
      <c r="GP67" s="72"/>
      <c r="GQ67" s="72"/>
      <c r="GR67" s="72"/>
      <c r="GS67" s="72"/>
      <c r="GT67" s="72"/>
      <c r="GU67" s="72"/>
      <c r="GV67" s="72"/>
      <c r="GW67" s="72"/>
      <c r="GX67" s="72"/>
      <c r="GY67" s="72"/>
      <c r="GZ67" s="72"/>
      <c r="HA67" s="72"/>
      <c r="HB67" s="72"/>
      <c r="HC67" s="72"/>
      <c r="HD67" s="72"/>
      <c r="HE67" s="72"/>
      <c r="HF67" s="72"/>
      <c r="HG67" s="72"/>
      <c r="HH67" s="72"/>
      <c r="HI67" s="72"/>
      <c r="HJ67" s="72"/>
      <c r="HK67" s="72"/>
      <c r="HL67" s="72"/>
      <c r="HM67" s="72"/>
      <c r="HN67" s="72"/>
      <c r="HO67" s="72"/>
      <c r="HP67" s="72"/>
      <c r="HQ67" s="72"/>
      <c r="HR67" s="72"/>
      <c r="HS67" s="72"/>
      <c r="HT67" s="72"/>
      <c r="HU67" s="72"/>
      <c r="HV67" s="72"/>
      <c r="HW67" s="72"/>
      <c r="HX67" s="72"/>
      <c r="HY67" s="72"/>
      <c r="HZ67" s="72"/>
      <c r="IA67" s="72"/>
      <c r="IB67" s="72"/>
      <c r="IC67" s="72"/>
      <c r="ID67" s="72"/>
      <c r="IE67" s="72"/>
      <c r="IF67" s="72"/>
      <c r="IG67" s="72"/>
      <c r="IH67" s="72"/>
      <c r="II67" s="72"/>
      <c r="IJ67" s="72"/>
      <c r="IK67" s="72"/>
      <c r="IL67" s="72"/>
      <c r="IM67" s="72"/>
      <c r="IN67" s="72"/>
      <c r="IO67" s="72"/>
      <c r="IP67" s="72"/>
      <c r="IQ67" s="72"/>
      <c r="IR67" s="72"/>
      <c r="IS67" s="72"/>
      <c r="IT67" s="72"/>
      <c r="IU67" s="72"/>
      <c r="IV67" s="72"/>
    </row>
    <row r="68" spans="1:256" s="73" customFormat="1" x14ac:dyDescent="0.25">
      <c r="A68" s="70">
        <f>IF(A66="","",IF((SUM(IF(FREQUENCY('A1'!$K$30:$L$103,'A1'!$K$30:$L$103)&gt;0,1)))&gt;(A66+1),(A66+1),""))</f>
        <v>31</v>
      </c>
      <c r="B68" s="71" t="str">
        <f t="array" ref="B68">IF(A67="","",(LARGE('A1'!$K$30:$L$103,(1+SUM(COUNTIF('A1'!$K$30:$L$103,B$7:B67))-(A67*COUNTIF('A1'!$K$30:$L$103,B$8))))))</f>
        <v/>
      </c>
      <c r="C68" s="72" t="str">
        <f t="array" ref="C68:AZ68">IF($C$6:$AZ$6="","",IF($C$6:$AZ$6="HOT",IF($C67:$AZ67="●","|",IF($C67:$AZ67="|","|","")),IF($C67:$AZ67="▲","|",IF($C67:$AZ67="|","|",""))))</f>
        <v>|</v>
      </c>
      <c r="D68" s="72" t="str">
        <v>|</v>
      </c>
      <c r="E68" s="72" t="str">
        <v/>
      </c>
      <c r="F68" s="72" t="str">
        <v>|</v>
      </c>
      <c r="G68" s="72" t="str">
        <v>|</v>
      </c>
      <c r="H68" s="72" t="str">
        <v/>
      </c>
      <c r="I68" s="72" t="str">
        <v>|</v>
      </c>
      <c r="J68" s="72" t="str">
        <v/>
      </c>
      <c r="K68" s="72" t="str">
        <v>|</v>
      </c>
      <c r="L68" s="72" t="str">
        <v>|</v>
      </c>
      <c r="M68" s="72" t="str">
        <v>|</v>
      </c>
      <c r="N68" s="72" t="str">
        <v>|</v>
      </c>
      <c r="O68" s="72" t="str">
        <v/>
      </c>
      <c r="P68" s="72" t="str">
        <v/>
      </c>
      <c r="Q68" s="72" t="str">
        <v/>
      </c>
      <c r="R68" s="72" t="str">
        <v/>
      </c>
      <c r="S68" s="72" t="str">
        <v/>
      </c>
      <c r="T68" s="72" t="str">
        <v/>
      </c>
      <c r="U68" s="72" t="str">
        <v/>
      </c>
      <c r="V68" s="72" t="str">
        <v/>
      </c>
      <c r="W68" s="72" t="str">
        <v/>
      </c>
      <c r="X68" s="72" t="str">
        <v/>
      </c>
      <c r="Y68" s="72" t="str">
        <v/>
      </c>
      <c r="Z68" s="72" t="str">
        <v/>
      </c>
      <c r="AA68" s="72" t="str">
        <v/>
      </c>
      <c r="AB68" s="72" t="str">
        <v/>
      </c>
      <c r="AC68" s="72" t="str">
        <v/>
      </c>
      <c r="AD68" s="72" t="str">
        <v/>
      </c>
      <c r="AE68" s="72" t="str">
        <v/>
      </c>
      <c r="AF68" s="72" t="str">
        <v/>
      </c>
      <c r="AG68" s="72" t="str">
        <v/>
      </c>
      <c r="AH68" s="72" t="str">
        <v/>
      </c>
      <c r="AI68" s="72" t="str">
        <v/>
      </c>
      <c r="AJ68" s="72" t="str">
        <v/>
      </c>
      <c r="AK68" s="72" t="str">
        <v/>
      </c>
      <c r="AL68" s="72" t="str">
        <v/>
      </c>
      <c r="AM68" s="72" t="str">
        <v/>
      </c>
      <c r="AN68" s="72" t="str">
        <v/>
      </c>
      <c r="AO68" s="72" t="str">
        <v/>
      </c>
      <c r="AP68" s="72" t="str">
        <v/>
      </c>
      <c r="AQ68" s="72" t="str">
        <v/>
      </c>
      <c r="AR68" s="72" t="str">
        <v/>
      </c>
      <c r="AS68" s="72" t="str">
        <v/>
      </c>
      <c r="AT68" s="72" t="str">
        <v/>
      </c>
      <c r="AU68" s="72" t="str">
        <v/>
      </c>
      <c r="AV68" s="72" t="str">
        <v/>
      </c>
      <c r="AW68" s="72" t="str">
        <v/>
      </c>
      <c r="AX68" s="72" t="str">
        <v/>
      </c>
      <c r="AY68" s="72" t="str">
        <v/>
      </c>
      <c r="AZ68" s="72" t="str">
        <v/>
      </c>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c r="DA68" s="72"/>
      <c r="DB68" s="72"/>
      <c r="DC68" s="72"/>
      <c r="DD68" s="72"/>
      <c r="DE68" s="72"/>
      <c r="DF68" s="72"/>
      <c r="DG68" s="72"/>
      <c r="DH68" s="72"/>
      <c r="DI68" s="72"/>
      <c r="DJ68" s="72"/>
      <c r="DK68" s="72"/>
      <c r="DL68" s="72"/>
      <c r="DM68" s="72"/>
      <c r="DN68" s="72"/>
      <c r="DO68" s="72"/>
      <c r="DP68" s="72"/>
      <c r="DQ68" s="72"/>
      <c r="DR68" s="72"/>
      <c r="DS68" s="72"/>
      <c r="DT68" s="72"/>
      <c r="DU68" s="72"/>
      <c r="DV68" s="72"/>
      <c r="DW68" s="72"/>
      <c r="DX68" s="72"/>
      <c r="DY68" s="72"/>
      <c r="DZ68" s="72"/>
      <c r="EA68" s="72"/>
      <c r="EB68" s="72"/>
      <c r="EC68" s="72"/>
      <c r="ED68" s="72"/>
      <c r="EE68" s="72"/>
      <c r="EF68" s="72"/>
      <c r="EG68" s="72"/>
      <c r="EH68" s="72"/>
      <c r="EI68" s="72"/>
      <c r="EJ68" s="72"/>
      <c r="EK68" s="72"/>
      <c r="EL68" s="72"/>
      <c r="EM68" s="72"/>
      <c r="EN68" s="72"/>
      <c r="EO68" s="72"/>
      <c r="EP68" s="72"/>
      <c r="EQ68" s="72"/>
      <c r="ER68" s="72"/>
      <c r="ES68" s="72"/>
      <c r="ET68" s="72"/>
      <c r="EU68" s="72"/>
      <c r="EV68" s="72"/>
      <c r="EW68" s="72"/>
      <c r="EX68" s="72"/>
      <c r="EY68" s="72"/>
      <c r="EZ68" s="72"/>
      <c r="FA68" s="72"/>
      <c r="FB68" s="72"/>
      <c r="FC68" s="72"/>
      <c r="FD68" s="72"/>
      <c r="FE68" s="72"/>
      <c r="FF68" s="72"/>
      <c r="FG68" s="72"/>
      <c r="FH68" s="72"/>
      <c r="FI68" s="72"/>
      <c r="FJ68" s="72"/>
      <c r="FK68" s="72"/>
      <c r="FL68" s="72"/>
      <c r="FM68" s="72"/>
      <c r="FN68" s="72"/>
      <c r="FO68" s="72"/>
      <c r="FP68" s="72"/>
      <c r="FQ68" s="72"/>
      <c r="FR68" s="72"/>
      <c r="FS68" s="72"/>
      <c r="FT68" s="72"/>
      <c r="FU68" s="72"/>
      <c r="FV68" s="72"/>
      <c r="FW68" s="72"/>
      <c r="FX68" s="72"/>
      <c r="FY68" s="72"/>
      <c r="FZ68" s="72"/>
      <c r="GA68" s="72"/>
      <c r="GB68" s="72"/>
      <c r="GC68" s="72"/>
      <c r="GD68" s="72"/>
      <c r="GE68" s="72"/>
      <c r="GF68" s="72"/>
      <c r="GG68" s="72"/>
      <c r="GH68" s="72"/>
      <c r="GI68" s="72"/>
      <c r="GJ68" s="72"/>
      <c r="GK68" s="72"/>
      <c r="GL68" s="72"/>
      <c r="GM68" s="72"/>
      <c r="GN68" s="72"/>
      <c r="GO68" s="72"/>
      <c r="GP68" s="72"/>
      <c r="GQ68" s="72"/>
      <c r="GR68" s="72"/>
      <c r="GS68" s="72"/>
      <c r="GT68" s="72"/>
      <c r="GU68" s="72"/>
      <c r="GV68" s="72"/>
      <c r="GW68" s="72"/>
      <c r="GX68" s="72"/>
      <c r="GY68" s="72"/>
      <c r="GZ68" s="72"/>
      <c r="HA68" s="72"/>
      <c r="HB68" s="72"/>
      <c r="HC68" s="72"/>
      <c r="HD68" s="72"/>
      <c r="HE68" s="72"/>
      <c r="HF68" s="72"/>
      <c r="HG68" s="72"/>
      <c r="HH68" s="72"/>
      <c r="HI68" s="72"/>
      <c r="HJ68" s="72"/>
      <c r="HK68" s="72"/>
      <c r="HL68" s="72"/>
      <c r="HM68" s="72"/>
      <c r="HN68" s="72"/>
      <c r="HO68" s="72"/>
      <c r="HP68" s="72"/>
      <c r="HQ68" s="72"/>
      <c r="HR68" s="72"/>
      <c r="HS68" s="72"/>
      <c r="HT68" s="72"/>
      <c r="HU68" s="72"/>
      <c r="HV68" s="72"/>
      <c r="HW68" s="72"/>
      <c r="HX68" s="72"/>
      <c r="HY68" s="72"/>
      <c r="HZ68" s="72"/>
      <c r="IA68" s="72"/>
      <c r="IB68" s="72"/>
      <c r="IC68" s="72"/>
      <c r="ID68" s="72"/>
      <c r="IE68" s="72"/>
      <c r="IF68" s="72"/>
      <c r="IG68" s="72"/>
      <c r="IH68" s="72"/>
      <c r="II68" s="72"/>
      <c r="IJ68" s="72"/>
      <c r="IK68" s="72"/>
      <c r="IL68" s="72"/>
      <c r="IM68" s="72"/>
      <c r="IN68" s="72"/>
      <c r="IO68" s="72"/>
      <c r="IP68" s="72"/>
      <c r="IQ68" s="72"/>
      <c r="IR68" s="72"/>
      <c r="IS68" s="72"/>
      <c r="IT68" s="72"/>
      <c r="IU68" s="72"/>
      <c r="IV68" s="72"/>
    </row>
    <row r="69" spans="1:256" s="73" customFormat="1" x14ac:dyDescent="0.25">
      <c r="A69" s="70" t="str">
        <f>IF(A67="","",IF((SUM(IF(FREQUENCY('A1'!$K$30:$L$103,'A1'!$K$30:$L$103)&gt;0,1)))&gt;(A67+1),(A67+1),""))</f>
        <v/>
      </c>
      <c r="B69" s="71" t="e">
        <f>IF(A68="","",(LARGE('A1'!$K$30:$L$103,(1+SUM(COUNTIF('A1'!$K$30:$L$103,B$7:B68))-(A68*COUNTIF('A1'!$K$30:$L$103,B$8))))))</f>
        <v>#NUM!</v>
      </c>
      <c r="C69" s="72" t="e">
        <f t="array" ref="C69:AZ69">IF($C$6:$AZ$6="","",IF($C$6:$AZ$6="HOT",IF(TRANSPOSE('A1'!$K$30:$K$80)=$B69,"●",IF(TRANSPOSE('A1'!$L$30:$L$80)=$B69,"▼",IF($C68:$AZ68="|","|",""))),IF(TRANSPOSE('A1'!$K$30:$K$80)=$B69,"●",IF(TRANSPOSE('A1'!$L$30:$L$80)=$B69,"▲",IF($C68:$AZ68="|","|","")))))</f>
        <v>#NUM!</v>
      </c>
      <c r="D69" s="72" t="e">
        <v>#NUM!</v>
      </c>
      <c r="E69" s="72" t="e">
        <v>#NUM!</v>
      </c>
      <c r="F69" s="72" t="e">
        <v>#NUM!</v>
      </c>
      <c r="G69" s="72" t="e">
        <v>#NUM!</v>
      </c>
      <c r="H69" s="72" t="e">
        <v>#NUM!</v>
      </c>
      <c r="I69" s="72" t="e">
        <v>#NUM!</v>
      </c>
      <c r="J69" s="72" t="e">
        <v>#NUM!</v>
      </c>
      <c r="K69" s="72" t="e">
        <v>#NUM!</v>
      </c>
      <c r="L69" s="72" t="e">
        <v>#NUM!</v>
      </c>
      <c r="M69" s="72" t="e">
        <v>#NUM!</v>
      </c>
      <c r="N69" s="72" t="e">
        <v>#NUM!</v>
      </c>
      <c r="O69" s="72" t="e">
        <v>#NUM!</v>
      </c>
      <c r="P69" s="72" t="e">
        <v>#NUM!</v>
      </c>
      <c r="Q69" s="72" t="e">
        <v>#NUM!</v>
      </c>
      <c r="R69" s="72" t="e">
        <v>#NUM!</v>
      </c>
      <c r="S69" s="72" t="e">
        <v>#NUM!</v>
      </c>
      <c r="T69" s="72" t="e">
        <v>#NUM!</v>
      </c>
      <c r="U69" s="72" t="e">
        <v>#NUM!</v>
      </c>
      <c r="V69" s="72" t="e">
        <v>#NUM!</v>
      </c>
      <c r="W69" s="72" t="e">
        <v>#NUM!</v>
      </c>
      <c r="X69" s="72" t="e">
        <v>#NUM!</v>
      </c>
      <c r="Y69" s="72" t="e">
        <v>#NUM!</v>
      </c>
      <c r="Z69" s="72" t="str">
        <v/>
      </c>
      <c r="AA69" s="72" t="str">
        <v/>
      </c>
      <c r="AB69" s="72" t="str">
        <v/>
      </c>
      <c r="AC69" s="72" t="str">
        <v/>
      </c>
      <c r="AD69" s="72" t="str">
        <v/>
      </c>
      <c r="AE69" s="72" t="str">
        <v/>
      </c>
      <c r="AF69" s="72" t="str">
        <v/>
      </c>
      <c r="AG69" s="72" t="str">
        <v/>
      </c>
      <c r="AH69" s="72" t="str">
        <v/>
      </c>
      <c r="AI69" s="72" t="str">
        <v/>
      </c>
      <c r="AJ69" s="72" t="str">
        <v/>
      </c>
      <c r="AK69" s="72" t="str">
        <v/>
      </c>
      <c r="AL69" s="72" t="str">
        <v/>
      </c>
      <c r="AM69" s="72" t="str">
        <v/>
      </c>
      <c r="AN69" s="72" t="str">
        <v/>
      </c>
      <c r="AO69" s="72" t="str">
        <v/>
      </c>
      <c r="AP69" s="72" t="str">
        <v/>
      </c>
      <c r="AQ69" s="72" t="str">
        <v/>
      </c>
      <c r="AR69" s="72" t="str">
        <v/>
      </c>
      <c r="AS69" s="72" t="str">
        <v/>
      </c>
      <c r="AT69" s="72" t="str">
        <v/>
      </c>
      <c r="AU69" s="72" t="str">
        <v/>
      </c>
      <c r="AV69" s="72" t="str">
        <v/>
      </c>
      <c r="AW69" s="72" t="str">
        <v/>
      </c>
      <c r="AX69" s="72" t="str">
        <v/>
      </c>
      <c r="AY69" s="72" t="str">
        <v/>
      </c>
      <c r="AZ69" s="72" t="str">
        <v/>
      </c>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2"/>
      <c r="DB69" s="72"/>
      <c r="DC69" s="72"/>
      <c r="DD69" s="72"/>
      <c r="DE69" s="72"/>
      <c r="DF69" s="72"/>
      <c r="DG69" s="72"/>
      <c r="DH69" s="72"/>
      <c r="DI69" s="72"/>
      <c r="DJ69" s="72"/>
      <c r="DK69" s="72"/>
      <c r="DL69" s="72"/>
      <c r="DM69" s="72"/>
      <c r="DN69" s="72"/>
      <c r="DO69" s="72"/>
      <c r="DP69" s="72"/>
      <c r="DQ69" s="72"/>
      <c r="DR69" s="72"/>
      <c r="DS69" s="72"/>
      <c r="DT69" s="72"/>
      <c r="DU69" s="72"/>
      <c r="DV69" s="72"/>
      <c r="DW69" s="72"/>
      <c r="DX69" s="72"/>
      <c r="DY69" s="72"/>
      <c r="DZ69" s="72"/>
      <c r="EA69" s="72"/>
      <c r="EB69" s="72"/>
      <c r="EC69" s="72"/>
      <c r="ED69" s="72"/>
      <c r="EE69" s="72"/>
      <c r="EF69" s="72"/>
      <c r="EG69" s="72"/>
      <c r="EH69" s="72"/>
      <c r="EI69" s="72"/>
      <c r="EJ69" s="72"/>
      <c r="EK69" s="72"/>
      <c r="EL69" s="72"/>
      <c r="EM69" s="72"/>
      <c r="EN69" s="72"/>
      <c r="EO69" s="72"/>
      <c r="EP69" s="72"/>
      <c r="EQ69" s="72"/>
      <c r="ER69" s="72"/>
      <c r="ES69" s="72"/>
      <c r="ET69" s="72"/>
      <c r="EU69" s="72"/>
      <c r="EV69" s="72"/>
      <c r="EW69" s="72"/>
      <c r="EX69" s="72"/>
      <c r="EY69" s="72"/>
      <c r="EZ69" s="72"/>
      <c r="FA69" s="72"/>
      <c r="FB69" s="72"/>
      <c r="FC69" s="72"/>
      <c r="FD69" s="72"/>
      <c r="FE69" s="72"/>
      <c r="FF69" s="72"/>
      <c r="FG69" s="72"/>
      <c r="FH69" s="72"/>
      <c r="FI69" s="72"/>
      <c r="FJ69" s="72"/>
      <c r="FK69" s="72"/>
      <c r="FL69" s="72"/>
      <c r="FM69" s="72"/>
      <c r="FN69" s="72"/>
      <c r="FO69" s="72"/>
      <c r="FP69" s="72"/>
      <c r="FQ69" s="72"/>
      <c r="FR69" s="72"/>
      <c r="FS69" s="72"/>
      <c r="FT69" s="72"/>
      <c r="FU69" s="72"/>
      <c r="FV69" s="72"/>
      <c r="FW69" s="72"/>
      <c r="FX69" s="72"/>
      <c r="FY69" s="72"/>
      <c r="FZ69" s="72"/>
      <c r="GA69" s="72"/>
      <c r="GB69" s="72"/>
      <c r="GC69" s="72"/>
      <c r="GD69" s="72"/>
      <c r="GE69" s="72"/>
      <c r="GF69" s="72"/>
      <c r="GG69" s="72"/>
      <c r="GH69" s="72"/>
      <c r="GI69" s="72"/>
      <c r="GJ69" s="72"/>
      <c r="GK69" s="72"/>
      <c r="GL69" s="72"/>
      <c r="GM69" s="72"/>
      <c r="GN69" s="72"/>
      <c r="GO69" s="72"/>
      <c r="GP69" s="72"/>
      <c r="GQ69" s="72"/>
      <c r="GR69" s="72"/>
      <c r="GS69" s="72"/>
      <c r="GT69" s="72"/>
      <c r="GU69" s="72"/>
      <c r="GV69" s="72"/>
      <c r="GW69" s="72"/>
      <c r="GX69" s="72"/>
      <c r="GY69" s="72"/>
      <c r="GZ69" s="72"/>
      <c r="HA69" s="72"/>
      <c r="HB69" s="72"/>
      <c r="HC69" s="72"/>
      <c r="HD69" s="72"/>
      <c r="HE69" s="72"/>
      <c r="HF69" s="72"/>
      <c r="HG69" s="72"/>
      <c r="HH69" s="72"/>
      <c r="HI69" s="72"/>
      <c r="HJ69" s="72"/>
      <c r="HK69" s="72"/>
      <c r="HL69" s="72"/>
      <c r="HM69" s="72"/>
      <c r="HN69" s="72"/>
      <c r="HO69" s="72"/>
      <c r="HP69" s="72"/>
      <c r="HQ69" s="72"/>
      <c r="HR69" s="72"/>
      <c r="HS69" s="72"/>
      <c r="HT69" s="72"/>
      <c r="HU69" s="72"/>
      <c r="HV69" s="72"/>
      <c r="HW69" s="72"/>
      <c r="HX69" s="72"/>
      <c r="HY69" s="72"/>
      <c r="HZ69" s="72"/>
      <c r="IA69" s="72"/>
      <c r="IB69" s="72"/>
      <c r="IC69" s="72"/>
      <c r="ID69" s="72"/>
      <c r="IE69" s="72"/>
      <c r="IF69" s="72"/>
      <c r="IG69" s="72"/>
      <c r="IH69" s="72"/>
      <c r="II69" s="72"/>
      <c r="IJ69" s="72"/>
      <c r="IK69" s="72"/>
      <c r="IL69" s="72"/>
      <c r="IM69" s="72"/>
      <c r="IN69" s="72"/>
      <c r="IO69" s="72"/>
      <c r="IP69" s="72"/>
      <c r="IQ69" s="72"/>
      <c r="IR69" s="72"/>
      <c r="IS69" s="72"/>
      <c r="IT69" s="72"/>
      <c r="IU69" s="72"/>
      <c r="IV69" s="72"/>
    </row>
    <row r="70" spans="1:256" s="73" customFormat="1" x14ac:dyDescent="0.25">
      <c r="A70" s="70">
        <f>IF(A68="","",IF((SUM(IF(FREQUENCY('A1'!$K$30:$L$103,'A1'!$K$30:$L$103)&gt;0,1)))&gt;(A68+1),(A68+1),""))</f>
        <v>32</v>
      </c>
      <c r="B70" s="71" t="str">
        <f t="array" ref="B70">IF(A69="","",(LARGE('A1'!$K$30:$L$103,(1+SUM(COUNTIF('A1'!$K$30:$L$103,B$7:B69))-(A69*COUNTIF('A1'!$K$30:$L$103,B$8))))))</f>
        <v/>
      </c>
      <c r="C70" s="72" t="e">
        <f t="array" ref="C70:AZ70">IF($C$6:$AZ$6="","",IF($C$6:$AZ$6="HOT",IF($C69:$AZ69="●","|",IF($C69:$AZ69="|","|","")),IF($C69:$AZ69="▲","|",IF($C69:$AZ69="|","|",""))))</f>
        <v>#NUM!</v>
      </c>
      <c r="D70" s="72" t="e">
        <v>#NUM!</v>
      </c>
      <c r="E70" s="72" t="e">
        <v>#NUM!</v>
      </c>
      <c r="F70" s="72" t="e">
        <v>#NUM!</v>
      </c>
      <c r="G70" s="72" t="e">
        <v>#NUM!</v>
      </c>
      <c r="H70" s="72" t="e">
        <v>#NUM!</v>
      </c>
      <c r="I70" s="72" t="e">
        <v>#NUM!</v>
      </c>
      <c r="J70" s="72" t="e">
        <v>#NUM!</v>
      </c>
      <c r="K70" s="72" t="e">
        <v>#NUM!</v>
      </c>
      <c r="L70" s="72" t="e">
        <v>#NUM!</v>
      </c>
      <c r="M70" s="72" t="e">
        <v>#NUM!</v>
      </c>
      <c r="N70" s="72" t="e">
        <v>#NUM!</v>
      </c>
      <c r="O70" s="72" t="e">
        <v>#NUM!</v>
      </c>
      <c r="P70" s="72" t="e">
        <v>#NUM!</v>
      </c>
      <c r="Q70" s="72" t="e">
        <v>#NUM!</v>
      </c>
      <c r="R70" s="72" t="e">
        <v>#NUM!</v>
      </c>
      <c r="S70" s="72" t="e">
        <v>#NUM!</v>
      </c>
      <c r="T70" s="72" t="e">
        <v>#NUM!</v>
      </c>
      <c r="U70" s="72" t="e">
        <v>#NUM!</v>
      </c>
      <c r="V70" s="72" t="e">
        <v>#NUM!</v>
      </c>
      <c r="W70" s="72" t="e">
        <v>#NUM!</v>
      </c>
      <c r="X70" s="72" t="e">
        <v>#NUM!</v>
      </c>
      <c r="Y70" s="72" t="e">
        <v>#NUM!</v>
      </c>
      <c r="Z70" s="72" t="str">
        <v/>
      </c>
      <c r="AA70" s="72" t="str">
        <v/>
      </c>
      <c r="AB70" s="72" t="str">
        <v/>
      </c>
      <c r="AC70" s="72" t="str">
        <v/>
      </c>
      <c r="AD70" s="72" t="str">
        <v/>
      </c>
      <c r="AE70" s="72" t="str">
        <v/>
      </c>
      <c r="AF70" s="72" t="str">
        <v/>
      </c>
      <c r="AG70" s="72" t="str">
        <v/>
      </c>
      <c r="AH70" s="72" t="str">
        <v/>
      </c>
      <c r="AI70" s="72" t="str">
        <v/>
      </c>
      <c r="AJ70" s="72" t="str">
        <v/>
      </c>
      <c r="AK70" s="72" t="str">
        <v/>
      </c>
      <c r="AL70" s="72" t="str">
        <v/>
      </c>
      <c r="AM70" s="72" t="str">
        <v/>
      </c>
      <c r="AN70" s="72" t="str">
        <v/>
      </c>
      <c r="AO70" s="72" t="str">
        <v/>
      </c>
      <c r="AP70" s="72" t="str">
        <v/>
      </c>
      <c r="AQ70" s="72" t="str">
        <v/>
      </c>
      <c r="AR70" s="72" t="str">
        <v/>
      </c>
      <c r="AS70" s="72" t="str">
        <v/>
      </c>
      <c r="AT70" s="72" t="str">
        <v/>
      </c>
      <c r="AU70" s="72" t="str">
        <v/>
      </c>
      <c r="AV70" s="72" t="str">
        <v/>
      </c>
      <c r="AW70" s="72" t="str">
        <v/>
      </c>
      <c r="AX70" s="72" t="str">
        <v/>
      </c>
      <c r="AY70" s="72" t="str">
        <v/>
      </c>
      <c r="AZ70" s="72" t="str">
        <v/>
      </c>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c r="DA70" s="72"/>
      <c r="DB70" s="72"/>
      <c r="DC70" s="72"/>
      <c r="DD70" s="72"/>
      <c r="DE70" s="72"/>
      <c r="DF70" s="72"/>
      <c r="DG70" s="72"/>
      <c r="DH70" s="72"/>
      <c r="DI70" s="72"/>
      <c r="DJ70" s="72"/>
      <c r="DK70" s="72"/>
      <c r="DL70" s="72"/>
      <c r="DM70" s="72"/>
      <c r="DN70" s="72"/>
      <c r="DO70" s="72"/>
      <c r="DP70" s="72"/>
      <c r="DQ70" s="72"/>
      <c r="DR70" s="72"/>
      <c r="DS70" s="72"/>
      <c r="DT70" s="72"/>
      <c r="DU70" s="72"/>
      <c r="DV70" s="72"/>
      <c r="DW70" s="72"/>
      <c r="DX70" s="72"/>
      <c r="DY70" s="72"/>
      <c r="DZ70" s="72"/>
      <c r="EA70" s="72"/>
      <c r="EB70" s="72"/>
      <c r="EC70" s="72"/>
      <c r="ED70" s="72"/>
      <c r="EE70" s="72"/>
      <c r="EF70" s="72"/>
      <c r="EG70" s="72"/>
      <c r="EH70" s="72"/>
      <c r="EI70" s="72"/>
      <c r="EJ70" s="72"/>
      <c r="EK70" s="72"/>
      <c r="EL70" s="72"/>
      <c r="EM70" s="72"/>
      <c r="EN70" s="72"/>
      <c r="EO70" s="72"/>
      <c r="EP70" s="72"/>
      <c r="EQ70" s="72"/>
      <c r="ER70" s="72"/>
      <c r="ES70" s="72"/>
      <c r="ET70" s="72"/>
      <c r="EU70" s="72"/>
      <c r="EV70" s="72"/>
      <c r="EW70" s="72"/>
      <c r="EX70" s="72"/>
      <c r="EY70" s="72"/>
      <c r="EZ70" s="72"/>
      <c r="FA70" s="72"/>
      <c r="FB70" s="72"/>
      <c r="FC70" s="72"/>
      <c r="FD70" s="72"/>
      <c r="FE70" s="72"/>
      <c r="FF70" s="72"/>
      <c r="FG70" s="72"/>
      <c r="FH70" s="72"/>
      <c r="FI70" s="72"/>
      <c r="FJ70" s="72"/>
      <c r="FK70" s="72"/>
      <c r="FL70" s="72"/>
      <c r="FM70" s="72"/>
      <c r="FN70" s="72"/>
      <c r="FO70" s="72"/>
      <c r="FP70" s="72"/>
      <c r="FQ70" s="72"/>
      <c r="FR70" s="72"/>
      <c r="FS70" s="72"/>
      <c r="FT70" s="72"/>
      <c r="FU70" s="72"/>
      <c r="FV70" s="72"/>
      <c r="FW70" s="72"/>
      <c r="FX70" s="72"/>
      <c r="FY70" s="72"/>
      <c r="FZ70" s="72"/>
      <c r="GA70" s="72"/>
      <c r="GB70" s="72"/>
      <c r="GC70" s="72"/>
      <c r="GD70" s="72"/>
      <c r="GE70" s="72"/>
      <c r="GF70" s="72"/>
      <c r="GG70" s="72"/>
      <c r="GH70" s="72"/>
      <c r="GI70" s="72"/>
      <c r="GJ70" s="72"/>
      <c r="GK70" s="72"/>
      <c r="GL70" s="72"/>
      <c r="GM70" s="72"/>
      <c r="GN70" s="72"/>
      <c r="GO70" s="72"/>
      <c r="GP70" s="72"/>
      <c r="GQ70" s="72"/>
      <c r="GR70" s="72"/>
      <c r="GS70" s="72"/>
      <c r="GT70" s="72"/>
      <c r="GU70" s="72"/>
      <c r="GV70" s="72"/>
      <c r="GW70" s="72"/>
      <c r="GX70" s="72"/>
      <c r="GY70" s="72"/>
      <c r="GZ70" s="72"/>
      <c r="HA70" s="72"/>
      <c r="HB70" s="72"/>
      <c r="HC70" s="72"/>
      <c r="HD70" s="72"/>
      <c r="HE70" s="72"/>
      <c r="HF70" s="72"/>
      <c r="HG70" s="72"/>
      <c r="HH70" s="72"/>
      <c r="HI70" s="72"/>
      <c r="HJ70" s="72"/>
      <c r="HK70" s="72"/>
      <c r="HL70" s="72"/>
      <c r="HM70" s="72"/>
      <c r="HN70" s="72"/>
      <c r="HO70" s="72"/>
      <c r="HP70" s="72"/>
      <c r="HQ70" s="72"/>
      <c r="HR70" s="72"/>
      <c r="HS70" s="72"/>
      <c r="HT70" s="72"/>
      <c r="HU70" s="72"/>
      <c r="HV70" s="72"/>
      <c r="HW70" s="72"/>
      <c r="HX70" s="72"/>
      <c r="HY70" s="72"/>
      <c r="HZ70" s="72"/>
      <c r="IA70" s="72"/>
      <c r="IB70" s="72"/>
      <c r="IC70" s="72"/>
      <c r="ID70" s="72"/>
      <c r="IE70" s="72"/>
      <c r="IF70" s="72"/>
      <c r="IG70" s="72"/>
      <c r="IH70" s="72"/>
      <c r="II70" s="72"/>
      <c r="IJ70" s="72"/>
      <c r="IK70" s="72"/>
      <c r="IL70" s="72"/>
      <c r="IM70" s="72"/>
      <c r="IN70" s="72"/>
      <c r="IO70" s="72"/>
      <c r="IP70" s="72"/>
      <c r="IQ70" s="72"/>
      <c r="IR70" s="72"/>
      <c r="IS70" s="72"/>
      <c r="IT70" s="72"/>
      <c r="IU70" s="72"/>
      <c r="IV70" s="72"/>
    </row>
    <row r="71" spans="1:256" s="73" customFormat="1" x14ac:dyDescent="0.25">
      <c r="A71" s="70" t="str">
        <f>IF(A69="","",IF((SUM(IF(FREQUENCY('A1'!$K$30:$L$103,'A1'!$K$30:$L$103)&gt;0,1)))&gt;(A69+1),(A69+1),""))</f>
        <v/>
      </c>
      <c r="B71" s="71">
        <f t="array" ref="B71">IF(A70="","",(LARGE('A1'!$K$30:$L$103,(1+SUM(COUNTIF('A1'!$K$30:$L$103,B$7:B70))-(A70*COUNTIF('A1'!$K$30:$L$103,B$8))))))</f>
        <v>60</v>
      </c>
      <c r="C71" s="72" t="e">
        <f t="array" ref="C71:AZ71">IF($C$6:$AZ$6="","",IF($C$6:$AZ$6="HOT",IF(TRANSPOSE('A1'!$K$30:$K$80)=$B71,"●",IF(TRANSPOSE('A1'!$L$30:$L$80)=$B71,"▼",IF($C70:$AZ70="|","|",""))),IF(TRANSPOSE('A1'!$K$30:$K$80)=$B71,"●",IF(TRANSPOSE('A1'!$L$30:$L$80)=$B71,"▲",IF($C70:$AZ70="|","|","")))))</f>
        <v>#NUM!</v>
      </c>
      <c r="D71" s="72" t="e">
        <v>#NUM!</v>
      </c>
      <c r="E71" s="72" t="e">
        <v>#NUM!</v>
      </c>
      <c r="F71" s="72" t="e">
        <v>#NUM!</v>
      </c>
      <c r="G71" s="72" t="e">
        <v>#NUM!</v>
      </c>
      <c r="H71" s="72" t="e">
        <v>#NUM!</v>
      </c>
      <c r="I71" s="72" t="e">
        <v>#NUM!</v>
      </c>
      <c r="J71" s="72" t="e">
        <v>#NUM!</v>
      </c>
      <c r="K71" s="72" t="e">
        <v>#NUM!</v>
      </c>
      <c r="L71" s="72" t="str">
        <v>▼</v>
      </c>
      <c r="M71" s="72" t="e">
        <v>#NUM!</v>
      </c>
      <c r="N71" s="72" t="e">
        <v>#NUM!</v>
      </c>
      <c r="O71" s="72" t="e">
        <v>#NUM!</v>
      </c>
      <c r="P71" s="72" t="e">
        <v>#NUM!</v>
      </c>
      <c r="Q71" s="72" t="e">
        <v>#NUM!</v>
      </c>
      <c r="R71" s="72" t="e">
        <v>#NUM!</v>
      </c>
      <c r="S71" s="72" t="e">
        <v>#NUM!</v>
      </c>
      <c r="T71" s="72" t="e">
        <v>#NUM!</v>
      </c>
      <c r="U71" s="72" t="e">
        <v>#NUM!</v>
      </c>
      <c r="V71" s="72" t="e">
        <v>#NUM!</v>
      </c>
      <c r="W71" s="72" t="e">
        <v>#NUM!</v>
      </c>
      <c r="X71" s="72" t="e">
        <v>#NUM!</v>
      </c>
      <c r="Y71" s="72" t="e">
        <v>#NUM!</v>
      </c>
      <c r="Z71" s="72" t="str">
        <v/>
      </c>
      <c r="AA71" s="72" t="str">
        <v/>
      </c>
      <c r="AB71" s="72" t="str">
        <v/>
      </c>
      <c r="AC71" s="72" t="str">
        <v/>
      </c>
      <c r="AD71" s="72" t="str">
        <v/>
      </c>
      <c r="AE71" s="72" t="str">
        <v/>
      </c>
      <c r="AF71" s="72" t="str">
        <v/>
      </c>
      <c r="AG71" s="72" t="str">
        <v/>
      </c>
      <c r="AH71" s="72" t="str">
        <v/>
      </c>
      <c r="AI71" s="72" t="str">
        <v/>
      </c>
      <c r="AJ71" s="72" t="str">
        <v/>
      </c>
      <c r="AK71" s="72" t="str">
        <v/>
      </c>
      <c r="AL71" s="72" t="str">
        <v/>
      </c>
      <c r="AM71" s="72" t="str">
        <v/>
      </c>
      <c r="AN71" s="72" t="str">
        <v/>
      </c>
      <c r="AO71" s="72" t="str">
        <v/>
      </c>
      <c r="AP71" s="72" t="str">
        <v/>
      </c>
      <c r="AQ71" s="72" t="str">
        <v/>
      </c>
      <c r="AR71" s="72" t="str">
        <v/>
      </c>
      <c r="AS71" s="72" t="str">
        <v/>
      </c>
      <c r="AT71" s="72" t="str">
        <v/>
      </c>
      <c r="AU71" s="72" t="str">
        <v/>
      </c>
      <c r="AV71" s="72" t="str">
        <v/>
      </c>
      <c r="AW71" s="72" t="str">
        <v/>
      </c>
      <c r="AX71" s="72" t="str">
        <v/>
      </c>
      <c r="AY71" s="72" t="str">
        <v/>
      </c>
      <c r="AZ71" s="72" t="str">
        <v/>
      </c>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c r="DD71" s="72"/>
      <c r="DE71" s="72"/>
      <c r="DF71" s="72"/>
      <c r="DG71" s="72"/>
      <c r="DH71" s="72"/>
      <c r="DI71" s="72"/>
      <c r="DJ71" s="72"/>
      <c r="DK71" s="72"/>
      <c r="DL71" s="72"/>
      <c r="DM71" s="72"/>
      <c r="DN71" s="72"/>
      <c r="DO71" s="72"/>
      <c r="DP71" s="72"/>
      <c r="DQ71" s="72"/>
      <c r="DR71" s="72"/>
      <c r="DS71" s="72"/>
      <c r="DT71" s="72"/>
      <c r="DU71" s="72"/>
      <c r="DV71" s="72"/>
      <c r="DW71" s="72"/>
      <c r="DX71" s="72"/>
      <c r="DY71" s="72"/>
      <c r="DZ71" s="72"/>
      <c r="EA71" s="72"/>
      <c r="EB71" s="72"/>
      <c r="EC71" s="72"/>
      <c r="ED71" s="72"/>
      <c r="EE71" s="72"/>
      <c r="EF71" s="72"/>
      <c r="EG71" s="72"/>
      <c r="EH71" s="72"/>
      <c r="EI71" s="72"/>
      <c r="EJ71" s="72"/>
      <c r="EK71" s="72"/>
      <c r="EL71" s="72"/>
      <c r="EM71" s="72"/>
      <c r="EN71" s="72"/>
      <c r="EO71" s="72"/>
      <c r="EP71" s="72"/>
      <c r="EQ71" s="72"/>
      <c r="ER71" s="72"/>
      <c r="ES71" s="72"/>
      <c r="ET71" s="72"/>
      <c r="EU71" s="72"/>
      <c r="EV71" s="72"/>
      <c r="EW71" s="72"/>
      <c r="EX71" s="72"/>
      <c r="EY71" s="72"/>
      <c r="EZ71" s="72"/>
      <c r="FA71" s="72"/>
      <c r="FB71" s="72"/>
      <c r="FC71" s="72"/>
      <c r="FD71" s="72"/>
      <c r="FE71" s="72"/>
      <c r="FF71" s="72"/>
      <c r="FG71" s="72"/>
      <c r="FH71" s="72"/>
      <c r="FI71" s="72"/>
      <c r="FJ71" s="72"/>
      <c r="FK71" s="72"/>
      <c r="FL71" s="72"/>
      <c r="FM71" s="72"/>
      <c r="FN71" s="72"/>
      <c r="FO71" s="72"/>
      <c r="FP71" s="72"/>
      <c r="FQ71" s="72"/>
      <c r="FR71" s="72"/>
      <c r="FS71" s="72"/>
      <c r="FT71" s="72"/>
      <c r="FU71" s="72"/>
      <c r="FV71" s="72"/>
      <c r="FW71" s="72"/>
      <c r="FX71" s="72"/>
      <c r="FY71" s="72"/>
      <c r="FZ71" s="72"/>
      <c r="GA71" s="72"/>
      <c r="GB71" s="72"/>
      <c r="GC71" s="72"/>
      <c r="GD71" s="72"/>
      <c r="GE71" s="72"/>
      <c r="GF71" s="72"/>
      <c r="GG71" s="72"/>
      <c r="GH71" s="72"/>
      <c r="GI71" s="72"/>
      <c r="GJ71" s="72"/>
      <c r="GK71" s="72"/>
      <c r="GL71" s="72"/>
      <c r="GM71" s="72"/>
      <c r="GN71" s="72"/>
      <c r="GO71" s="72"/>
      <c r="GP71" s="72"/>
      <c r="GQ71" s="72"/>
      <c r="GR71" s="72"/>
      <c r="GS71" s="72"/>
      <c r="GT71" s="72"/>
      <c r="GU71" s="72"/>
      <c r="GV71" s="72"/>
      <c r="GW71" s="72"/>
      <c r="GX71" s="72"/>
      <c r="GY71" s="72"/>
      <c r="GZ71" s="72"/>
      <c r="HA71" s="72"/>
      <c r="HB71" s="72"/>
      <c r="HC71" s="72"/>
      <c r="HD71" s="72"/>
      <c r="HE71" s="72"/>
      <c r="HF71" s="72"/>
      <c r="HG71" s="72"/>
      <c r="HH71" s="72"/>
      <c r="HI71" s="72"/>
      <c r="HJ71" s="72"/>
      <c r="HK71" s="72"/>
      <c r="HL71" s="72"/>
      <c r="HM71" s="72"/>
      <c r="HN71" s="72"/>
      <c r="HO71" s="72"/>
      <c r="HP71" s="72"/>
      <c r="HQ71" s="72"/>
      <c r="HR71" s="72"/>
      <c r="HS71" s="72"/>
      <c r="HT71" s="72"/>
      <c r="HU71" s="72"/>
      <c r="HV71" s="72"/>
      <c r="HW71" s="72"/>
      <c r="HX71" s="72"/>
      <c r="HY71" s="72"/>
      <c r="HZ71" s="72"/>
      <c r="IA71" s="72"/>
      <c r="IB71" s="72"/>
      <c r="IC71" s="72"/>
      <c r="ID71" s="72"/>
      <c r="IE71" s="72"/>
      <c r="IF71" s="72"/>
      <c r="IG71" s="72"/>
      <c r="IH71" s="72"/>
      <c r="II71" s="72"/>
      <c r="IJ71" s="72"/>
      <c r="IK71" s="72"/>
      <c r="IL71" s="72"/>
      <c r="IM71" s="72"/>
      <c r="IN71" s="72"/>
      <c r="IO71" s="72"/>
      <c r="IP71" s="72"/>
      <c r="IQ71" s="72"/>
      <c r="IR71" s="72"/>
      <c r="IS71" s="72"/>
      <c r="IT71" s="72"/>
      <c r="IU71" s="72"/>
      <c r="IV71" s="72"/>
    </row>
    <row r="72" spans="1:256" s="73" customFormat="1" x14ac:dyDescent="0.25">
      <c r="A72" s="70">
        <f>IF(A70="","",IF((SUM(IF(FREQUENCY('A1'!$K$30:$L$103,'A1'!$K$30:$L$103)&gt;0,1)))&gt;(A70+1),(A70+1),""))</f>
        <v>33</v>
      </c>
      <c r="B72" s="71" t="str">
        <f t="array" ref="B72">IF(A71="","",(LARGE('A1'!$K$30:$L$103,(1+SUM(COUNTIF('A1'!$K$30:$L$103,B$7:B71))-(A71*COUNTIF('A1'!$K$30:$L$103,B$8))))))</f>
        <v/>
      </c>
      <c r="C72" s="72" t="e">
        <f t="array" ref="C72:AZ72">IF($C$6:$AZ$6="","",IF($C$6:$AZ$6="HOT",IF($C71:$AZ71="●","|",IF($C71:$AZ71="|","|","")),IF($C71:$AZ71="▲","|",IF($C71:$AZ71="|","|",""))))</f>
        <v>#NUM!</v>
      </c>
      <c r="D72" s="72" t="e">
        <v>#NUM!</v>
      </c>
      <c r="E72" s="72" t="e">
        <v>#NUM!</v>
      </c>
      <c r="F72" s="72" t="e">
        <v>#NUM!</v>
      </c>
      <c r="G72" s="72" t="e">
        <v>#NUM!</v>
      </c>
      <c r="H72" s="72" t="e">
        <v>#NUM!</v>
      </c>
      <c r="I72" s="72" t="e">
        <v>#NUM!</v>
      </c>
      <c r="J72" s="72" t="e">
        <v>#NUM!</v>
      </c>
      <c r="K72" s="72" t="e">
        <v>#NUM!</v>
      </c>
      <c r="L72" s="72" t="str">
        <v/>
      </c>
      <c r="M72" s="72" t="e">
        <v>#NUM!</v>
      </c>
      <c r="N72" s="72" t="e">
        <v>#NUM!</v>
      </c>
      <c r="O72" s="72" t="e">
        <v>#NUM!</v>
      </c>
      <c r="P72" s="72" t="e">
        <v>#NUM!</v>
      </c>
      <c r="Q72" s="72" t="e">
        <v>#NUM!</v>
      </c>
      <c r="R72" s="72" t="e">
        <v>#NUM!</v>
      </c>
      <c r="S72" s="72" t="e">
        <v>#NUM!</v>
      </c>
      <c r="T72" s="72" t="e">
        <v>#NUM!</v>
      </c>
      <c r="U72" s="72" t="e">
        <v>#NUM!</v>
      </c>
      <c r="V72" s="72" t="e">
        <v>#NUM!</v>
      </c>
      <c r="W72" s="72" t="e">
        <v>#NUM!</v>
      </c>
      <c r="X72" s="72" t="e">
        <v>#NUM!</v>
      </c>
      <c r="Y72" s="72" t="e">
        <v>#NUM!</v>
      </c>
      <c r="Z72" s="72" t="str">
        <v/>
      </c>
      <c r="AA72" s="72" t="str">
        <v/>
      </c>
      <c r="AB72" s="72" t="str">
        <v/>
      </c>
      <c r="AC72" s="72" t="str">
        <v/>
      </c>
      <c r="AD72" s="72" t="str">
        <v/>
      </c>
      <c r="AE72" s="72" t="str">
        <v/>
      </c>
      <c r="AF72" s="72" t="str">
        <v/>
      </c>
      <c r="AG72" s="72" t="str">
        <v/>
      </c>
      <c r="AH72" s="72" t="str">
        <v/>
      </c>
      <c r="AI72" s="72" t="str">
        <v/>
      </c>
      <c r="AJ72" s="72" t="str">
        <v/>
      </c>
      <c r="AK72" s="72" t="str">
        <v/>
      </c>
      <c r="AL72" s="72" t="str">
        <v/>
      </c>
      <c r="AM72" s="72" t="str">
        <v/>
      </c>
      <c r="AN72" s="72" t="str">
        <v/>
      </c>
      <c r="AO72" s="72" t="str">
        <v/>
      </c>
      <c r="AP72" s="72" t="str">
        <v/>
      </c>
      <c r="AQ72" s="72" t="str">
        <v/>
      </c>
      <c r="AR72" s="72" t="str">
        <v/>
      </c>
      <c r="AS72" s="72" t="str">
        <v/>
      </c>
      <c r="AT72" s="72" t="str">
        <v/>
      </c>
      <c r="AU72" s="72" t="str">
        <v/>
      </c>
      <c r="AV72" s="72" t="str">
        <v/>
      </c>
      <c r="AW72" s="72" t="str">
        <v/>
      </c>
      <c r="AX72" s="72" t="str">
        <v/>
      </c>
      <c r="AY72" s="72" t="str">
        <v/>
      </c>
      <c r="AZ72" s="72" t="str">
        <v/>
      </c>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c r="DA72" s="72"/>
      <c r="DB72" s="72"/>
      <c r="DC72" s="72"/>
      <c r="DD72" s="72"/>
      <c r="DE72" s="72"/>
      <c r="DF72" s="72"/>
      <c r="DG72" s="72"/>
      <c r="DH72" s="72"/>
      <c r="DI72" s="72"/>
      <c r="DJ72" s="72"/>
      <c r="DK72" s="72"/>
      <c r="DL72" s="72"/>
      <c r="DM72" s="72"/>
      <c r="DN72" s="72"/>
      <c r="DO72" s="72"/>
      <c r="DP72" s="72"/>
      <c r="DQ72" s="72"/>
      <c r="DR72" s="72"/>
      <c r="DS72" s="72"/>
      <c r="DT72" s="72"/>
      <c r="DU72" s="72"/>
      <c r="DV72" s="72"/>
      <c r="DW72" s="72"/>
      <c r="DX72" s="72"/>
      <c r="DY72" s="72"/>
      <c r="DZ72" s="72"/>
      <c r="EA72" s="72"/>
      <c r="EB72" s="72"/>
      <c r="EC72" s="72"/>
      <c r="ED72" s="72"/>
      <c r="EE72" s="72"/>
      <c r="EF72" s="72"/>
      <c r="EG72" s="72"/>
      <c r="EH72" s="72"/>
      <c r="EI72" s="72"/>
      <c r="EJ72" s="72"/>
      <c r="EK72" s="72"/>
      <c r="EL72" s="72"/>
      <c r="EM72" s="72"/>
      <c r="EN72" s="72"/>
      <c r="EO72" s="72"/>
      <c r="EP72" s="72"/>
      <c r="EQ72" s="72"/>
      <c r="ER72" s="72"/>
      <c r="ES72" s="72"/>
      <c r="ET72" s="72"/>
      <c r="EU72" s="72"/>
      <c r="EV72" s="72"/>
      <c r="EW72" s="72"/>
      <c r="EX72" s="72"/>
      <c r="EY72" s="72"/>
      <c r="EZ72" s="72"/>
      <c r="FA72" s="72"/>
      <c r="FB72" s="72"/>
      <c r="FC72" s="72"/>
      <c r="FD72" s="72"/>
      <c r="FE72" s="72"/>
      <c r="FF72" s="72"/>
      <c r="FG72" s="72"/>
      <c r="FH72" s="72"/>
      <c r="FI72" s="72"/>
      <c r="FJ72" s="72"/>
      <c r="FK72" s="72"/>
      <c r="FL72" s="72"/>
      <c r="FM72" s="72"/>
      <c r="FN72" s="72"/>
      <c r="FO72" s="72"/>
      <c r="FP72" s="72"/>
      <c r="FQ72" s="72"/>
      <c r="FR72" s="72"/>
      <c r="FS72" s="72"/>
      <c r="FT72" s="72"/>
      <c r="FU72" s="72"/>
      <c r="FV72" s="72"/>
      <c r="FW72" s="72"/>
      <c r="FX72" s="72"/>
      <c r="FY72" s="72"/>
      <c r="FZ72" s="72"/>
      <c r="GA72" s="72"/>
      <c r="GB72" s="72"/>
      <c r="GC72" s="72"/>
      <c r="GD72" s="72"/>
      <c r="GE72" s="72"/>
      <c r="GF72" s="72"/>
      <c r="GG72" s="72"/>
      <c r="GH72" s="72"/>
      <c r="GI72" s="72"/>
      <c r="GJ72" s="72"/>
      <c r="GK72" s="72"/>
      <c r="GL72" s="72"/>
      <c r="GM72" s="72"/>
      <c r="GN72" s="72"/>
      <c r="GO72" s="72"/>
      <c r="GP72" s="72"/>
      <c r="GQ72" s="72"/>
      <c r="GR72" s="72"/>
      <c r="GS72" s="72"/>
      <c r="GT72" s="72"/>
      <c r="GU72" s="72"/>
      <c r="GV72" s="72"/>
      <c r="GW72" s="72"/>
      <c r="GX72" s="72"/>
      <c r="GY72" s="72"/>
      <c r="GZ72" s="72"/>
      <c r="HA72" s="72"/>
      <c r="HB72" s="72"/>
      <c r="HC72" s="72"/>
      <c r="HD72" s="72"/>
      <c r="HE72" s="72"/>
      <c r="HF72" s="72"/>
      <c r="HG72" s="72"/>
      <c r="HH72" s="72"/>
      <c r="HI72" s="72"/>
      <c r="HJ72" s="72"/>
      <c r="HK72" s="72"/>
      <c r="HL72" s="72"/>
      <c r="HM72" s="72"/>
      <c r="HN72" s="72"/>
      <c r="HO72" s="72"/>
      <c r="HP72" s="72"/>
      <c r="HQ72" s="72"/>
      <c r="HR72" s="72"/>
      <c r="HS72" s="72"/>
      <c r="HT72" s="72"/>
      <c r="HU72" s="72"/>
      <c r="HV72" s="72"/>
      <c r="HW72" s="72"/>
      <c r="HX72" s="72"/>
      <c r="HY72" s="72"/>
      <c r="HZ72" s="72"/>
      <c r="IA72" s="72"/>
      <c r="IB72" s="72"/>
      <c r="IC72" s="72"/>
      <c r="ID72" s="72"/>
      <c r="IE72" s="72"/>
      <c r="IF72" s="72"/>
      <c r="IG72" s="72"/>
      <c r="IH72" s="72"/>
      <c r="II72" s="72"/>
      <c r="IJ72" s="72"/>
      <c r="IK72" s="72"/>
      <c r="IL72" s="72"/>
      <c r="IM72" s="72"/>
      <c r="IN72" s="72"/>
      <c r="IO72" s="72"/>
      <c r="IP72" s="72"/>
      <c r="IQ72" s="72"/>
      <c r="IR72" s="72"/>
      <c r="IS72" s="72"/>
      <c r="IT72" s="72"/>
      <c r="IU72" s="72"/>
      <c r="IV72" s="72"/>
    </row>
    <row r="73" spans="1:256" s="73" customFormat="1" x14ac:dyDescent="0.25">
      <c r="A73" s="70" t="str">
        <f>IF(A71="","",IF((SUM(IF(FREQUENCY('A1'!$K$30:$L$103,'A1'!$K$30:$L$103)&gt;0,1)))&gt;(A71+1),(A71+1),""))</f>
        <v/>
      </c>
      <c r="B73" s="71">
        <f t="array" ref="B73">IF(A72="","",(LARGE('A1'!$K$30:$L$103,(1+SUM(COUNTIF('A1'!$K$30:$L$103,B$7:B72))-(A72*COUNTIF('A1'!$K$30:$L$103,B$8))))))</f>
        <v>25</v>
      </c>
      <c r="C73" s="72" t="e">
        <f t="array" ref="C73:AZ73">IF($C$6:$AZ$6="","",IF($C$6:$AZ$6="HOT",IF(TRANSPOSE('A1'!$K$30:$K$80)=$B73,"●",IF(TRANSPOSE('A1'!$L$30:$L$80)=$B73,"▼",IF($C72:$AZ72="|","|",""))),IF(TRANSPOSE('A1'!$K$30:$K$80)=$B73,"●",IF(TRANSPOSE('A1'!$L$30:$L$80)=$B73,"▲",IF($C72:$AZ72="|","|","")))))</f>
        <v>#NUM!</v>
      </c>
      <c r="D73" s="72" t="e">
        <v>#NUM!</v>
      </c>
      <c r="E73" s="72" t="e">
        <v>#NUM!</v>
      </c>
      <c r="F73" s="72" t="e">
        <v>#NUM!</v>
      </c>
      <c r="G73" s="72" t="e">
        <v>#NUM!</v>
      </c>
      <c r="H73" s="72" t="e">
        <v>#NUM!</v>
      </c>
      <c r="I73" s="72" t="e">
        <v>#NUM!</v>
      </c>
      <c r="J73" s="72" t="e">
        <v>#NUM!</v>
      </c>
      <c r="K73" s="72" t="str">
        <v>●</v>
      </c>
      <c r="L73" s="72" t="str">
        <v/>
      </c>
      <c r="M73" s="72" t="e">
        <v>#NUM!</v>
      </c>
      <c r="N73" s="72" t="e">
        <v>#NUM!</v>
      </c>
      <c r="O73" s="72" t="e">
        <v>#NUM!</v>
      </c>
      <c r="P73" s="72" t="e">
        <v>#NUM!</v>
      </c>
      <c r="Q73" s="72" t="e">
        <v>#NUM!</v>
      </c>
      <c r="R73" s="72" t="e">
        <v>#NUM!</v>
      </c>
      <c r="S73" s="72" t="e">
        <v>#NUM!</v>
      </c>
      <c r="T73" s="72" t="e">
        <v>#NUM!</v>
      </c>
      <c r="U73" s="72" t="e">
        <v>#NUM!</v>
      </c>
      <c r="V73" s="72" t="e">
        <v>#NUM!</v>
      </c>
      <c r="W73" s="72" t="e">
        <v>#NUM!</v>
      </c>
      <c r="X73" s="72" t="e">
        <v>#NUM!</v>
      </c>
      <c r="Y73" s="72" t="e">
        <v>#NUM!</v>
      </c>
      <c r="Z73" s="72" t="str">
        <v/>
      </c>
      <c r="AA73" s="72" t="str">
        <v/>
      </c>
      <c r="AB73" s="72" t="str">
        <v/>
      </c>
      <c r="AC73" s="72" t="str">
        <v/>
      </c>
      <c r="AD73" s="72" t="str">
        <v/>
      </c>
      <c r="AE73" s="72" t="str">
        <v/>
      </c>
      <c r="AF73" s="72" t="str">
        <v/>
      </c>
      <c r="AG73" s="72" t="str">
        <v/>
      </c>
      <c r="AH73" s="72" t="str">
        <v/>
      </c>
      <c r="AI73" s="72" t="str">
        <v/>
      </c>
      <c r="AJ73" s="72" t="str">
        <v/>
      </c>
      <c r="AK73" s="72" t="str">
        <v/>
      </c>
      <c r="AL73" s="72" t="str">
        <v/>
      </c>
      <c r="AM73" s="72" t="str">
        <v/>
      </c>
      <c r="AN73" s="72" t="str">
        <v/>
      </c>
      <c r="AO73" s="72" t="str">
        <v/>
      </c>
      <c r="AP73" s="72" t="str">
        <v/>
      </c>
      <c r="AQ73" s="72" t="str">
        <v/>
      </c>
      <c r="AR73" s="72" t="str">
        <v/>
      </c>
      <c r="AS73" s="72" t="str">
        <v/>
      </c>
      <c r="AT73" s="72" t="str">
        <v/>
      </c>
      <c r="AU73" s="72" t="str">
        <v/>
      </c>
      <c r="AV73" s="72" t="str">
        <v/>
      </c>
      <c r="AW73" s="72" t="str">
        <v/>
      </c>
      <c r="AX73" s="72" t="str">
        <v/>
      </c>
      <c r="AY73" s="72" t="str">
        <v/>
      </c>
      <c r="AZ73" s="72" t="str">
        <v/>
      </c>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c r="DA73" s="72"/>
      <c r="DB73" s="72"/>
      <c r="DC73" s="72"/>
      <c r="DD73" s="72"/>
      <c r="DE73" s="72"/>
      <c r="DF73" s="72"/>
      <c r="DG73" s="72"/>
      <c r="DH73" s="72"/>
      <c r="DI73" s="72"/>
      <c r="DJ73" s="72"/>
      <c r="DK73" s="72"/>
      <c r="DL73" s="72"/>
      <c r="DM73" s="72"/>
      <c r="DN73" s="72"/>
      <c r="DO73" s="72"/>
      <c r="DP73" s="72"/>
      <c r="DQ73" s="72"/>
      <c r="DR73" s="72"/>
      <c r="DS73" s="72"/>
      <c r="DT73" s="72"/>
      <c r="DU73" s="72"/>
      <c r="DV73" s="72"/>
      <c r="DW73" s="72"/>
      <c r="DX73" s="72"/>
      <c r="DY73" s="72"/>
      <c r="DZ73" s="72"/>
      <c r="EA73" s="72"/>
      <c r="EB73" s="72"/>
      <c r="EC73" s="72"/>
      <c r="ED73" s="72"/>
      <c r="EE73" s="72"/>
      <c r="EF73" s="72"/>
      <c r="EG73" s="72"/>
      <c r="EH73" s="72"/>
      <c r="EI73" s="72"/>
      <c r="EJ73" s="72"/>
      <c r="EK73" s="72"/>
      <c r="EL73" s="72"/>
      <c r="EM73" s="72"/>
      <c r="EN73" s="72"/>
      <c r="EO73" s="72"/>
      <c r="EP73" s="72"/>
      <c r="EQ73" s="72"/>
      <c r="ER73" s="72"/>
      <c r="ES73" s="72"/>
      <c r="ET73" s="72"/>
      <c r="EU73" s="72"/>
      <c r="EV73" s="72"/>
      <c r="EW73" s="72"/>
      <c r="EX73" s="72"/>
      <c r="EY73" s="72"/>
      <c r="EZ73" s="72"/>
      <c r="FA73" s="72"/>
      <c r="FB73" s="72"/>
      <c r="FC73" s="72"/>
      <c r="FD73" s="72"/>
      <c r="FE73" s="72"/>
      <c r="FF73" s="72"/>
      <c r="FG73" s="72"/>
      <c r="FH73" s="72"/>
      <c r="FI73" s="72"/>
      <c r="FJ73" s="72"/>
      <c r="FK73" s="72"/>
      <c r="FL73" s="72"/>
      <c r="FM73" s="72"/>
      <c r="FN73" s="72"/>
      <c r="FO73" s="72"/>
      <c r="FP73" s="72"/>
      <c r="FQ73" s="72"/>
      <c r="FR73" s="72"/>
      <c r="FS73" s="72"/>
      <c r="FT73" s="72"/>
      <c r="FU73" s="72"/>
      <c r="FV73" s="72"/>
      <c r="FW73" s="72"/>
      <c r="FX73" s="72"/>
      <c r="FY73" s="72"/>
      <c r="FZ73" s="72"/>
      <c r="GA73" s="72"/>
      <c r="GB73" s="72"/>
      <c r="GC73" s="72"/>
      <c r="GD73" s="72"/>
      <c r="GE73" s="72"/>
      <c r="GF73" s="72"/>
      <c r="GG73" s="72"/>
      <c r="GH73" s="72"/>
      <c r="GI73" s="72"/>
      <c r="GJ73" s="72"/>
      <c r="GK73" s="72"/>
      <c r="GL73" s="72"/>
      <c r="GM73" s="72"/>
      <c r="GN73" s="72"/>
      <c r="GO73" s="72"/>
      <c r="GP73" s="72"/>
      <c r="GQ73" s="72"/>
      <c r="GR73" s="72"/>
      <c r="GS73" s="72"/>
      <c r="GT73" s="72"/>
      <c r="GU73" s="72"/>
      <c r="GV73" s="72"/>
      <c r="GW73" s="72"/>
      <c r="GX73" s="72"/>
      <c r="GY73" s="72"/>
      <c r="GZ73" s="72"/>
      <c r="HA73" s="72"/>
      <c r="HB73" s="72"/>
      <c r="HC73" s="72"/>
      <c r="HD73" s="72"/>
      <c r="HE73" s="72"/>
      <c r="HF73" s="72"/>
      <c r="HG73" s="72"/>
      <c r="HH73" s="72"/>
      <c r="HI73" s="72"/>
      <c r="HJ73" s="72"/>
      <c r="HK73" s="72"/>
      <c r="HL73" s="72"/>
      <c r="HM73" s="72"/>
      <c r="HN73" s="72"/>
      <c r="HO73" s="72"/>
      <c r="HP73" s="72"/>
      <c r="HQ73" s="72"/>
      <c r="HR73" s="72"/>
      <c r="HS73" s="72"/>
      <c r="HT73" s="72"/>
      <c r="HU73" s="72"/>
      <c r="HV73" s="72"/>
      <c r="HW73" s="72"/>
      <c r="HX73" s="72"/>
      <c r="HY73" s="72"/>
      <c r="HZ73" s="72"/>
      <c r="IA73" s="72"/>
      <c r="IB73" s="72"/>
      <c r="IC73" s="72"/>
      <c r="ID73" s="72"/>
      <c r="IE73" s="72"/>
      <c r="IF73" s="72"/>
      <c r="IG73" s="72"/>
      <c r="IH73" s="72"/>
      <c r="II73" s="72"/>
      <c r="IJ73" s="72"/>
      <c r="IK73" s="72"/>
      <c r="IL73" s="72"/>
      <c r="IM73" s="72"/>
      <c r="IN73" s="72"/>
      <c r="IO73" s="72"/>
      <c r="IP73" s="72"/>
      <c r="IQ73" s="72"/>
      <c r="IR73" s="72"/>
      <c r="IS73" s="72"/>
      <c r="IT73" s="72"/>
      <c r="IU73" s="72"/>
      <c r="IV73" s="72"/>
    </row>
    <row r="74" spans="1:256" s="73" customFormat="1" x14ac:dyDescent="0.25">
      <c r="A74" s="70">
        <f>IF(A72="","",IF((SUM(IF(FREQUENCY('A1'!$K$30:$L$103,'A1'!$K$30:$L$103)&gt;0,1)))&gt;(A72+1),(A72+1),""))</f>
        <v>34</v>
      </c>
      <c r="B74" s="71" t="str">
        <f t="array" ref="B74">IF(A73="","",(LARGE('A1'!$K$30:$L$103,(1+SUM(COUNTIF('A1'!$K$30:$L$103,B$7:B73))-(A73*COUNTIF('A1'!$K$30:$L$103,B$8))))))</f>
        <v/>
      </c>
      <c r="C74" s="72" t="e">
        <f t="array" ref="C74:AZ74">IF($C$6:$AZ$6="","",IF($C$6:$AZ$6="HOT",IF($C73:$AZ73="●","|",IF($C73:$AZ73="|","|","")),IF($C73:$AZ73="▲","|",IF($C73:$AZ73="|","|",""))))</f>
        <v>#NUM!</v>
      </c>
      <c r="D74" s="72" t="e">
        <v>#NUM!</v>
      </c>
      <c r="E74" s="72" t="e">
        <v>#NUM!</v>
      </c>
      <c r="F74" s="72" t="e">
        <v>#NUM!</v>
      </c>
      <c r="G74" s="72" t="e">
        <v>#NUM!</v>
      </c>
      <c r="H74" s="72" t="e">
        <v>#NUM!</v>
      </c>
      <c r="I74" s="72" t="e">
        <v>#NUM!</v>
      </c>
      <c r="J74" s="72" t="e">
        <v>#NUM!</v>
      </c>
      <c r="K74" s="72" t="str">
        <v/>
      </c>
      <c r="L74" s="72" t="str">
        <v/>
      </c>
      <c r="M74" s="72" t="e">
        <v>#NUM!</v>
      </c>
      <c r="N74" s="72" t="e">
        <v>#NUM!</v>
      </c>
      <c r="O74" s="72" t="e">
        <v>#NUM!</v>
      </c>
      <c r="P74" s="72" t="e">
        <v>#NUM!</v>
      </c>
      <c r="Q74" s="72" t="e">
        <v>#NUM!</v>
      </c>
      <c r="R74" s="72" t="e">
        <v>#NUM!</v>
      </c>
      <c r="S74" s="72" t="e">
        <v>#NUM!</v>
      </c>
      <c r="T74" s="72" t="e">
        <v>#NUM!</v>
      </c>
      <c r="U74" s="72" t="e">
        <v>#NUM!</v>
      </c>
      <c r="V74" s="72" t="e">
        <v>#NUM!</v>
      </c>
      <c r="W74" s="72" t="e">
        <v>#NUM!</v>
      </c>
      <c r="X74" s="72" t="e">
        <v>#NUM!</v>
      </c>
      <c r="Y74" s="72" t="e">
        <v>#NUM!</v>
      </c>
      <c r="Z74" s="72" t="str">
        <v/>
      </c>
      <c r="AA74" s="72" t="str">
        <v/>
      </c>
      <c r="AB74" s="72" t="str">
        <v/>
      </c>
      <c r="AC74" s="72" t="str">
        <v/>
      </c>
      <c r="AD74" s="72" t="str">
        <v/>
      </c>
      <c r="AE74" s="72" t="str">
        <v/>
      </c>
      <c r="AF74" s="72" t="str">
        <v/>
      </c>
      <c r="AG74" s="72" t="str">
        <v/>
      </c>
      <c r="AH74" s="72" t="str">
        <v/>
      </c>
      <c r="AI74" s="72" t="str">
        <v/>
      </c>
      <c r="AJ74" s="72" t="str">
        <v/>
      </c>
      <c r="AK74" s="72" t="str">
        <v/>
      </c>
      <c r="AL74" s="72" t="str">
        <v/>
      </c>
      <c r="AM74" s="72" t="str">
        <v/>
      </c>
      <c r="AN74" s="72" t="str">
        <v/>
      </c>
      <c r="AO74" s="72" t="str">
        <v/>
      </c>
      <c r="AP74" s="72" t="str">
        <v/>
      </c>
      <c r="AQ74" s="72" t="str">
        <v/>
      </c>
      <c r="AR74" s="72" t="str">
        <v/>
      </c>
      <c r="AS74" s="72" t="str">
        <v/>
      </c>
      <c r="AT74" s="72" t="str">
        <v/>
      </c>
      <c r="AU74" s="72" t="str">
        <v/>
      </c>
      <c r="AV74" s="72" t="str">
        <v/>
      </c>
      <c r="AW74" s="72" t="str">
        <v/>
      </c>
      <c r="AX74" s="72" t="str">
        <v/>
      </c>
      <c r="AY74" s="72" t="str">
        <v/>
      </c>
      <c r="AZ74" s="72" t="str">
        <v/>
      </c>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c r="DA74" s="72"/>
      <c r="DB74" s="72"/>
      <c r="DC74" s="72"/>
      <c r="DD74" s="72"/>
      <c r="DE74" s="72"/>
      <c r="DF74" s="72"/>
      <c r="DG74" s="72"/>
      <c r="DH74" s="72"/>
      <c r="DI74" s="72"/>
      <c r="DJ74" s="72"/>
      <c r="DK74" s="72"/>
      <c r="DL74" s="72"/>
      <c r="DM74" s="72"/>
      <c r="DN74" s="72"/>
      <c r="DO74" s="72"/>
      <c r="DP74" s="72"/>
      <c r="DQ74" s="72"/>
      <c r="DR74" s="72"/>
      <c r="DS74" s="72"/>
      <c r="DT74" s="72"/>
      <c r="DU74" s="72"/>
      <c r="DV74" s="72"/>
      <c r="DW74" s="72"/>
      <c r="DX74" s="72"/>
      <c r="DY74" s="72"/>
      <c r="DZ74" s="72"/>
      <c r="EA74" s="72"/>
      <c r="EB74" s="72"/>
      <c r="EC74" s="72"/>
      <c r="ED74" s="72"/>
      <c r="EE74" s="72"/>
      <c r="EF74" s="72"/>
      <c r="EG74" s="72"/>
      <c r="EH74" s="72"/>
      <c r="EI74" s="72"/>
      <c r="EJ74" s="72"/>
      <c r="EK74" s="72"/>
      <c r="EL74" s="72"/>
      <c r="EM74" s="72"/>
      <c r="EN74" s="72"/>
      <c r="EO74" s="72"/>
      <c r="EP74" s="72"/>
      <c r="EQ74" s="72"/>
      <c r="ER74" s="72"/>
      <c r="ES74" s="72"/>
      <c r="ET74" s="72"/>
      <c r="EU74" s="72"/>
      <c r="EV74" s="72"/>
      <c r="EW74" s="72"/>
      <c r="EX74" s="72"/>
      <c r="EY74" s="72"/>
      <c r="EZ74" s="72"/>
      <c r="FA74" s="72"/>
      <c r="FB74" s="72"/>
      <c r="FC74" s="72"/>
      <c r="FD74" s="72"/>
      <c r="FE74" s="72"/>
      <c r="FF74" s="72"/>
      <c r="FG74" s="72"/>
      <c r="FH74" s="72"/>
      <c r="FI74" s="72"/>
      <c r="FJ74" s="72"/>
      <c r="FK74" s="72"/>
      <c r="FL74" s="72"/>
      <c r="FM74" s="72"/>
      <c r="FN74" s="72"/>
      <c r="FO74" s="72"/>
      <c r="FP74" s="72"/>
      <c r="FQ74" s="72"/>
      <c r="FR74" s="72"/>
      <c r="FS74" s="72"/>
      <c r="FT74" s="72"/>
      <c r="FU74" s="72"/>
      <c r="FV74" s="72"/>
      <c r="FW74" s="72"/>
      <c r="FX74" s="72"/>
      <c r="FY74" s="72"/>
      <c r="FZ74" s="72"/>
      <c r="GA74" s="72"/>
      <c r="GB74" s="72"/>
      <c r="GC74" s="72"/>
      <c r="GD74" s="72"/>
      <c r="GE74" s="72"/>
      <c r="GF74" s="72"/>
      <c r="GG74" s="72"/>
      <c r="GH74" s="72"/>
      <c r="GI74" s="72"/>
      <c r="GJ74" s="72"/>
      <c r="GK74" s="72"/>
      <c r="GL74" s="72"/>
      <c r="GM74" s="72"/>
      <c r="GN74" s="72"/>
      <c r="GO74" s="72"/>
      <c r="GP74" s="72"/>
      <c r="GQ74" s="72"/>
      <c r="GR74" s="72"/>
      <c r="GS74" s="72"/>
      <c r="GT74" s="72"/>
      <c r="GU74" s="72"/>
      <c r="GV74" s="72"/>
      <c r="GW74" s="72"/>
      <c r="GX74" s="72"/>
      <c r="GY74" s="72"/>
      <c r="GZ74" s="72"/>
      <c r="HA74" s="72"/>
      <c r="HB74" s="72"/>
      <c r="HC74" s="72"/>
      <c r="HD74" s="72"/>
      <c r="HE74" s="72"/>
      <c r="HF74" s="72"/>
      <c r="HG74" s="72"/>
      <c r="HH74" s="72"/>
      <c r="HI74" s="72"/>
      <c r="HJ74" s="72"/>
      <c r="HK74" s="72"/>
      <c r="HL74" s="72"/>
      <c r="HM74" s="72"/>
      <c r="HN74" s="72"/>
      <c r="HO74" s="72"/>
      <c r="HP74" s="72"/>
      <c r="HQ74" s="72"/>
      <c r="HR74" s="72"/>
      <c r="HS74" s="72"/>
      <c r="HT74" s="72"/>
      <c r="HU74" s="72"/>
      <c r="HV74" s="72"/>
      <c r="HW74" s="72"/>
      <c r="HX74" s="72"/>
      <c r="HY74" s="72"/>
      <c r="HZ74" s="72"/>
      <c r="IA74" s="72"/>
      <c r="IB74" s="72"/>
      <c r="IC74" s="72"/>
      <c r="ID74" s="72"/>
      <c r="IE74" s="72"/>
      <c r="IF74" s="72"/>
      <c r="IG74" s="72"/>
      <c r="IH74" s="72"/>
      <c r="II74" s="72"/>
      <c r="IJ74" s="72"/>
      <c r="IK74" s="72"/>
      <c r="IL74" s="72"/>
      <c r="IM74" s="72"/>
      <c r="IN74" s="72"/>
      <c r="IO74" s="72"/>
      <c r="IP74" s="72"/>
      <c r="IQ74" s="72"/>
      <c r="IR74" s="72"/>
      <c r="IS74" s="72"/>
      <c r="IT74" s="72"/>
      <c r="IU74" s="72"/>
      <c r="IV74" s="72"/>
    </row>
    <row r="75" spans="1:256" s="73" customFormat="1" x14ac:dyDescent="0.25">
      <c r="A75" s="70" t="str">
        <f>IF(A73="","",IF((SUM(IF(FREQUENCY('A1'!$K$30:$L$103,'A1'!$K$30:$L$103)&gt;0,1)))&gt;(A73+1),(A73+1),""))</f>
        <v/>
      </c>
      <c r="B75" s="71">
        <f t="array" ref="B75">IF(A74="","",(LARGE('A1'!$K$30:$L$103,(1+SUM(COUNTIF('A1'!$K$30:$L$103,B$7:B74))-(A74*COUNTIF('A1'!$K$30:$L$103,B$8))))))</f>
        <v>24.850000000000023</v>
      </c>
      <c r="C75" s="72" t="e">
        <f t="array" ref="C75:AZ75">IF($C$6:$AZ$6="","",IF($C$6:$AZ$6="HOT",IF(TRANSPOSE('A1'!$K$30:$K$80)=$B75,"●",IF(TRANSPOSE('A1'!$L$30:$L$80)=$B75,"▼",IF($C74:$AZ74="|","|",""))),IF(TRANSPOSE('A1'!$K$30:$K$80)=$B75,"●",IF(TRANSPOSE('A1'!$L$30:$L$80)=$B75,"▲",IF($C74:$AZ74="|","|","")))))</f>
        <v>#NUM!</v>
      </c>
      <c r="D75" s="72" t="str">
        <v>●</v>
      </c>
      <c r="E75" s="72" t="e">
        <v>#NUM!</v>
      </c>
      <c r="F75" s="72" t="e">
        <v>#NUM!</v>
      </c>
      <c r="G75" s="72" t="e">
        <v>#NUM!</v>
      </c>
      <c r="H75" s="72" t="e">
        <v>#NUM!</v>
      </c>
      <c r="I75" s="72" t="e">
        <v>#NUM!</v>
      </c>
      <c r="J75" s="72" t="e">
        <v>#NUM!</v>
      </c>
      <c r="K75" s="72" t="str">
        <v/>
      </c>
      <c r="L75" s="72" t="str">
        <v/>
      </c>
      <c r="M75" s="72" t="e">
        <v>#NUM!</v>
      </c>
      <c r="N75" s="72" t="e">
        <v>#NUM!</v>
      </c>
      <c r="O75" s="72" t="e">
        <v>#NUM!</v>
      </c>
      <c r="P75" s="72" t="e">
        <v>#NUM!</v>
      </c>
      <c r="Q75" s="72" t="e">
        <v>#NUM!</v>
      </c>
      <c r="R75" s="72" t="e">
        <v>#NUM!</v>
      </c>
      <c r="S75" s="72" t="e">
        <v>#NUM!</v>
      </c>
      <c r="T75" s="72" t="e">
        <v>#NUM!</v>
      </c>
      <c r="U75" s="72" t="e">
        <v>#NUM!</v>
      </c>
      <c r="V75" s="72" t="e">
        <v>#NUM!</v>
      </c>
      <c r="W75" s="72" t="e">
        <v>#NUM!</v>
      </c>
      <c r="X75" s="72" t="e">
        <v>#NUM!</v>
      </c>
      <c r="Y75" s="72" t="e">
        <v>#NUM!</v>
      </c>
      <c r="Z75" s="72" t="str">
        <v/>
      </c>
      <c r="AA75" s="72" t="str">
        <v/>
      </c>
      <c r="AB75" s="72" t="str">
        <v/>
      </c>
      <c r="AC75" s="72" t="str">
        <v/>
      </c>
      <c r="AD75" s="72" t="str">
        <v/>
      </c>
      <c r="AE75" s="72" t="str">
        <v/>
      </c>
      <c r="AF75" s="72" t="str">
        <v/>
      </c>
      <c r="AG75" s="72" t="str">
        <v/>
      </c>
      <c r="AH75" s="72" t="str">
        <v/>
      </c>
      <c r="AI75" s="72" t="str">
        <v/>
      </c>
      <c r="AJ75" s="72" t="str">
        <v/>
      </c>
      <c r="AK75" s="72" t="str">
        <v/>
      </c>
      <c r="AL75" s="72" t="str">
        <v/>
      </c>
      <c r="AM75" s="72" t="str">
        <v/>
      </c>
      <c r="AN75" s="72" t="str">
        <v/>
      </c>
      <c r="AO75" s="72" t="str">
        <v/>
      </c>
      <c r="AP75" s="72" t="str">
        <v/>
      </c>
      <c r="AQ75" s="72" t="str">
        <v/>
      </c>
      <c r="AR75" s="72" t="str">
        <v/>
      </c>
      <c r="AS75" s="72" t="str">
        <v/>
      </c>
      <c r="AT75" s="72" t="str">
        <v/>
      </c>
      <c r="AU75" s="72" t="str">
        <v/>
      </c>
      <c r="AV75" s="72" t="str">
        <v/>
      </c>
      <c r="AW75" s="72" t="str">
        <v/>
      </c>
      <c r="AX75" s="72" t="str">
        <v/>
      </c>
      <c r="AY75" s="72" t="str">
        <v/>
      </c>
      <c r="AZ75" s="72" t="str">
        <v/>
      </c>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c r="GP75" s="72"/>
      <c r="GQ75" s="72"/>
      <c r="GR75" s="72"/>
      <c r="GS75" s="72"/>
      <c r="GT75" s="72"/>
      <c r="GU75" s="72"/>
      <c r="GV75" s="72"/>
      <c r="GW75" s="72"/>
      <c r="GX75" s="72"/>
      <c r="GY75" s="72"/>
      <c r="GZ75" s="72"/>
      <c r="HA75" s="72"/>
      <c r="HB75" s="72"/>
      <c r="HC75" s="72"/>
      <c r="HD75" s="72"/>
      <c r="HE75" s="72"/>
      <c r="HF75" s="72"/>
      <c r="HG75" s="72"/>
      <c r="HH75" s="72"/>
      <c r="HI75" s="72"/>
      <c r="HJ75" s="72"/>
      <c r="HK75" s="72"/>
      <c r="HL75" s="72"/>
      <c r="HM75" s="72"/>
      <c r="HN75" s="72"/>
      <c r="HO75" s="72"/>
      <c r="HP75" s="72"/>
      <c r="HQ75" s="72"/>
      <c r="HR75" s="72"/>
      <c r="HS75" s="72"/>
      <c r="HT75" s="72"/>
      <c r="HU75" s="72"/>
      <c r="HV75" s="72"/>
      <c r="HW75" s="72"/>
      <c r="HX75" s="72"/>
      <c r="HY75" s="72"/>
      <c r="HZ75" s="72"/>
      <c r="IA75" s="72"/>
      <c r="IB75" s="72"/>
      <c r="IC75" s="72"/>
      <c r="ID75" s="72"/>
      <c r="IE75" s="72"/>
      <c r="IF75" s="72"/>
      <c r="IG75" s="72"/>
      <c r="IH75" s="72"/>
      <c r="II75" s="72"/>
      <c r="IJ75" s="72"/>
      <c r="IK75" s="72"/>
      <c r="IL75" s="72"/>
      <c r="IM75" s="72"/>
      <c r="IN75" s="72"/>
      <c r="IO75" s="72"/>
      <c r="IP75" s="72"/>
      <c r="IQ75" s="72"/>
      <c r="IR75" s="72"/>
      <c r="IS75" s="72"/>
      <c r="IT75" s="72"/>
      <c r="IU75" s="72"/>
      <c r="IV75" s="72"/>
    </row>
    <row r="76" spans="1:256" s="73" customFormat="1" x14ac:dyDescent="0.25">
      <c r="A76" s="70">
        <f>IF(A74="","",IF((SUM(IF(FREQUENCY('A1'!$K$30:$L$103,'A1'!$K$30:$L$103)&gt;0,1)))&gt;(A74+1),(A74+1),""))</f>
        <v>35</v>
      </c>
      <c r="B76" s="71" t="str">
        <f t="array" ref="B76">IF(A75="","",(LARGE('A1'!$K$30:$L$103,(1+SUM(COUNTIF('A1'!$K$30:$L$103,B$7:B75))-(A75*COUNTIF('A1'!$K$30:$L$103,B$8))))))</f>
        <v/>
      </c>
      <c r="C76" s="72" t="e">
        <f t="array" ref="C76:AZ76">IF($C$6:$AZ$6="","",IF($C$6:$AZ$6="HOT",IF($C75:$AZ75="●","|",IF($C75:$AZ75="|","|","")),IF($C75:$AZ75="▲","|",IF($C75:$AZ75="|","|",""))))</f>
        <v>#NUM!</v>
      </c>
      <c r="D76" s="72" t="str">
        <v/>
      </c>
      <c r="E76" s="72" t="e">
        <v>#NUM!</v>
      </c>
      <c r="F76" s="72" t="e">
        <v>#NUM!</v>
      </c>
      <c r="G76" s="72" t="e">
        <v>#NUM!</v>
      </c>
      <c r="H76" s="72" t="e">
        <v>#NUM!</v>
      </c>
      <c r="I76" s="72" t="e">
        <v>#NUM!</v>
      </c>
      <c r="J76" s="72" t="e">
        <v>#NUM!</v>
      </c>
      <c r="K76" s="72" t="str">
        <v/>
      </c>
      <c r="L76" s="72" t="str">
        <v/>
      </c>
      <c r="M76" s="72" t="e">
        <v>#NUM!</v>
      </c>
      <c r="N76" s="72" t="e">
        <v>#NUM!</v>
      </c>
      <c r="O76" s="72" t="e">
        <v>#NUM!</v>
      </c>
      <c r="P76" s="72" t="e">
        <v>#NUM!</v>
      </c>
      <c r="Q76" s="72" t="e">
        <v>#NUM!</v>
      </c>
      <c r="R76" s="72" t="e">
        <v>#NUM!</v>
      </c>
      <c r="S76" s="72" t="e">
        <v>#NUM!</v>
      </c>
      <c r="T76" s="72" t="e">
        <v>#NUM!</v>
      </c>
      <c r="U76" s="72" t="e">
        <v>#NUM!</v>
      </c>
      <c r="V76" s="72" t="e">
        <v>#NUM!</v>
      </c>
      <c r="W76" s="72" t="e">
        <v>#NUM!</v>
      </c>
      <c r="X76" s="72" t="e">
        <v>#NUM!</v>
      </c>
      <c r="Y76" s="72" t="e">
        <v>#NUM!</v>
      </c>
      <c r="Z76" s="72" t="str">
        <v/>
      </c>
      <c r="AA76" s="72" t="str">
        <v/>
      </c>
      <c r="AB76" s="72" t="str">
        <v/>
      </c>
      <c r="AC76" s="72" t="str">
        <v/>
      </c>
      <c r="AD76" s="72" t="str">
        <v/>
      </c>
      <c r="AE76" s="72" t="str">
        <v/>
      </c>
      <c r="AF76" s="72" t="str">
        <v/>
      </c>
      <c r="AG76" s="72" t="str">
        <v/>
      </c>
      <c r="AH76" s="72" t="str">
        <v/>
      </c>
      <c r="AI76" s="72" t="str">
        <v/>
      </c>
      <c r="AJ76" s="72" t="str">
        <v/>
      </c>
      <c r="AK76" s="72" t="str">
        <v/>
      </c>
      <c r="AL76" s="72" t="str">
        <v/>
      </c>
      <c r="AM76" s="72" t="str">
        <v/>
      </c>
      <c r="AN76" s="72" t="str">
        <v/>
      </c>
      <c r="AO76" s="72" t="str">
        <v/>
      </c>
      <c r="AP76" s="72" t="str">
        <v/>
      </c>
      <c r="AQ76" s="72" t="str">
        <v/>
      </c>
      <c r="AR76" s="72" t="str">
        <v/>
      </c>
      <c r="AS76" s="72" t="str">
        <v/>
      </c>
      <c r="AT76" s="72" t="str">
        <v/>
      </c>
      <c r="AU76" s="72" t="str">
        <v/>
      </c>
      <c r="AV76" s="72" t="str">
        <v/>
      </c>
      <c r="AW76" s="72" t="str">
        <v/>
      </c>
      <c r="AX76" s="72" t="str">
        <v/>
      </c>
      <c r="AY76" s="72" t="str">
        <v/>
      </c>
      <c r="AZ76" s="72" t="str">
        <v/>
      </c>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2"/>
      <c r="DS76" s="72"/>
      <c r="DT76" s="72"/>
      <c r="DU76" s="72"/>
      <c r="DV76" s="72"/>
      <c r="DW76" s="72"/>
      <c r="DX76" s="72"/>
      <c r="DY76" s="72"/>
      <c r="DZ76" s="72"/>
      <c r="EA76" s="72"/>
      <c r="EB76" s="72"/>
      <c r="EC76" s="72"/>
      <c r="ED76" s="72"/>
      <c r="EE76" s="72"/>
      <c r="EF76" s="72"/>
      <c r="EG76" s="72"/>
      <c r="EH76" s="72"/>
      <c r="EI76" s="72"/>
      <c r="EJ76" s="72"/>
      <c r="EK76" s="72"/>
      <c r="EL76" s="72"/>
      <c r="EM76" s="72"/>
      <c r="EN76" s="72"/>
      <c r="EO76" s="72"/>
      <c r="EP76" s="72"/>
      <c r="EQ76" s="72"/>
      <c r="ER76" s="72"/>
      <c r="ES76" s="72"/>
      <c r="ET76" s="72"/>
      <c r="EU76" s="72"/>
      <c r="EV76" s="72"/>
      <c r="EW76" s="72"/>
      <c r="EX76" s="72"/>
      <c r="EY76" s="72"/>
      <c r="EZ76" s="72"/>
      <c r="FA76" s="72"/>
      <c r="FB76" s="72"/>
      <c r="FC76" s="72"/>
      <c r="FD76" s="72"/>
      <c r="FE76" s="72"/>
      <c r="FF76" s="72"/>
      <c r="FG76" s="72"/>
      <c r="FH76" s="72"/>
      <c r="FI76" s="72"/>
      <c r="FJ76" s="72"/>
      <c r="FK76" s="72"/>
      <c r="FL76" s="72"/>
      <c r="FM76" s="72"/>
      <c r="FN76" s="72"/>
      <c r="FO76" s="72"/>
      <c r="FP76" s="72"/>
      <c r="FQ76" s="72"/>
      <c r="FR76" s="72"/>
      <c r="FS76" s="72"/>
      <c r="FT76" s="72"/>
      <c r="FU76" s="72"/>
      <c r="FV76" s="72"/>
      <c r="FW76" s="72"/>
      <c r="FX76" s="72"/>
      <c r="FY76" s="72"/>
      <c r="FZ76" s="72"/>
      <c r="GA76" s="72"/>
      <c r="GB76" s="72"/>
      <c r="GC76" s="72"/>
      <c r="GD76" s="72"/>
      <c r="GE76" s="72"/>
      <c r="GF76" s="72"/>
      <c r="GG76" s="72"/>
      <c r="GH76" s="72"/>
      <c r="GI76" s="72"/>
      <c r="GJ76" s="72"/>
      <c r="GK76" s="72"/>
      <c r="GL76" s="72"/>
      <c r="GM76" s="72"/>
      <c r="GN76" s="72"/>
      <c r="GO76" s="72"/>
      <c r="GP76" s="72"/>
      <c r="GQ76" s="72"/>
      <c r="GR76" s="72"/>
      <c r="GS76" s="72"/>
      <c r="GT76" s="72"/>
      <c r="GU76" s="72"/>
      <c r="GV76" s="72"/>
      <c r="GW76" s="72"/>
      <c r="GX76" s="72"/>
      <c r="GY76" s="72"/>
      <c r="GZ76" s="72"/>
      <c r="HA76" s="72"/>
      <c r="HB76" s="72"/>
      <c r="HC76" s="72"/>
      <c r="HD76" s="72"/>
      <c r="HE76" s="72"/>
      <c r="HF76" s="72"/>
      <c r="HG76" s="72"/>
      <c r="HH76" s="72"/>
      <c r="HI76" s="72"/>
      <c r="HJ76" s="72"/>
      <c r="HK76" s="72"/>
      <c r="HL76" s="72"/>
      <c r="HM76" s="72"/>
      <c r="HN76" s="72"/>
      <c r="HO76" s="72"/>
      <c r="HP76" s="72"/>
      <c r="HQ76" s="72"/>
      <c r="HR76" s="72"/>
      <c r="HS76" s="72"/>
      <c r="HT76" s="72"/>
      <c r="HU76" s="72"/>
      <c r="HV76" s="72"/>
      <c r="HW76" s="72"/>
      <c r="HX76" s="72"/>
      <c r="HY76" s="72"/>
      <c r="HZ76" s="72"/>
      <c r="IA76" s="72"/>
      <c r="IB76" s="72"/>
      <c r="IC76" s="72"/>
      <c r="ID76" s="72"/>
      <c r="IE76" s="72"/>
      <c r="IF76" s="72"/>
      <c r="IG76" s="72"/>
      <c r="IH76" s="72"/>
      <c r="II76" s="72"/>
      <c r="IJ76" s="72"/>
      <c r="IK76" s="72"/>
      <c r="IL76" s="72"/>
      <c r="IM76" s="72"/>
      <c r="IN76" s="72"/>
      <c r="IO76" s="72"/>
      <c r="IP76" s="72"/>
      <c r="IQ76" s="72"/>
      <c r="IR76" s="72"/>
      <c r="IS76" s="72"/>
      <c r="IT76" s="72"/>
      <c r="IU76" s="72"/>
      <c r="IV76" s="72"/>
    </row>
    <row r="77" spans="1:256" s="73" customFormat="1" x14ac:dyDescent="0.25">
      <c r="A77" s="70" t="str">
        <f>IF(A75="","",IF((SUM(IF(FREQUENCY('A1'!$K$30:$L$103,'A1'!$K$30:$L$103)&gt;0,1)))&gt;(A75+1),(A75+1),""))</f>
        <v/>
      </c>
      <c r="B77" s="71">
        <f t="array" ref="B77">IF(A76="","",(LARGE('A1'!$K$30:$L$103,(1+SUM(COUNTIF('A1'!$K$30:$L$103,B$7:B76))-(A76*COUNTIF('A1'!$K$30:$L$103,B$8))))))</f>
        <v>20</v>
      </c>
      <c r="C77" s="72" t="e">
        <f t="array" ref="C77:AZ77">IF($C$6:$AZ$6="","",IF($C$6:$AZ$6="HOT",IF(TRANSPOSE('A1'!$K$30:$K$80)=$B77,"●",IF(TRANSPOSE('A1'!$L$30:$L$80)=$B77,"▼",IF($C76:$AZ76="|","|",""))),IF(TRANSPOSE('A1'!$K$30:$K$80)=$B77,"●",IF(TRANSPOSE('A1'!$L$30:$L$80)=$B77,"▲",IF($C76:$AZ76="|","|","")))))</f>
        <v>#NUM!</v>
      </c>
      <c r="D77" s="72" t="str">
        <v/>
      </c>
      <c r="E77" s="72" t="e">
        <v>#NUM!</v>
      </c>
      <c r="F77" s="72" t="e">
        <v>#NUM!</v>
      </c>
      <c r="G77" s="72" t="e">
        <v>#NUM!</v>
      </c>
      <c r="H77" s="72" t="e">
        <v>#NUM!</v>
      </c>
      <c r="I77" s="72" t="e">
        <v>#NUM!</v>
      </c>
      <c r="J77" s="72" t="e">
        <v>#NUM!</v>
      </c>
      <c r="K77" s="72" t="str">
        <v/>
      </c>
      <c r="L77" s="72" t="str">
        <v/>
      </c>
      <c r="M77" s="72" t="str">
        <v>▼</v>
      </c>
      <c r="N77" s="72" t="e">
        <v>#NUM!</v>
      </c>
      <c r="O77" s="72" t="e">
        <v>#NUM!</v>
      </c>
      <c r="P77" s="72" t="e">
        <v>#NUM!</v>
      </c>
      <c r="Q77" s="72" t="e">
        <v>#NUM!</v>
      </c>
      <c r="R77" s="72" t="e">
        <v>#NUM!</v>
      </c>
      <c r="S77" s="72" t="e">
        <v>#NUM!</v>
      </c>
      <c r="T77" s="72" t="e">
        <v>#NUM!</v>
      </c>
      <c r="U77" s="72" t="e">
        <v>#NUM!</v>
      </c>
      <c r="V77" s="72" t="e">
        <v>#NUM!</v>
      </c>
      <c r="W77" s="72" t="e">
        <v>#NUM!</v>
      </c>
      <c r="X77" s="72" t="e">
        <v>#NUM!</v>
      </c>
      <c r="Y77" s="72" t="e">
        <v>#NUM!</v>
      </c>
      <c r="Z77" s="72" t="str">
        <v/>
      </c>
      <c r="AA77" s="72" t="str">
        <v/>
      </c>
      <c r="AB77" s="72" t="str">
        <v/>
      </c>
      <c r="AC77" s="72" t="str">
        <v/>
      </c>
      <c r="AD77" s="72" t="str">
        <v/>
      </c>
      <c r="AE77" s="72" t="str">
        <v/>
      </c>
      <c r="AF77" s="72" t="str">
        <v/>
      </c>
      <c r="AG77" s="72" t="str">
        <v/>
      </c>
      <c r="AH77" s="72" t="str">
        <v/>
      </c>
      <c r="AI77" s="72" t="str">
        <v/>
      </c>
      <c r="AJ77" s="72" t="str">
        <v/>
      </c>
      <c r="AK77" s="72" t="str">
        <v/>
      </c>
      <c r="AL77" s="72" t="str">
        <v/>
      </c>
      <c r="AM77" s="72" t="str">
        <v/>
      </c>
      <c r="AN77" s="72" t="str">
        <v/>
      </c>
      <c r="AO77" s="72" t="str">
        <v/>
      </c>
      <c r="AP77" s="72" t="str">
        <v/>
      </c>
      <c r="AQ77" s="72" t="str">
        <v/>
      </c>
      <c r="AR77" s="72" t="str">
        <v/>
      </c>
      <c r="AS77" s="72" t="str">
        <v/>
      </c>
      <c r="AT77" s="72" t="str">
        <v/>
      </c>
      <c r="AU77" s="72" t="str">
        <v/>
      </c>
      <c r="AV77" s="72" t="str">
        <v/>
      </c>
      <c r="AW77" s="72" t="str">
        <v/>
      </c>
      <c r="AX77" s="72" t="str">
        <v/>
      </c>
      <c r="AY77" s="72" t="str">
        <v/>
      </c>
      <c r="AZ77" s="72" t="str">
        <v/>
      </c>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c r="DA77" s="72"/>
      <c r="DB77" s="72"/>
      <c r="DC77" s="72"/>
      <c r="DD77" s="72"/>
      <c r="DE77" s="72"/>
      <c r="DF77" s="72"/>
      <c r="DG77" s="72"/>
      <c r="DH77" s="72"/>
      <c r="DI77" s="72"/>
      <c r="DJ77" s="72"/>
      <c r="DK77" s="72"/>
      <c r="DL77" s="72"/>
      <c r="DM77" s="72"/>
      <c r="DN77" s="72"/>
      <c r="DO77" s="72"/>
      <c r="DP77" s="72"/>
      <c r="DQ77" s="72"/>
      <c r="DR77" s="72"/>
      <c r="DS77" s="72"/>
      <c r="DT77" s="72"/>
      <c r="DU77" s="72"/>
      <c r="DV77" s="72"/>
      <c r="DW77" s="72"/>
      <c r="DX77" s="72"/>
      <c r="DY77" s="72"/>
      <c r="DZ77" s="72"/>
      <c r="EA77" s="72"/>
      <c r="EB77" s="72"/>
      <c r="EC77" s="72"/>
      <c r="ED77" s="72"/>
      <c r="EE77" s="72"/>
      <c r="EF77" s="72"/>
      <c r="EG77" s="72"/>
      <c r="EH77" s="72"/>
      <c r="EI77" s="72"/>
      <c r="EJ77" s="72"/>
      <c r="EK77" s="72"/>
      <c r="EL77" s="72"/>
      <c r="EM77" s="72"/>
      <c r="EN77" s="72"/>
      <c r="EO77" s="72"/>
      <c r="EP77" s="72"/>
      <c r="EQ77" s="72"/>
      <c r="ER77" s="72"/>
      <c r="ES77" s="72"/>
      <c r="ET77" s="72"/>
      <c r="EU77" s="72"/>
      <c r="EV77" s="72"/>
      <c r="EW77" s="72"/>
      <c r="EX77" s="72"/>
      <c r="EY77" s="72"/>
      <c r="EZ77" s="72"/>
      <c r="FA77" s="72"/>
      <c r="FB77" s="72"/>
      <c r="FC77" s="72"/>
      <c r="FD77" s="72"/>
      <c r="FE77" s="72"/>
      <c r="FF77" s="72"/>
      <c r="FG77" s="72"/>
      <c r="FH77" s="72"/>
      <c r="FI77" s="72"/>
      <c r="FJ77" s="72"/>
      <c r="FK77" s="72"/>
      <c r="FL77" s="72"/>
      <c r="FM77" s="72"/>
      <c r="FN77" s="72"/>
      <c r="FO77" s="72"/>
      <c r="FP77" s="72"/>
      <c r="FQ77" s="72"/>
      <c r="FR77" s="72"/>
      <c r="FS77" s="72"/>
      <c r="FT77" s="72"/>
      <c r="FU77" s="72"/>
      <c r="FV77" s="72"/>
      <c r="FW77" s="72"/>
      <c r="FX77" s="72"/>
      <c r="FY77" s="72"/>
      <c r="FZ77" s="72"/>
      <c r="GA77" s="72"/>
      <c r="GB77" s="72"/>
      <c r="GC77" s="72"/>
      <c r="GD77" s="72"/>
      <c r="GE77" s="72"/>
      <c r="GF77" s="72"/>
      <c r="GG77" s="72"/>
      <c r="GH77" s="72"/>
      <c r="GI77" s="72"/>
      <c r="GJ77" s="72"/>
      <c r="GK77" s="72"/>
      <c r="GL77" s="72"/>
      <c r="GM77" s="72"/>
      <c r="GN77" s="72"/>
      <c r="GO77" s="72"/>
      <c r="GP77" s="72"/>
      <c r="GQ77" s="72"/>
      <c r="GR77" s="72"/>
      <c r="GS77" s="72"/>
      <c r="GT77" s="72"/>
      <c r="GU77" s="72"/>
      <c r="GV77" s="72"/>
      <c r="GW77" s="72"/>
      <c r="GX77" s="72"/>
      <c r="GY77" s="72"/>
      <c r="GZ77" s="72"/>
      <c r="HA77" s="72"/>
      <c r="HB77" s="72"/>
      <c r="HC77" s="72"/>
      <c r="HD77" s="72"/>
      <c r="HE77" s="72"/>
      <c r="HF77" s="72"/>
      <c r="HG77" s="72"/>
      <c r="HH77" s="72"/>
      <c r="HI77" s="72"/>
      <c r="HJ77" s="72"/>
      <c r="HK77" s="72"/>
      <c r="HL77" s="72"/>
      <c r="HM77" s="72"/>
      <c r="HN77" s="72"/>
      <c r="HO77" s="72"/>
      <c r="HP77" s="72"/>
      <c r="HQ77" s="72"/>
      <c r="HR77" s="72"/>
      <c r="HS77" s="72"/>
      <c r="HT77" s="72"/>
      <c r="HU77" s="72"/>
      <c r="HV77" s="72"/>
      <c r="HW77" s="72"/>
      <c r="HX77" s="72"/>
      <c r="HY77" s="72"/>
      <c r="HZ77" s="72"/>
      <c r="IA77" s="72"/>
      <c r="IB77" s="72"/>
      <c r="IC77" s="72"/>
      <c r="ID77" s="72"/>
      <c r="IE77" s="72"/>
      <c r="IF77" s="72"/>
      <c r="IG77" s="72"/>
      <c r="IH77" s="72"/>
      <c r="II77" s="72"/>
      <c r="IJ77" s="72"/>
      <c r="IK77" s="72"/>
      <c r="IL77" s="72"/>
      <c r="IM77" s="72"/>
      <c r="IN77" s="72"/>
      <c r="IO77" s="72"/>
      <c r="IP77" s="72"/>
      <c r="IQ77" s="72"/>
      <c r="IR77" s="72"/>
      <c r="IS77" s="72"/>
      <c r="IT77" s="72"/>
      <c r="IU77" s="72"/>
      <c r="IV77" s="72"/>
    </row>
    <row r="78" spans="1:256" s="73" customFormat="1" x14ac:dyDescent="0.25">
      <c r="A78" s="70">
        <f>IF(A76="","",IF((SUM(IF(FREQUENCY('A1'!$K$30:$L$103,'A1'!$K$30:$L$103)&gt;0,1)))&gt;(A76+1),(A76+1),""))</f>
        <v>36</v>
      </c>
      <c r="B78" s="71" t="str">
        <f t="array" ref="B78">IF(A77="","",(LARGE('A1'!$K$30:$L$103,(1+SUM(COUNTIF('A1'!$K$30:$L$103,B$7:B77))-(A77*COUNTIF('A1'!$K$30:$L$103,B$8))))))</f>
        <v/>
      </c>
      <c r="C78" s="72" t="e">
        <f t="array" ref="C78:AZ78">IF($C$6:$AZ$6="","",IF($C$6:$AZ$6="HOT",IF($C77:$AZ77="●","|",IF($C77:$AZ77="|","|","")),IF($C77:$AZ77="▲","|",IF($C77:$AZ77="|","|",""))))</f>
        <v>#NUM!</v>
      </c>
      <c r="D78" s="72" t="str">
        <v/>
      </c>
      <c r="E78" s="72" t="e">
        <v>#NUM!</v>
      </c>
      <c r="F78" s="72" t="e">
        <v>#NUM!</v>
      </c>
      <c r="G78" s="72" t="e">
        <v>#NUM!</v>
      </c>
      <c r="H78" s="72" t="e">
        <v>#NUM!</v>
      </c>
      <c r="I78" s="72" t="e">
        <v>#NUM!</v>
      </c>
      <c r="J78" s="72" t="e">
        <v>#NUM!</v>
      </c>
      <c r="K78" s="72" t="str">
        <v/>
      </c>
      <c r="L78" s="72" t="str">
        <v/>
      </c>
      <c r="M78" s="72" t="str">
        <v/>
      </c>
      <c r="N78" s="72" t="e">
        <v>#NUM!</v>
      </c>
      <c r="O78" s="72" t="e">
        <v>#NUM!</v>
      </c>
      <c r="P78" s="72" t="e">
        <v>#NUM!</v>
      </c>
      <c r="Q78" s="72" t="e">
        <v>#NUM!</v>
      </c>
      <c r="R78" s="72" t="e">
        <v>#NUM!</v>
      </c>
      <c r="S78" s="72" t="e">
        <v>#NUM!</v>
      </c>
      <c r="T78" s="72" t="e">
        <v>#NUM!</v>
      </c>
      <c r="U78" s="72" t="e">
        <v>#NUM!</v>
      </c>
      <c r="V78" s="72" t="e">
        <v>#NUM!</v>
      </c>
      <c r="W78" s="72" t="e">
        <v>#NUM!</v>
      </c>
      <c r="X78" s="72" t="e">
        <v>#NUM!</v>
      </c>
      <c r="Y78" s="72" t="e">
        <v>#NUM!</v>
      </c>
      <c r="Z78" s="72" t="str">
        <v/>
      </c>
      <c r="AA78" s="72" t="str">
        <v/>
      </c>
      <c r="AB78" s="72" t="str">
        <v/>
      </c>
      <c r="AC78" s="72" t="str">
        <v/>
      </c>
      <c r="AD78" s="72" t="str">
        <v/>
      </c>
      <c r="AE78" s="72" t="str">
        <v/>
      </c>
      <c r="AF78" s="72" t="str">
        <v/>
      </c>
      <c r="AG78" s="72" t="str">
        <v/>
      </c>
      <c r="AH78" s="72" t="str">
        <v/>
      </c>
      <c r="AI78" s="72" t="str">
        <v/>
      </c>
      <c r="AJ78" s="72" t="str">
        <v/>
      </c>
      <c r="AK78" s="72" t="str">
        <v/>
      </c>
      <c r="AL78" s="72" t="str">
        <v/>
      </c>
      <c r="AM78" s="72" t="str">
        <v/>
      </c>
      <c r="AN78" s="72" t="str">
        <v/>
      </c>
      <c r="AO78" s="72" t="str">
        <v/>
      </c>
      <c r="AP78" s="72" t="str">
        <v/>
      </c>
      <c r="AQ78" s="72" t="str">
        <v/>
      </c>
      <c r="AR78" s="72" t="str">
        <v/>
      </c>
      <c r="AS78" s="72" t="str">
        <v/>
      </c>
      <c r="AT78" s="72" t="str">
        <v/>
      </c>
      <c r="AU78" s="72" t="str">
        <v/>
      </c>
      <c r="AV78" s="72" t="str">
        <v/>
      </c>
      <c r="AW78" s="72" t="str">
        <v/>
      </c>
      <c r="AX78" s="72" t="str">
        <v/>
      </c>
      <c r="AY78" s="72" t="str">
        <v/>
      </c>
      <c r="AZ78" s="72" t="str">
        <v/>
      </c>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c r="DA78" s="72"/>
      <c r="DB78" s="72"/>
      <c r="DC78" s="72"/>
      <c r="DD78" s="72"/>
      <c r="DE78" s="72"/>
      <c r="DF78" s="72"/>
      <c r="DG78" s="72"/>
      <c r="DH78" s="72"/>
      <c r="DI78" s="72"/>
      <c r="DJ78" s="72"/>
      <c r="DK78" s="72"/>
      <c r="DL78" s="72"/>
      <c r="DM78" s="72"/>
      <c r="DN78" s="72"/>
      <c r="DO78" s="72"/>
      <c r="DP78" s="72"/>
      <c r="DQ78" s="72"/>
      <c r="DR78" s="72"/>
      <c r="DS78" s="72"/>
      <c r="DT78" s="72"/>
      <c r="DU78" s="72"/>
      <c r="DV78" s="72"/>
      <c r="DW78" s="72"/>
      <c r="DX78" s="72"/>
      <c r="DY78" s="72"/>
      <c r="DZ78" s="72"/>
      <c r="EA78" s="72"/>
      <c r="EB78" s="72"/>
      <c r="EC78" s="72"/>
      <c r="ED78" s="72"/>
      <c r="EE78" s="72"/>
      <c r="EF78" s="72"/>
      <c r="EG78" s="72"/>
      <c r="EH78" s="72"/>
      <c r="EI78" s="72"/>
      <c r="EJ78" s="72"/>
      <c r="EK78" s="72"/>
      <c r="EL78" s="72"/>
      <c r="EM78" s="72"/>
      <c r="EN78" s="72"/>
      <c r="EO78" s="72"/>
      <c r="EP78" s="72"/>
      <c r="EQ78" s="72"/>
      <c r="ER78" s="72"/>
      <c r="ES78" s="72"/>
      <c r="ET78" s="72"/>
      <c r="EU78" s="72"/>
      <c r="EV78" s="72"/>
      <c r="EW78" s="72"/>
      <c r="EX78" s="72"/>
      <c r="EY78" s="72"/>
      <c r="EZ78" s="72"/>
      <c r="FA78" s="72"/>
      <c r="FB78" s="72"/>
      <c r="FC78" s="72"/>
      <c r="FD78" s="72"/>
      <c r="FE78" s="72"/>
      <c r="FF78" s="72"/>
      <c r="FG78" s="72"/>
      <c r="FH78" s="72"/>
      <c r="FI78" s="72"/>
      <c r="FJ78" s="72"/>
      <c r="FK78" s="72"/>
      <c r="FL78" s="72"/>
      <c r="FM78" s="72"/>
      <c r="FN78" s="72"/>
      <c r="FO78" s="72"/>
      <c r="FP78" s="72"/>
      <c r="FQ78" s="72"/>
      <c r="FR78" s="72"/>
      <c r="FS78" s="72"/>
      <c r="FT78" s="72"/>
      <c r="FU78" s="72"/>
      <c r="FV78" s="72"/>
      <c r="FW78" s="72"/>
      <c r="FX78" s="72"/>
      <c r="FY78" s="72"/>
      <c r="FZ78" s="72"/>
      <c r="GA78" s="72"/>
      <c r="GB78" s="72"/>
      <c r="GC78" s="72"/>
      <c r="GD78" s="72"/>
      <c r="GE78" s="72"/>
      <c r="GF78" s="72"/>
      <c r="GG78" s="72"/>
      <c r="GH78" s="72"/>
      <c r="GI78" s="72"/>
      <c r="GJ78" s="72"/>
      <c r="GK78" s="72"/>
      <c r="GL78" s="72"/>
      <c r="GM78" s="72"/>
      <c r="GN78" s="72"/>
      <c r="GO78" s="72"/>
      <c r="GP78" s="72"/>
      <c r="GQ78" s="72"/>
      <c r="GR78" s="72"/>
      <c r="GS78" s="72"/>
      <c r="GT78" s="72"/>
      <c r="GU78" s="72"/>
      <c r="GV78" s="72"/>
      <c r="GW78" s="72"/>
      <c r="GX78" s="72"/>
      <c r="GY78" s="72"/>
      <c r="GZ78" s="72"/>
      <c r="HA78" s="72"/>
      <c r="HB78" s="72"/>
      <c r="HC78" s="72"/>
      <c r="HD78" s="72"/>
      <c r="HE78" s="72"/>
      <c r="HF78" s="72"/>
      <c r="HG78" s="72"/>
      <c r="HH78" s="72"/>
      <c r="HI78" s="72"/>
      <c r="HJ78" s="72"/>
      <c r="HK78" s="72"/>
      <c r="HL78" s="72"/>
      <c r="HM78" s="72"/>
      <c r="HN78" s="72"/>
      <c r="HO78" s="72"/>
      <c r="HP78" s="72"/>
      <c r="HQ78" s="72"/>
      <c r="HR78" s="72"/>
      <c r="HS78" s="72"/>
      <c r="HT78" s="72"/>
      <c r="HU78" s="72"/>
      <c r="HV78" s="72"/>
      <c r="HW78" s="72"/>
      <c r="HX78" s="72"/>
      <c r="HY78" s="72"/>
      <c r="HZ78" s="72"/>
      <c r="IA78" s="72"/>
      <c r="IB78" s="72"/>
      <c r="IC78" s="72"/>
      <c r="ID78" s="72"/>
      <c r="IE78" s="72"/>
      <c r="IF78" s="72"/>
      <c r="IG78" s="72"/>
      <c r="IH78" s="72"/>
      <c r="II78" s="72"/>
      <c r="IJ78" s="72"/>
      <c r="IK78" s="72"/>
      <c r="IL78" s="72"/>
      <c r="IM78" s="72"/>
      <c r="IN78" s="72"/>
      <c r="IO78" s="72"/>
      <c r="IP78" s="72"/>
      <c r="IQ78" s="72"/>
      <c r="IR78" s="72"/>
      <c r="IS78" s="72"/>
      <c r="IT78" s="72"/>
      <c r="IU78" s="72"/>
      <c r="IV78" s="72"/>
    </row>
    <row r="79" spans="1:256" s="73" customFormat="1" x14ac:dyDescent="0.25">
      <c r="A79" s="70" t="str">
        <f>IF(A77="","",IF((SUM(IF(FREQUENCY('A1'!$K$30:$L$103,'A1'!$K$30:$L$103)&gt;0,1)))&gt;(A77+1),(A77+1),""))</f>
        <v/>
      </c>
      <c r="B79" s="71">
        <f t="array" ref="B79">IF(A78="","",(LARGE('A1'!$K$30:$L$103,(1+SUM(COUNTIF('A1'!$K$30:$L$103,B$7:B78))-(A78*COUNTIF('A1'!$K$30:$L$103,B$8))))))</f>
        <v>14.850000000000023</v>
      </c>
      <c r="C79" s="72" t="e">
        <f t="array" ref="C79:AZ79">IF($C$6:$AZ$6="","",IF($C$6:$AZ$6="HOT",IF(TRANSPOSE('A1'!$K$30:$K$80)=$B79,"●",IF(TRANSPOSE('A1'!$L$30:$L$80)=$B79,"▼",IF($C78:$AZ78="|","|",""))),IF(TRANSPOSE('A1'!$K$30:$K$80)=$B79,"●",IF(TRANSPOSE('A1'!$L$30:$L$80)=$B79,"▲",IF($C78:$AZ78="|","|","")))))</f>
        <v>#NUM!</v>
      </c>
      <c r="D79" s="72" t="str">
        <v/>
      </c>
      <c r="E79" s="72" t="e">
        <v>#NUM!</v>
      </c>
      <c r="F79" s="72" t="e">
        <v>#NUM!</v>
      </c>
      <c r="G79" s="72" t="str">
        <v>▼</v>
      </c>
      <c r="H79" s="72" t="e">
        <v>#NUM!</v>
      </c>
      <c r="I79" s="72" t="e">
        <v>#NUM!</v>
      </c>
      <c r="J79" s="72" t="e">
        <v>#NUM!</v>
      </c>
      <c r="K79" s="72" t="str">
        <v/>
      </c>
      <c r="L79" s="72" t="str">
        <v/>
      </c>
      <c r="M79" s="72" t="str">
        <v/>
      </c>
      <c r="N79" s="72" t="e">
        <v>#NUM!</v>
      </c>
      <c r="O79" s="72" t="e">
        <v>#NUM!</v>
      </c>
      <c r="P79" s="72" t="e">
        <v>#NUM!</v>
      </c>
      <c r="Q79" s="72" t="e">
        <v>#NUM!</v>
      </c>
      <c r="R79" s="72" t="e">
        <v>#NUM!</v>
      </c>
      <c r="S79" s="72" t="e">
        <v>#NUM!</v>
      </c>
      <c r="T79" s="72" t="e">
        <v>#NUM!</v>
      </c>
      <c r="U79" s="72" t="e">
        <v>#NUM!</v>
      </c>
      <c r="V79" s="72" t="e">
        <v>#NUM!</v>
      </c>
      <c r="W79" s="72" t="e">
        <v>#NUM!</v>
      </c>
      <c r="X79" s="72" t="e">
        <v>#NUM!</v>
      </c>
      <c r="Y79" s="72" t="e">
        <v>#NUM!</v>
      </c>
      <c r="Z79" s="72" t="str">
        <v/>
      </c>
      <c r="AA79" s="72" t="str">
        <v/>
      </c>
      <c r="AB79" s="72" t="str">
        <v/>
      </c>
      <c r="AC79" s="72" t="str">
        <v/>
      </c>
      <c r="AD79" s="72" t="str">
        <v/>
      </c>
      <c r="AE79" s="72" t="str">
        <v/>
      </c>
      <c r="AF79" s="72" t="str">
        <v/>
      </c>
      <c r="AG79" s="72" t="str">
        <v/>
      </c>
      <c r="AH79" s="72" t="str">
        <v/>
      </c>
      <c r="AI79" s="72" t="str">
        <v/>
      </c>
      <c r="AJ79" s="72" t="str">
        <v/>
      </c>
      <c r="AK79" s="72" t="str">
        <v/>
      </c>
      <c r="AL79" s="72" t="str">
        <v/>
      </c>
      <c r="AM79" s="72" t="str">
        <v/>
      </c>
      <c r="AN79" s="72" t="str">
        <v/>
      </c>
      <c r="AO79" s="72" t="str">
        <v/>
      </c>
      <c r="AP79" s="72" t="str">
        <v/>
      </c>
      <c r="AQ79" s="72" t="str">
        <v/>
      </c>
      <c r="AR79" s="72" t="str">
        <v/>
      </c>
      <c r="AS79" s="72" t="str">
        <v/>
      </c>
      <c r="AT79" s="72" t="str">
        <v/>
      </c>
      <c r="AU79" s="72" t="str">
        <v/>
      </c>
      <c r="AV79" s="72" t="str">
        <v/>
      </c>
      <c r="AW79" s="72" t="str">
        <v/>
      </c>
      <c r="AX79" s="72" t="str">
        <v/>
      </c>
      <c r="AY79" s="72" t="str">
        <v/>
      </c>
      <c r="AZ79" s="72" t="str">
        <v/>
      </c>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c r="DA79" s="72"/>
      <c r="DB79" s="72"/>
      <c r="DC79" s="72"/>
      <c r="DD79" s="72"/>
      <c r="DE79" s="72"/>
      <c r="DF79" s="72"/>
      <c r="DG79" s="72"/>
      <c r="DH79" s="72"/>
      <c r="DI79" s="72"/>
      <c r="DJ79" s="72"/>
      <c r="DK79" s="72"/>
      <c r="DL79" s="72"/>
      <c r="DM79" s="72"/>
      <c r="DN79" s="72"/>
      <c r="DO79" s="72"/>
      <c r="DP79" s="72"/>
      <c r="DQ79" s="72"/>
      <c r="DR79" s="72"/>
      <c r="DS79" s="72"/>
      <c r="DT79" s="72"/>
      <c r="DU79" s="72"/>
      <c r="DV79" s="72"/>
      <c r="DW79" s="72"/>
      <c r="DX79" s="72"/>
      <c r="DY79" s="72"/>
      <c r="DZ79" s="72"/>
      <c r="EA79" s="72"/>
      <c r="EB79" s="72"/>
      <c r="EC79" s="72"/>
      <c r="ED79" s="72"/>
      <c r="EE79" s="72"/>
      <c r="EF79" s="72"/>
      <c r="EG79" s="72"/>
      <c r="EH79" s="72"/>
      <c r="EI79" s="72"/>
      <c r="EJ79" s="72"/>
      <c r="EK79" s="72"/>
      <c r="EL79" s="72"/>
      <c r="EM79" s="72"/>
      <c r="EN79" s="72"/>
      <c r="EO79" s="72"/>
      <c r="EP79" s="72"/>
      <c r="EQ79" s="72"/>
      <c r="ER79" s="72"/>
      <c r="ES79" s="72"/>
      <c r="ET79" s="72"/>
      <c r="EU79" s="72"/>
      <c r="EV79" s="72"/>
      <c r="EW79" s="72"/>
      <c r="EX79" s="72"/>
      <c r="EY79" s="72"/>
      <c r="EZ79" s="72"/>
      <c r="FA79" s="72"/>
      <c r="FB79" s="72"/>
      <c r="FC79" s="72"/>
      <c r="FD79" s="72"/>
      <c r="FE79" s="72"/>
      <c r="FF79" s="72"/>
      <c r="FG79" s="72"/>
      <c r="FH79" s="72"/>
      <c r="FI79" s="72"/>
      <c r="FJ79" s="72"/>
      <c r="FK79" s="72"/>
      <c r="FL79" s="72"/>
      <c r="FM79" s="72"/>
      <c r="FN79" s="72"/>
      <c r="FO79" s="72"/>
      <c r="FP79" s="72"/>
      <c r="FQ79" s="72"/>
      <c r="FR79" s="72"/>
      <c r="FS79" s="72"/>
      <c r="FT79" s="72"/>
      <c r="FU79" s="72"/>
      <c r="FV79" s="72"/>
      <c r="FW79" s="72"/>
      <c r="FX79" s="72"/>
      <c r="FY79" s="72"/>
      <c r="FZ79" s="72"/>
      <c r="GA79" s="72"/>
      <c r="GB79" s="72"/>
      <c r="GC79" s="72"/>
      <c r="GD79" s="72"/>
      <c r="GE79" s="72"/>
      <c r="GF79" s="72"/>
      <c r="GG79" s="72"/>
      <c r="GH79" s="72"/>
      <c r="GI79" s="72"/>
      <c r="GJ79" s="72"/>
      <c r="GK79" s="72"/>
      <c r="GL79" s="72"/>
      <c r="GM79" s="72"/>
      <c r="GN79" s="72"/>
      <c r="GO79" s="72"/>
      <c r="GP79" s="72"/>
      <c r="GQ79" s="72"/>
      <c r="GR79" s="72"/>
      <c r="GS79" s="72"/>
      <c r="GT79" s="72"/>
      <c r="GU79" s="72"/>
      <c r="GV79" s="72"/>
      <c r="GW79" s="72"/>
      <c r="GX79" s="72"/>
      <c r="GY79" s="72"/>
      <c r="GZ79" s="72"/>
      <c r="HA79" s="72"/>
      <c r="HB79" s="72"/>
      <c r="HC79" s="72"/>
      <c r="HD79" s="72"/>
      <c r="HE79" s="72"/>
      <c r="HF79" s="72"/>
      <c r="HG79" s="72"/>
      <c r="HH79" s="72"/>
      <c r="HI79" s="72"/>
      <c r="HJ79" s="72"/>
      <c r="HK79" s="72"/>
      <c r="HL79" s="72"/>
      <c r="HM79" s="72"/>
      <c r="HN79" s="72"/>
      <c r="HO79" s="72"/>
      <c r="HP79" s="72"/>
      <c r="HQ79" s="72"/>
      <c r="HR79" s="72"/>
      <c r="HS79" s="72"/>
      <c r="HT79" s="72"/>
      <c r="HU79" s="72"/>
      <c r="HV79" s="72"/>
      <c r="HW79" s="72"/>
      <c r="HX79" s="72"/>
      <c r="HY79" s="72"/>
      <c r="HZ79" s="72"/>
      <c r="IA79" s="72"/>
      <c r="IB79" s="72"/>
      <c r="IC79" s="72"/>
      <c r="ID79" s="72"/>
      <c r="IE79" s="72"/>
      <c r="IF79" s="72"/>
      <c r="IG79" s="72"/>
      <c r="IH79" s="72"/>
      <c r="II79" s="72"/>
      <c r="IJ79" s="72"/>
      <c r="IK79" s="72"/>
      <c r="IL79" s="72"/>
      <c r="IM79" s="72"/>
      <c r="IN79" s="72"/>
      <c r="IO79" s="72"/>
      <c r="IP79" s="72"/>
      <c r="IQ79" s="72"/>
      <c r="IR79" s="72"/>
      <c r="IS79" s="72"/>
      <c r="IT79" s="72"/>
      <c r="IU79" s="72"/>
      <c r="IV79" s="72"/>
    </row>
    <row r="80" spans="1:256" s="73" customFormat="1" x14ac:dyDescent="0.25">
      <c r="A80" s="70">
        <f>IF(A78="","",IF((SUM(IF(FREQUENCY('A1'!$K$30:$L$103,'A1'!$K$30:$L$103)&gt;0,1)))&gt;(A78+1),(A78+1),""))</f>
        <v>37</v>
      </c>
      <c r="B80" s="71" t="str">
        <f t="array" ref="B80">IF(A79="","",(LARGE('A1'!$K$30:$L$103,(1+SUM(COUNTIF('A1'!$K$30:$L$103,B$7:B79))-(A79*COUNTIF('A1'!$K$30:$L$103,B$8))))))</f>
        <v/>
      </c>
      <c r="C80" s="72" t="e">
        <f t="array" ref="C80:AZ80">IF($C$6:$AZ$6="","",IF($C$6:$AZ$6="HOT",IF($C79:$AZ79="●","|",IF($C79:$AZ79="|","|","")),IF($C79:$AZ79="▲","|",IF($C79:$AZ79="|","|",""))))</f>
        <v>#NUM!</v>
      </c>
      <c r="D80" s="72" t="str">
        <v/>
      </c>
      <c r="E80" s="72" t="e">
        <v>#NUM!</v>
      </c>
      <c r="F80" s="72" t="e">
        <v>#NUM!</v>
      </c>
      <c r="G80" s="72" t="str">
        <v/>
      </c>
      <c r="H80" s="72" t="e">
        <v>#NUM!</v>
      </c>
      <c r="I80" s="72" t="e">
        <v>#NUM!</v>
      </c>
      <c r="J80" s="72" t="e">
        <v>#NUM!</v>
      </c>
      <c r="K80" s="72" t="str">
        <v/>
      </c>
      <c r="L80" s="72" t="str">
        <v/>
      </c>
      <c r="M80" s="72" t="str">
        <v/>
      </c>
      <c r="N80" s="72" t="e">
        <v>#NUM!</v>
      </c>
      <c r="O80" s="72" t="e">
        <v>#NUM!</v>
      </c>
      <c r="P80" s="72" t="e">
        <v>#NUM!</v>
      </c>
      <c r="Q80" s="72" t="e">
        <v>#NUM!</v>
      </c>
      <c r="R80" s="72" t="e">
        <v>#NUM!</v>
      </c>
      <c r="S80" s="72" t="e">
        <v>#NUM!</v>
      </c>
      <c r="T80" s="72" t="e">
        <v>#NUM!</v>
      </c>
      <c r="U80" s="72" t="e">
        <v>#NUM!</v>
      </c>
      <c r="V80" s="72" t="e">
        <v>#NUM!</v>
      </c>
      <c r="W80" s="72" t="e">
        <v>#NUM!</v>
      </c>
      <c r="X80" s="72" t="e">
        <v>#NUM!</v>
      </c>
      <c r="Y80" s="72" t="e">
        <v>#NUM!</v>
      </c>
      <c r="Z80" s="72" t="str">
        <v/>
      </c>
      <c r="AA80" s="72" t="str">
        <v/>
      </c>
      <c r="AB80" s="72" t="str">
        <v/>
      </c>
      <c r="AC80" s="72" t="str">
        <v/>
      </c>
      <c r="AD80" s="72" t="str">
        <v/>
      </c>
      <c r="AE80" s="72" t="str">
        <v/>
      </c>
      <c r="AF80" s="72" t="str">
        <v/>
      </c>
      <c r="AG80" s="72" t="str">
        <v/>
      </c>
      <c r="AH80" s="72" t="str">
        <v/>
      </c>
      <c r="AI80" s="72" t="str">
        <v/>
      </c>
      <c r="AJ80" s="72" t="str">
        <v/>
      </c>
      <c r="AK80" s="72" t="str">
        <v/>
      </c>
      <c r="AL80" s="72" t="str">
        <v/>
      </c>
      <c r="AM80" s="72" t="str">
        <v/>
      </c>
      <c r="AN80" s="72" t="str">
        <v/>
      </c>
      <c r="AO80" s="72" t="str">
        <v/>
      </c>
      <c r="AP80" s="72" t="str">
        <v/>
      </c>
      <c r="AQ80" s="72" t="str">
        <v/>
      </c>
      <c r="AR80" s="72" t="str">
        <v/>
      </c>
      <c r="AS80" s="72" t="str">
        <v/>
      </c>
      <c r="AT80" s="72" t="str">
        <v/>
      </c>
      <c r="AU80" s="72" t="str">
        <v/>
      </c>
      <c r="AV80" s="72" t="str">
        <v/>
      </c>
      <c r="AW80" s="72" t="str">
        <v/>
      </c>
      <c r="AX80" s="72" t="str">
        <v/>
      </c>
      <c r="AY80" s="72" t="str">
        <v/>
      </c>
      <c r="AZ80" s="72" t="str">
        <v/>
      </c>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c r="DA80" s="72"/>
      <c r="DB80" s="72"/>
      <c r="DC80" s="72"/>
      <c r="DD80" s="72"/>
      <c r="DE80" s="72"/>
      <c r="DF80" s="72"/>
      <c r="DG80" s="72"/>
      <c r="DH80" s="72"/>
      <c r="DI80" s="72"/>
      <c r="DJ80" s="72"/>
      <c r="DK80" s="72"/>
      <c r="DL80" s="72"/>
      <c r="DM80" s="72"/>
      <c r="DN80" s="72"/>
      <c r="DO80" s="72"/>
      <c r="DP80" s="72"/>
      <c r="DQ80" s="72"/>
      <c r="DR80" s="72"/>
      <c r="DS80" s="72"/>
      <c r="DT80" s="72"/>
      <c r="DU80" s="72"/>
      <c r="DV80" s="72"/>
      <c r="DW80" s="72"/>
      <c r="DX80" s="72"/>
      <c r="DY80" s="72"/>
      <c r="DZ80" s="72"/>
      <c r="EA80" s="72"/>
      <c r="EB80" s="72"/>
      <c r="EC80" s="72"/>
      <c r="ED80" s="72"/>
      <c r="EE80" s="72"/>
      <c r="EF80" s="72"/>
      <c r="EG80" s="72"/>
      <c r="EH80" s="72"/>
      <c r="EI80" s="72"/>
      <c r="EJ80" s="72"/>
      <c r="EK80" s="72"/>
      <c r="EL80" s="72"/>
      <c r="EM80" s="72"/>
      <c r="EN80" s="72"/>
      <c r="EO80" s="72"/>
      <c r="EP80" s="72"/>
      <c r="EQ80" s="72"/>
      <c r="ER80" s="72"/>
      <c r="ES80" s="72"/>
      <c r="ET80" s="72"/>
      <c r="EU80" s="72"/>
      <c r="EV80" s="72"/>
      <c r="EW80" s="72"/>
      <c r="EX80" s="72"/>
      <c r="EY80" s="72"/>
      <c r="EZ80" s="72"/>
      <c r="FA80" s="72"/>
      <c r="FB80" s="72"/>
      <c r="FC80" s="72"/>
      <c r="FD80" s="72"/>
      <c r="FE80" s="72"/>
      <c r="FF80" s="72"/>
      <c r="FG80" s="72"/>
      <c r="FH80" s="72"/>
      <c r="FI80" s="72"/>
      <c r="FJ80" s="72"/>
      <c r="FK80" s="72"/>
      <c r="FL80" s="72"/>
      <c r="FM80" s="72"/>
      <c r="FN80" s="72"/>
      <c r="FO80" s="72"/>
      <c r="FP80" s="72"/>
      <c r="FQ80" s="72"/>
      <c r="FR80" s="72"/>
      <c r="FS80" s="72"/>
      <c r="FT80" s="72"/>
      <c r="FU80" s="72"/>
      <c r="FV80" s="72"/>
      <c r="FW80" s="72"/>
      <c r="FX80" s="72"/>
      <c r="FY80" s="72"/>
      <c r="FZ80" s="72"/>
      <c r="GA80" s="72"/>
      <c r="GB80" s="72"/>
      <c r="GC80" s="72"/>
      <c r="GD80" s="72"/>
      <c r="GE80" s="72"/>
      <c r="GF80" s="72"/>
      <c r="GG80" s="72"/>
      <c r="GH80" s="72"/>
      <c r="GI80" s="72"/>
      <c r="GJ80" s="72"/>
      <c r="GK80" s="72"/>
      <c r="GL80" s="72"/>
      <c r="GM80" s="72"/>
      <c r="GN80" s="72"/>
      <c r="GO80" s="72"/>
      <c r="GP80" s="72"/>
      <c r="GQ80" s="72"/>
      <c r="GR80" s="72"/>
      <c r="GS80" s="72"/>
      <c r="GT80" s="72"/>
      <c r="GU80" s="72"/>
      <c r="GV80" s="72"/>
      <c r="GW80" s="72"/>
      <c r="GX80" s="72"/>
      <c r="GY80" s="72"/>
      <c r="GZ80" s="72"/>
      <c r="HA80" s="72"/>
      <c r="HB80" s="72"/>
      <c r="HC80" s="72"/>
      <c r="HD80" s="72"/>
      <c r="HE80" s="72"/>
      <c r="HF80" s="72"/>
      <c r="HG80" s="72"/>
      <c r="HH80" s="72"/>
      <c r="HI80" s="72"/>
      <c r="HJ80" s="72"/>
      <c r="HK80" s="72"/>
      <c r="HL80" s="72"/>
      <c r="HM80" s="72"/>
      <c r="HN80" s="72"/>
      <c r="HO80" s="72"/>
      <c r="HP80" s="72"/>
      <c r="HQ80" s="72"/>
      <c r="HR80" s="72"/>
      <c r="HS80" s="72"/>
      <c r="HT80" s="72"/>
      <c r="HU80" s="72"/>
      <c r="HV80" s="72"/>
      <c r="HW80" s="72"/>
      <c r="HX80" s="72"/>
      <c r="HY80" s="72"/>
      <c r="HZ80" s="72"/>
      <c r="IA80" s="72"/>
      <c r="IB80" s="72"/>
      <c r="IC80" s="72"/>
      <c r="ID80" s="72"/>
      <c r="IE80" s="72"/>
      <c r="IF80" s="72"/>
      <c r="IG80" s="72"/>
      <c r="IH80" s="72"/>
      <c r="II80" s="72"/>
      <c r="IJ80" s="72"/>
      <c r="IK80" s="72"/>
      <c r="IL80" s="72"/>
      <c r="IM80" s="72"/>
      <c r="IN80" s="72"/>
      <c r="IO80" s="72"/>
      <c r="IP80" s="72"/>
      <c r="IQ80" s="72"/>
      <c r="IR80" s="72"/>
      <c r="IS80" s="72"/>
      <c r="IT80" s="72"/>
      <c r="IU80" s="72"/>
      <c r="IV80" s="72"/>
    </row>
    <row r="81" spans="1:256" s="73" customFormat="1" x14ac:dyDescent="0.25">
      <c r="A81" s="70" t="str">
        <f>IF(A79="","",IF((SUM(IF(FREQUENCY('A1'!$K$30:$L$103,'A1'!$K$30:$L$103)&gt;0,1)))&gt;(A79+1),(A79+1),""))</f>
        <v/>
      </c>
      <c r="B81" s="71">
        <f t="array" ref="B81">IF(A80="","",(LARGE('A1'!$K$30:$L$103,(1+SUM(COUNTIF('A1'!$K$30:$L$103,B$7:B80))-(A80*COUNTIF('A1'!$K$30:$L$103,B$8))))))</f>
        <v>-5.1499999999999773</v>
      </c>
      <c r="C81" s="72" t="e">
        <f t="array" ref="C81:AZ81">IF($C$6:$AZ$6="","",IF($C$6:$AZ$6="HOT",IF(TRANSPOSE('A1'!$K$30:$K$80)=$B81,"●",IF(TRANSPOSE('A1'!$L$30:$L$80)=$B81,"▼",IF($C80:$AZ80="|","|",""))),IF(TRANSPOSE('A1'!$K$30:$K$80)=$B81,"●",IF(TRANSPOSE('A1'!$L$30:$L$80)=$B81,"▲",IF($C80:$AZ80="|","|","")))))</f>
        <v>#NUM!</v>
      </c>
      <c r="D81" s="72" t="str">
        <v/>
      </c>
      <c r="E81" s="72" t="e">
        <v>#NUM!</v>
      </c>
      <c r="F81" s="72" t="e">
        <v>#NUM!</v>
      </c>
      <c r="G81" s="72" t="str">
        <v/>
      </c>
      <c r="H81" s="72" t="e">
        <v>#NUM!</v>
      </c>
      <c r="I81" s="72" t="e">
        <v>#NUM!</v>
      </c>
      <c r="J81" s="72" t="e">
        <v>#NUM!</v>
      </c>
      <c r="K81" s="72" t="str">
        <v/>
      </c>
      <c r="L81" s="72" t="str">
        <v/>
      </c>
      <c r="M81" s="72" t="str">
        <v/>
      </c>
      <c r="N81" s="72" t="str">
        <v>▼</v>
      </c>
      <c r="O81" s="72" t="e">
        <v>#NUM!</v>
      </c>
      <c r="P81" s="72" t="e">
        <v>#NUM!</v>
      </c>
      <c r="Q81" s="72" t="e">
        <v>#NUM!</v>
      </c>
      <c r="R81" s="72" t="e">
        <v>#NUM!</v>
      </c>
      <c r="S81" s="72" t="e">
        <v>#NUM!</v>
      </c>
      <c r="T81" s="72" t="e">
        <v>#NUM!</v>
      </c>
      <c r="U81" s="72" t="e">
        <v>#NUM!</v>
      </c>
      <c r="V81" s="72" t="e">
        <v>#NUM!</v>
      </c>
      <c r="W81" s="72" t="e">
        <v>#NUM!</v>
      </c>
      <c r="X81" s="72" t="e">
        <v>#NUM!</v>
      </c>
      <c r="Y81" s="72" t="e">
        <v>#NUM!</v>
      </c>
      <c r="Z81" s="72" t="str">
        <v/>
      </c>
      <c r="AA81" s="72" t="str">
        <v/>
      </c>
      <c r="AB81" s="72" t="str">
        <v/>
      </c>
      <c r="AC81" s="72" t="str">
        <v/>
      </c>
      <c r="AD81" s="72" t="str">
        <v/>
      </c>
      <c r="AE81" s="72" t="str">
        <v/>
      </c>
      <c r="AF81" s="72" t="str">
        <v/>
      </c>
      <c r="AG81" s="72" t="str">
        <v/>
      </c>
      <c r="AH81" s="72" t="str">
        <v/>
      </c>
      <c r="AI81" s="72" t="str">
        <v/>
      </c>
      <c r="AJ81" s="72" t="str">
        <v/>
      </c>
      <c r="AK81" s="72" t="str">
        <v/>
      </c>
      <c r="AL81" s="72" t="str">
        <v/>
      </c>
      <c r="AM81" s="72" t="str">
        <v/>
      </c>
      <c r="AN81" s="72" t="str">
        <v/>
      </c>
      <c r="AO81" s="72" t="str">
        <v/>
      </c>
      <c r="AP81" s="72" t="str">
        <v/>
      </c>
      <c r="AQ81" s="72" t="str">
        <v/>
      </c>
      <c r="AR81" s="72" t="str">
        <v/>
      </c>
      <c r="AS81" s="72" t="str">
        <v/>
      </c>
      <c r="AT81" s="72" t="str">
        <v/>
      </c>
      <c r="AU81" s="72" t="str">
        <v/>
      </c>
      <c r="AV81" s="72" t="str">
        <v/>
      </c>
      <c r="AW81" s="72" t="str">
        <v/>
      </c>
      <c r="AX81" s="72" t="str">
        <v/>
      </c>
      <c r="AY81" s="72" t="str">
        <v/>
      </c>
      <c r="AZ81" s="72" t="str">
        <v/>
      </c>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c r="DA81" s="72"/>
      <c r="DB81" s="72"/>
      <c r="DC81" s="72"/>
      <c r="DD81" s="72"/>
      <c r="DE81" s="72"/>
      <c r="DF81" s="72"/>
      <c r="DG81" s="72"/>
      <c r="DH81" s="72"/>
      <c r="DI81" s="72"/>
      <c r="DJ81" s="72"/>
      <c r="DK81" s="72"/>
      <c r="DL81" s="72"/>
      <c r="DM81" s="72"/>
      <c r="DN81" s="72"/>
      <c r="DO81" s="72"/>
      <c r="DP81" s="72"/>
      <c r="DQ81" s="72"/>
      <c r="DR81" s="72"/>
      <c r="DS81" s="72"/>
      <c r="DT81" s="72"/>
      <c r="DU81" s="72"/>
      <c r="DV81" s="72"/>
      <c r="DW81" s="72"/>
      <c r="DX81" s="72"/>
      <c r="DY81" s="72"/>
      <c r="DZ81" s="72"/>
      <c r="EA81" s="72"/>
      <c r="EB81" s="72"/>
      <c r="EC81" s="72"/>
      <c r="ED81" s="72"/>
      <c r="EE81" s="72"/>
      <c r="EF81" s="72"/>
      <c r="EG81" s="72"/>
      <c r="EH81" s="72"/>
      <c r="EI81" s="72"/>
      <c r="EJ81" s="72"/>
      <c r="EK81" s="72"/>
      <c r="EL81" s="72"/>
      <c r="EM81" s="72"/>
      <c r="EN81" s="72"/>
      <c r="EO81" s="72"/>
      <c r="EP81" s="72"/>
      <c r="EQ81" s="72"/>
      <c r="ER81" s="72"/>
      <c r="ES81" s="72"/>
      <c r="ET81" s="72"/>
      <c r="EU81" s="72"/>
      <c r="EV81" s="72"/>
      <c r="EW81" s="72"/>
      <c r="EX81" s="72"/>
      <c r="EY81" s="72"/>
      <c r="EZ81" s="72"/>
      <c r="FA81" s="72"/>
      <c r="FB81" s="72"/>
      <c r="FC81" s="72"/>
      <c r="FD81" s="72"/>
      <c r="FE81" s="72"/>
      <c r="FF81" s="72"/>
      <c r="FG81" s="72"/>
      <c r="FH81" s="72"/>
      <c r="FI81" s="72"/>
      <c r="FJ81" s="72"/>
      <c r="FK81" s="72"/>
      <c r="FL81" s="72"/>
      <c r="FM81" s="72"/>
      <c r="FN81" s="72"/>
      <c r="FO81" s="72"/>
      <c r="FP81" s="72"/>
      <c r="FQ81" s="72"/>
      <c r="FR81" s="72"/>
      <c r="FS81" s="72"/>
      <c r="FT81" s="72"/>
      <c r="FU81" s="72"/>
      <c r="FV81" s="72"/>
      <c r="FW81" s="72"/>
      <c r="FX81" s="72"/>
      <c r="FY81" s="72"/>
      <c r="FZ81" s="72"/>
      <c r="GA81" s="72"/>
      <c r="GB81" s="72"/>
      <c r="GC81" s="72"/>
      <c r="GD81" s="72"/>
      <c r="GE81" s="72"/>
      <c r="GF81" s="72"/>
      <c r="GG81" s="72"/>
      <c r="GH81" s="72"/>
      <c r="GI81" s="72"/>
      <c r="GJ81" s="72"/>
      <c r="GK81" s="72"/>
      <c r="GL81" s="72"/>
      <c r="GM81" s="72"/>
      <c r="GN81" s="72"/>
      <c r="GO81" s="72"/>
      <c r="GP81" s="72"/>
      <c r="GQ81" s="72"/>
      <c r="GR81" s="72"/>
      <c r="GS81" s="72"/>
      <c r="GT81" s="72"/>
      <c r="GU81" s="72"/>
      <c r="GV81" s="72"/>
      <c r="GW81" s="72"/>
      <c r="GX81" s="72"/>
      <c r="GY81" s="72"/>
      <c r="GZ81" s="72"/>
      <c r="HA81" s="72"/>
      <c r="HB81" s="72"/>
      <c r="HC81" s="72"/>
      <c r="HD81" s="72"/>
      <c r="HE81" s="72"/>
      <c r="HF81" s="72"/>
      <c r="HG81" s="72"/>
      <c r="HH81" s="72"/>
      <c r="HI81" s="72"/>
      <c r="HJ81" s="72"/>
      <c r="HK81" s="72"/>
      <c r="HL81" s="72"/>
      <c r="HM81" s="72"/>
      <c r="HN81" s="72"/>
      <c r="HO81" s="72"/>
      <c r="HP81" s="72"/>
      <c r="HQ81" s="72"/>
      <c r="HR81" s="72"/>
      <c r="HS81" s="72"/>
      <c r="HT81" s="72"/>
      <c r="HU81" s="72"/>
      <c r="HV81" s="72"/>
      <c r="HW81" s="72"/>
      <c r="HX81" s="72"/>
      <c r="HY81" s="72"/>
      <c r="HZ81" s="72"/>
      <c r="IA81" s="72"/>
      <c r="IB81" s="72"/>
      <c r="IC81" s="72"/>
      <c r="ID81" s="72"/>
      <c r="IE81" s="72"/>
      <c r="IF81" s="72"/>
      <c r="IG81" s="72"/>
      <c r="IH81" s="72"/>
      <c r="II81" s="72"/>
      <c r="IJ81" s="72"/>
      <c r="IK81" s="72"/>
      <c r="IL81" s="72"/>
      <c r="IM81" s="72"/>
      <c r="IN81" s="72"/>
      <c r="IO81" s="72"/>
      <c r="IP81" s="72"/>
      <c r="IQ81" s="72"/>
      <c r="IR81" s="72"/>
      <c r="IS81" s="72"/>
      <c r="IT81" s="72"/>
      <c r="IU81" s="72"/>
      <c r="IV81" s="72"/>
    </row>
    <row r="82" spans="1:256" s="73" customFormat="1" x14ac:dyDescent="0.25">
      <c r="A82" s="70">
        <f>IF(A80="","",IF((SUM(IF(FREQUENCY('A1'!$K$30:$L$103,'A1'!$K$30:$L$103)&gt;0,1)))&gt;(A80+1),(A80+1),""))</f>
        <v>38</v>
      </c>
      <c r="B82" s="71" t="str">
        <f t="array" ref="B82">IF(A81="","",(LARGE('A1'!$K$30:$L$103,(1+SUM(COUNTIF('A1'!$K$30:$L$103,B$7:B81))-(A81*COUNTIF('A1'!$K$30:$L$103,B$8))))))</f>
        <v/>
      </c>
      <c r="C82" s="72" t="e">
        <f t="array" ref="C82:AZ82">IF($C$6:$AZ$6="","",IF($C$6:$AZ$6="HOT",IF($C81:$AZ81="●","|",IF($C81:$AZ81="|","|","")),IF($C81:$AZ81="▲","|",IF($C81:$AZ81="|","|",""))))</f>
        <v>#NUM!</v>
      </c>
      <c r="D82" s="72" t="str">
        <v/>
      </c>
      <c r="E82" s="72" t="e">
        <v>#NUM!</v>
      </c>
      <c r="F82" s="72" t="e">
        <v>#NUM!</v>
      </c>
      <c r="G82" s="72" t="str">
        <v/>
      </c>
      <c r="H82" s="72" t="e">
        <v>#NUM!</v>
      </c>
      <c r="I82" s="72" t="e">
        <v>#NUM!</v>
      </c>
      <c r="J82" s="72" t="e">
        <v>#NUM!</v>
      </c>
      <c r="K82" s="72" t="str">
        <v/>
      </c>
      <c r="L82" s="72" t="str">
        <v/>
      </c>
      <c r="M82" s="72" t="str">
        <v/>
      </c>
      <c r="N82" s="72" t="str">
        <v/>
      </c>
      <c r="O82" s="72" t="e">
        <v>#NUM!</v>
      </c>
      <c r="P82" s="72" t="e">
        <v>#NUM!</v>
      </c>
      <c r="Q82" s="72" t="e">
        <v>#NUM!</v>
      </c>
      <c r="R82" s="72" t="e">
        <v>#NUM!</v>
      </c>
      <c r="S82" s="72" t="e">
        <v>#NUM!</v>
      </c>
      <c r="T82" s="72" t="e">
        <v>#NUM!</v>
      </c>
      <c r="U82" s="72" t="e">
        <v>#NUM!</v>
      </c>
      <c r="V82" s="72" t="e">
        <v>#NUM!</v>
      </c>
      <c r="W82" s="72" t="e">
        <v>#NUM!</v>
      </c>
      <c r="X82" s="72" t="e">
        <v>#NUM!</v>
      </c>
      <c r="Y82" s="72" t="e">
        <v>#NUM!</v>
      </c>
      <c r="Z82" s="72" t="str">
        <v/>
      </c>
      <c r="AA82" s="72" t="str">
        <v/>
      </c>
      <c r="AB82" s="72" t="str">
        <v/>
      </c>
      <c r="AC82" s="72" t="str">
        <v/>
      </c>
      <c r="AD82" s="72" t="str">
        <v/>
      </c>
      <c r="AE82" s="72" t="str">
        <v/>
      </c>
      <c r="AF82" s="72" t="str">
        <v/>
      </c>
      <c r="AG82" s="72" t="str">
        <v/>
      </c>
      <c r="AH82" s="72" t="str">
        <v/>
      </c>
      <c r="AI82" s="72" t="str">
        <v/>
      </c>
      <c r="AJ82" s="72" t="str">
        <v/>
      </c>
      <c r="AK82" s="72" t="str">
        <v/>
      </c>
      <c r="AL82" s="72" t="str">
        <v/>
      </c>
      <c r="AM82" s="72" t="str">
        <v/>
      </c>
      <c r="AN82" s="72" t="str">
        <v/>
      </c>
      <c r="AO82" s="72" t="str">
        <v/>
      </c>
      <c r="AP82" s="72" t="str">
        <v/>
      </c>
      <c r="AQ82" s="72" t="str">
        <v/>
      </c>
      <c r="AR82" s="72" t="str">
        <v/>
      </c>
      <c r="AS82" s="72" t="str">
        <v/>
      </c>
      <c r="AT82" s="72" t="str">
        <v/>
      </c>
      <c r="AU82" s="72" t="str">
        <v/>
      </c>
      <c r="AV82" s="72" t="str">
        <v/>
      </c>
      <c r="AW82" s="72" t="str">
        <v/>
      </c>
      <c r="AX82" s="72" t="str">
        <v/>
      </c>
      <c r="AY82" s="72" t="str">
        <v/>
      </c>
      <c r="AZ82" s="72" t="str">
        <v/>
      </c>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c r="DA82" s="72"/>
      <c r="DB82" s="72"/>
      <c r="DC82" s="72"/>
      <c r="DD82" s="72"/>
      <c r="DE82" s="72"/>
      <c r="DF82" s="72"/>
      <c r="DG82" s="72"/>
      <c r="DH82" s="72"/>
      <c r="DI82" s="72"/>
      <c r="DJ82" s="72"/>
      <c r="DK82" s="72"/>
      <c r="DL82" s="72"/>
      <c r="DM82" s="72"/>
      <c r="DN82" s="72"/>
      <c r="DO82" s="72"/>
      <c r="DP82" s="72"/>
      <c r="DQ82" s="72"/>
      <c r="DR82" s="72"/>
      <c r="DS82" s="72"/>
      <c r="DT82" s="72"/>
      <c r="DU82" s="72"/>
      <c r="DV82" s="72"/>
      <c r="DW82" s="72"/>
      <c r="DX82" s="72"/>
      <c r="DY82" s="72"/>
      <c r="DZ82" s="72"/>
      <c r="EA82" s="72"/>
      <c r="EB82" s="72"/>
      <c r="EC82" s="72"/>
      <c r="ED82" s="72"/>
      <c r="EE82" s="72"/>
      <c r="EF82" s="72"/>
      <c r="EG82" s="72"/>
      <c r="EH82" s="72"/>
      <c r="EI82" s="72"/>
      <c r="EJ82" s="72"/>
      <c r="EK82" s="72"/>
      <c r="EL82" s="72"/>
      <c r="EM82" s="72"/>
      <c r="EN82" s="72"/>
      <c r="EO82" s="72"/>
      <c r="EP82" s="72"/>
      <c r="EQ82" s="72"/>
      <c r="ER82" s="72"/>
      <c r="ES82" s="72"/>
      <c r="ET82" s="72"/>
      <c r="EU82" s="72"/>
      <c r="EV82" s="72"/>
      <c r="EW82" s="72"/>
      <c r="EX82" s="72"/>
      <c r="EY82" s="72"/>
      <c r="EZ82" s="72"/>
      <c r="FA82" s="72"/>
      <c r="FB82" s="72"/>
      <c r="FC82" s="72"/>
      <c r="FD82" s="72"/>
      <c r="FE82" s="72"/>
      <c r="FF82" s="72"/>
      <c r="FG82" s="72"/>
      <c r="FH82" s="72"/>
      <c r="FI82" s="72"/>
      <c r="FJ82" s="72"/>
      <c r="FK82" s="72"/>
      <c r="FL82" s="72"/>
      <c r="FM82" s="72"/>
      <c r="FN82" s="72"/>
      <c r="FO82" s="72"/>
      <c r="FP82" s="72"/>
      <c r="FQ82" s="72"/>
      <c r="FR82" s="72"/>
      <c r="FS82" s="72"/>
      <c r="FT82" s="72"/>
      <c r="FU82" s="72"/>
      <c r="FV82" s="72"/>
      <c r="FW82" s="72"/>
      <c r="FX82" s="72"/>
      <c r="FY82" s="72"/>
      <c r="FZ82" s="72"/>
      <c r="GA82" s="72"/>
      <c r="GB82" s="72"/>
      <c r="GC82" s="72"/>
      <c r="GD82" s="72"/>
      <c r="GE82" s="72"/>
      <c r="GF82" s="72"/>
      <c r="GG82" s="72"/>
      <c r="GH82" s="72"/>
      <c r="GI82" s="72"/>
      <c r="GJ82" s="72"/>
      <c r="GK82" s="72"/>
      <c r="GL82" s="72"/>
      <c r="GM82" s="72"/>
      <c r="GN82" s="72"/>
      <c r="GO82" s="72"/>
      <c r="GP82" s="72"/>
      <c r="GQ82" s="72"/>
      <c r="GR82" s="72"/>
      <c r="GS82" s="72"/>
      <c r="GT82" s="72"/>
      <c r="GU82" s="72"/>
      <c r="GV82" s="72"/>
      <c r="GW82" s="72"/>
      <c r="GX82" s="72"/>
      <c r="GY82" s="72"/>
      <c r="GZ82" s="72"/>
      <c r="HA82" s="72"/>
      <c r="HB82" s="72"/>
      <c r="HC82" s="72"/>
      <c r="HD82" s="72"/>
      <c r="HE82" s="72"/>
      <c r="HF82" s="72"/>
      <c r="HG82" s="72"/>
      <c r="HH82" s="72"/>
      <c r="HI82" s="72"/>
      <c r="HJ82" s="72"/>
      <c r="HK82" s="72"/>
      <c r="HL82" s="72"/>
      <c r="HM82" s="72"/>
      <c r="HN82" s="72"/>
      <c r="HO82" s="72"/>
      <c r="HP82" s="72"/>
      <c r="HQ82" s="72"/>
      <c r="HR82" s="72"/>
      <c r="HS82" s="72"/>
      <c r="HT82" s="72"/>
      <c r="HU82" s="72"/>
      <c r="HV82" s="72"/>
      <c r="HW82" s="72"/>
      <c r="HX82" s="72"/>
      <c r="HY82" s="72"/>
      <c r="HZ82" s="72"/>
      <c r="IA82" s="72"/>
      <c r="IB82" s="72"/>
      <c r="IC82" s="72"/>
      <c r="ID82" s="72"/>
      <c r="IE82" s="72"/>
      <c r="IF82" s="72"/>
      <c r="IG82" s="72"/>
      <c r="IH82" s="72"/>
      <c r="II82" s="72"/>
      <c r="IJ82" s="72"/>
      <c r="IK82" s="72"/>
      <c r="IL82" s="72"/>
      <c r="IM82" s="72"/>
      <c r="IN82" s="72"/>
      <c r="IO82" s="72"/>
      <c r="IP82" s="72"/>
      <c r="IQ82" s="72"/>
      <c r="IR82" s="72"/>
      <c r="IS82" s="72"/>
      <c r="IT82" s="72"/>
      <c r="IU82" s="72"/>
      <c r="IV82" s="72"/>
    </row>
    <row r="83" spans="1:256" s="73" customFormat="1" x14ac:dyDescent="0.25">
      <c r="A83" s="70" t="str">
        <f>IF(A81="","",IF((SUM(IF(FREQUENCY('A1'!$K$30:$L$103,'A1'!$K$30:$L$103)&gt;0,1)))&gt;(A81+1),(A81+1),""))</f>
        <v/>
      </c>
      <c r="B83" s="71">
        <f t="array" ref="B83">IF(A82="","",(LARGE('A1'!$K$30:$L$103,(1+SUM(COUNTIF('A1'!$K$30:$L$103,B$7:B82))-(A82*COUNTIF('A1'!$K$30:$L$103,B$8))))))</f>
        <v>-28.149999999999977</v>
      </c>
      <c r="C83" s="72" t="e">
        <f t="array" ref="C83:AZ83">IF($C$6:$AZ$6="","",IF($C$6:$AZ$6="HOT",IF(TRANSPOSE('A1'!$K$30:$K$80)=$B83,"●",IF(TRANSPOSE('A1'!$L$30:$L$80)=$B83,"▼",IF($C82:$AZ82="|","|",""))),IF(TRANSPOSE('A1'!$K$30:$K$80)=$B83,"●",IF(TRANSPOSE('A1'!$L$30:$L$80)=$B83,"▲",IF($C82:$AZ82="|","|","")))))</f>
        <v>#NUM!</v>
      </c>
      <c r="D83" s="72" t="str">
        <v/>
      </c>
      <c r="E83" s="72" t="e">
        <v>#NUM!</v>
      </c>
      <c r="F83" s="72" t="str">
        <v>●</v>
      </c>
      <c r="G83" s="72" t="str">
        <v/>
      </c>
      <c r="H83" s="72" t="e">
        <v>#NUM!</v>
      </c>
      <c r="I83" s="72" t="e">
        <v>#NUM!</v>
      </c>
      <c r="J83" s="72" t="e">
        <v>#NUM!</v>
      </c>
      <c r="K83" s="72" t="str">
        <v/>
      </c>
      <c r="L83" s="72" t="str">
        <v/>
      </c>
      <c r="M83" s="72" t="str">
        <v/>
      </c>
      <c r="N83" s="72" t="str">
        <v/>
      </c>
      <c r="O83" s="72" t="e">
        <v>#NUM!</v>
      </c>
      <c r="P83" s="72" t="e">
        <v>#NUM!</v>
      </c>
      <c r="Q83" s="72" t="e">
        <v>#NUM!</v>
      </c>
      <c r="R83" s="72" t="e">
        <v>#NUM!</v>
      </c>
      <c r="S83" s="72" t="e">
        <v>#NUM!</v>
      </c>
      <c r="T83" s="72" t="e">
        <v>#NUM!</v>
      </c>
      <c r="U83" s="72" t="e">
        <v>#NUM!</v>
      </c>
      <c r="V83" s="72" t="e">
        <v>#NUM!</v>
      </c>
      <c r="W83" s="72" t="e">
        <v>#NUM!</v>
      </c>
      <c r="X83" s="72" t="e">
        <v>#NUM!</v>
      </c>
      <c r="Y83" s="72" t="e">
        <v>#NUM!</v>
      </c>
      <c r="Z83" s="72" t="str">
        <v/>
      </c>
      <c r="AA83" s="72" t="str">
        <v/>
      </c>
      <c r="AB83" s="72" t="str">
        <v/>
      </c>
      <c r="AC83" s="72" t="str">
        <v/>
      </c>
      <c r="AD83" s="72" t="str">
        <v/>
      </c>
      <c r="AE83" s="72" t="str">
        <v/>
      </c>
      <c r="AF83" s="72" t="str">
        <v/>
      </c>
      <c r="AG83" s="72" t="str">
        <v/>
      </c>
      <c r="AH83" s="72" t="str">
        <v/>
      </c>
      <c r="AI83" s="72" t="str">
        <v/>
      </c>
      <c r="AJ83" s="72" t="str">
        <v/>
      </c>
      <c r="AK83" s="72" t="str">
        <v/>
      </c>
      <c r="AL83" s="72" t="str">
        <v/>
      </c>
      <c r="AM83" s="72" t="str">
        <v/>
      </c>
      <c r="AN83" s="72" t="str">
        <v/>
      </c>
      <c r="AO83" s="72" t="str">
        <v/>
      </c>
      <c r="AP83" s="72" t="str">
        <v/>
      </c>
      <c r="AQ83" s="72" t="str">
        <v/>
      </c>
      <c r="AR83" s="72" t="str">
        <v/>
      </c>
      <c r="AS83" s="72" t="str">
        <v/>
      </c>
      <c r="AT83" s="72" t="str">
        <v/>
      </c>
      <c r="AU83" s="72" t="str">
        <v/>
      </c>
      <c r="AV83" s="72" t="str">
        <v/>
      </c>
      <c r="AW83" s="72" t="str">
        <v/>
      </c>
      <c r="AX83" s="72" t="str">
        <v/>
      </c>
      <c r="AY83" s="72" t="str">
        <v/>
      </c>
      <c r="AZ83" s="72" t="str">
        <v/>
      </c>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c r="DA83" s="72"/>
      <c r="DB83" s="72"/>
      <c r="DC83" s="72"/>
      <c r="DD83" s="72"/>
      <c r="DE83" s="72"/>
      <c r="DF83" s="72"/>
      <c r="DG83" s="72"/>
      <c r="DH83" s="72"/>
      <c r="DI83" s="72"/>
      <c r="DJ83" s="72"/>
      <c r="DK83" s="72"/>
      <c r="DL83" s="72"/>
      <c r="DM83" s="72"/>
      <c r="DN83" s="72"/>
      <c r="DO83" s="72"/>
      <c r="DP83" s="72"/>
      <c r="DQ83" s="72"/>
      <c r="DR83" s="72"/>
      <c r="DS83" s="72"/>
      <c r="DT83" s="72"/>
      <c r="DU83" s="72"/>
      <c r="DV83" s="72"/>
      <c r="DW83" s="72"/>
      <c r="DX83" s="72"/>
      <c r="DY83" s="72"/>
      <c r="DZ83" s="72"/>
      <c r="EA83" s="72"/>
      <c r="EB83" s="72"/>
      <c r="EC83" s="72"/>
      <c r="ED83" s="72"/>
      <c r="EE83" s="72"/>
      <c r="EF83" s="72"/>
      <c r="EG83" s="72"/>
      <c r="EH83" s="72"/>
      <c r="EI83" s="72"/>
      <c r="EJ83" s="72"/>
      <c r="EK83" s="72"/>
      <c r="EL83" s="72"/>
      <c r="EM83" s="72"/>
      <c r="EN83" s="72"/>
      <c r="EO83" s="72"/>
      <c r="EP83" s="72"/>
      <c r="EQ83" s="72"/>
      <c r="ER83" s="72"/>
      <c r="ES83" s="72"/>
      <c r="ET83" s="72"/>
      <c r="EU83" s="72"/>
      <c r="EV83" s="72"/>
      <c r="EW83" s="72"/>
      <c r="EX83" s="72"/>
      <c r="EY83" s="72"/>
      <c r="EZ83" s="72"/>
      <c r="FA83" s="72"/>
      <c r="FB83" s="72"/>
      <c r="FC83" s="72"/>
      <c r="FD83" s="72"/>
      <c r="FE83" s="72"/>
      <c r="FF83" s="72"/>
      <c r="FG83" s="72"/>
      <c r="FH83" s="72"/>
      <c r="FI83" s="72"/>
      <c r="FJ83" s="72"/>
      <c r="FK83" s="72"/>
      <c r="FL83" s="72"/>
      <c r="FM83" s="72"/>
      <c r="FN83" s="72"/>
      <c r="FO83" s="72"/>
      <c r="FP83" s="72"/>
      <c r="FQ83" s="72"/>
      <c r="FR83" s="72"/>
      <c r="FS83" s="72"/>
      <c r="FT83" s="72"/>
      <c r="FU83" s="72"/>
      <c r="FV83" s="72"/>
      <c r="FW83" s="72"/>
      <c r="FX83" s="72"/>
      <c r="FY83" s="72"/>
      <c r="FZ83" s="72"/>
      <c r="GA83" s="72"/>
      <c r="GB83" s="72"/>
      <c r="GC83" s="72"/>
      <c r="GD83" s="72"/>
      <c r="GE83" s="72"/>
      <c r="GF83" s="72"/>
      <c r="GG83" s="72"/>
      <c r="GH83" s="72"/>
      <c r="GI83" s="72"/>
      <c r="GJ83" s="72"/>
      <c r="GK83" s="72"/>
      <c r="GL83" s="72"/>
      <c r="GM83" s="72"/>
      <c r="GN83" s="72"/>
      <c r="GO83" s="72"/>
      <c r="GP83" s="72"/>
      <c r="GQ83" s="72"/>
      <c r="GR83" s="72"/>
      <c r="GS83" s="72"/>
      <c r="GT83" s="72"/>
      <c r="GU83" s="72"/>
      <c r="GV83" s="72"/>
      <c r="GW83" s="72"/>
      <c r="GX83" s="72"/>
      <c r="GY83" s="72"/>
      <c r="GZ83" s="72"/>
      <c r="HA83" s="72"/>
      <c r="HB83" s="72"/>
      <c r="HC83" s="72"/>
      <c r="HD83" s="72"/>
      <c r="HE83" s="72"/>
      <c r="HF83" s="72"/>
      <c r="HG83" s="72"/>
      <c r="HH83" s="72"/>
      <c r="HI83" s="72"/>
      <c r="HJ83" s="72"/>
      <c r="HK83" s="72"/>
      <c r="HL83" s="72"/>
      <c r="HM83" s="72"/>
      <c r="HN83" s="72"/>
      <c r="HO83" s="72"/>
      <c r="HP83" s="72"/>
      <c r="HQ83" s="72"/>
      <c r="HR83" s="72"/>
      <c r="HS83" s="72"/>
      <c r="HT83" s="72"/>
      <c r="HU83" s="72"/>
      <c r="HV83" s="72"/>
      <c r="HW83" s="72"/>
      <c r="HX83" s="72"/>
      <c r="HY83" s="72"/>
      <c r="HZ83" s="72"/>
      <c r="IA83" s="72"/>
      <c r="IB83" s="72"/>
      <c r="IC83" s="72"/>
      <c r="ID83" s="72"/>
      <c r="IE83" s="72"/>
      <c r="IF83" s="72"/>
      <c r="IG83" s="72"/>
      <c r="IH83" s="72"/>
      <c r="II83" s="72"/>
      <c r="IJ83" s="72"/>
      <c r="IK83" s="72"/>
      <c r="IL83" s="72"/>
      <c r="IM83" s="72"/>
      <c r="IN83" s="72"/>
      <c r="IO83" s="72"/>
      <c r="IP83" s="72"/>
      <c r="IQ83" s="72"/>
      <c r="IR83" s="72"/>
      <c r="IS83" s="72"/>
      <c r="IT83" s="72"/>
      <c r="IU83" s="72"/>
      <c r="IV83" s="72"/>
    </row>
    <row r="84" spans="1:256" s="73" customFormat="1" x14ac:dyDescent="0.25">
      <c r="A84" s="70">
        <f>IF(A82="","",IF((SUM(IF(FREQUENCY('A1'!$K$30:$L$103,'A1'!$K$30:$L$103)&gt;0,1)))&gt;(A82+1),(A82+1),""))</f>
        <v>39</v>
      </c>
      <c r="B84" s="71" t="str">
        <f t="array" ref="B84">IF(A83="","",(LARGE('A1'!$K$30:$L$103,(1+SUM(COUNTIF('A1'!$K$30:$L$103,B$7:B83))-(A83*COUNTIF('A1'!$K$30:$L$103,B$8))))))</f>
        <v/>
      </c>
      <c r="C84" s="72" t="e">
        <f t="array" ref="C84:AZ84">IF($C$6:$AZ$6="","",IF($C$6:$AZ$6="HOT",IF($C83:$AZ83="●","|",IF($C83:$AZ83="|","|","")),IF($C83:$AZ83="▲","|",IF($C83:$AZ83="|","|",""))))</f>
        <v>#NUM!</v>
      </c>
      <c r="D84" s="72" t="str">
        <v/>
      </c>
      <c r="E84" s="72" t="e">
        <v>#NUM!</v>
      </c>
      <c r="F84" s="72" t="str">
        <v/>
      </c>
      <c r="G84" s="72" t="str">
        <v/>
      </c>
      <c r="H84" s="72" t="e">
        <v>#NUM!</v>
      </c>
      <c r="I84" s="72" t="e">
        <v>#NUM!</v>
      </c>
      <c r="J84" s="72" t="e">
        <v>#NUM!</v>
      </c>
      <c r="K84" s="72" t="str">
        <v/>
      </c>
      <c r="L84" s="72" t="str">
        <v/>
      </c>
      <c r="M84" s="72" t="str">
        <v/>
      </c>
      <c r="N84" s="72" t="str">
        <v/>
      </c>
      <c r="O84" s="72" t="e">
        <v>#NUM!</v>
      </c>
      <c r="P84" s="72" t="e">
        <v>#NUM!</v>
      </c>
      <c r="Q84" s="72" t="e">
        <v>#NUM!</v>
      </c>
      <c r="R84" s="72" t="e">
        <v>#NUM!</v>
      </c>
      <c r="S84" s="72" t="e">
        <v>#NUM!</v>
      </c>
      <c r="T84" s="72" t="e">
        <v>#NUM!</v>
      </c>
      <c r="U84" s="72" t="e">
        <v>#NUM!</v>
      </c>
      <c r="V84" s="72" t="e">
        <v>#NUM!</v>
      </c>
      <c r="W84" s="72" t="e">
        <v>#NUM!</v>
      </c>
      <c r="X84" s="72" t="e">
        <v>#NUM!</v>
      </c>
      <c r="Y84" s="72" t="e">
        <v>#NUM!</v>
      </c>
      <c r="Z84" s="72" t="str">
        <v/>
      </c>
      <c r="AA84" s="72" t="str">
        <v/>
      </c>
      <c r="AB84" s="72" t="str">
        <v/>
      </c>
      <c r="AC84" s="72" t="str">
        <v/>
      </c>
      <c r="AD84" s="72" t="str">
        <v/>
      </c>
      <c r="AE84" s="72" t="str">
        <v/>
      </c>
      <c r="AF84" s="72" t="str">
        <v/>
      </c>
      <c r="AG84" s="72" t="str">
        <v/>
      </c>
      <c r="AH84" s="72" t="str">
        <v/>
      </c>
      <c r="AI84" s="72" t="str">
        <v/>
      </c>
      <c r="AJ84" s="72" t="str">
        <v/>
      </c>
      <c r="AK84" s="72" t="str">
        <v/>
      </c>
      <c r="AL84" s="72" t="str">
        <v/>
      </c>
      <c r="AM84" s="72" t="str">
        <v/>
      </c>
      <c r="AN84" s="72" t="str">
        <v/>
      </c>
      <c r="AO84" s="72" t="str">
        <v/>
      </c>
      <c r="AP84" s="72" t="str">
        <v/>
      </c>
      <c r="AQ84" s="72" t="str">
        <v/>
      </c>
      <c r="AR84" s="72" t="str">
        <v/>
      </c>
      <c r="AS84" s="72" t="str">
        <v/>
      </c>
      <c r="AT84" s="72" t="str">
        <v/>
      </c>
      <c r="AU84" s="72" t="str">
        <v/>
      </c>
      <c r="AV84" s="72" t="str">
        <v/>
      </c>
      <c r="AW84" s="72" t="str">
        <v/>
      </c>
      <c r="AX84" s="72" t="str">
        <v/>
      </c>
      <c r="AY84" s="72" t="str">
        <v/>
      </c>
      <c r="AZ84" s="72" t="str">
        <v/>
      </c>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c r="DA84" s="72"/>
      <c r="DB84" s="72"/>
      <c r="DC84" s="72"/>
      <c r="DD84" s="72"/>
      <c r="DE84" s="72"/>
      <c r="DF84" s="72"/>
      <c r="DG84" s="72"/>
      <c r="DH84" s="72"/>
      <c r="DI84" s="72"/>
      <c r="DJ84" s="72"/>
      <c r="DK84" s="72"/>
      <c r="DL84" s="72"/>
      <c r="DM84" s="72"/>
      <c r="DN84" s="72"/>
      <c r="DO84" s="72"/>
      <c r="DP84" s="72"/>
      <c r="DQ84" s="72"/>
      <c r="DR84" s="72"/>
      <c r="DS84" s="72"/>
      <c r="DT84" s="72"/>
      <c r="DU84" s="72"/>
      <c r="DV84" s="72"/>
      <c r="DW84" s="72"/>
      <c r="DX84" s="72"/>
      <c r="DY84" s="72"/>
      <c r="DZ84" s="72"/>
      <c r="EA84" s="72"/>
      <c r="EB84" s="72"/>
      <c r="EC84" s="72"/>
      <c r="ED84" s="72"/>
      <c r="EE84" s="72"/>
      <c r="EF84" s="72"/>
      <c r="EG84" s="72"/>
      <c r="EH84" s="72"/>
      <c r="EI84" s="72"/>
      <c r="EJ84" s="72"/>
      <c r="EK84" s="72"/>
      <c r="EL84" s="72"/>
      <c r="EM84" s="72"/>
      <c r="EN84" s="72"/>
      <c r="EO84" s="72"/>
      <c r="EP84" s="72"/>
      <c r="EQ84" s="72"/>
      <c r="ER84" s="72"/>
      <c r="ES84" s="72"/>
      <c r="ET84" s="72"/>
      <c r="EU84" s="72"/>
      <c r="EV84" s="72"/>
      <c r="EW84" s="72"/>
      <c r="EX84" s="72"/>
      <c r="EY84" s="72"/>
      <c r="EZ84" s="72"/>
      <c r="FA84" s="72"/>
      <c r="FB84" s="72"/>
      <c r="FC84" s="72"/>
      <c r="FD84" s="72"/>
      <c r="FE84" s="72"/>
      <c r="FF84" s="72"/>
      <c r="FG84" s="72"/>
      <c r="FH84" s="72"/>
      <c r="FI84" s="72"/>
      <c r="FJ84" s="72"/>
      <c r="FK84" s="72"/>
      <c r="FL84" s="72"/>
      <c r="FM84" s="72"/>
      <c r="FN84" s="72"/>
      <c r="FO84" s="72"/>
      <c r="FP84" s="72"/>
      <c r="FQ84" s="72"/>
      <c r="FR84" s="72"/>
      <c r="FS84" s="72"/>
      <c r="FT84" s="72"/>
      <c r="FU84" s="72"/>
      <c r="FV84" s="72"/>
      <c r="FW84" s="72"/>
      <c r="FX84" s="72"/>
      <c r="FY84" s="72"/>
      <c r="FZ84" s="72"/>
      <c r="GA84" s="72"/>
      <c r="GB84" s="72"/>
      <c r="GC84" s="72"/>
      <c r="GD84" s="72"/>
      <c r="GE84" s="72"/>
      <c r="GF84" s="72"/>
      <c r="GG84" s="72"/>
      <c r="GH84" s="72"/>
      <c r="GI84" s="72"/>
      <c r="GJ84" s="72"/>
      <c r="GK84" s="72"/>
      <c r="GL84" s="72"/>
      <c r="GM84" s="72"/>
      <c r="GN84" s="72"/>
      <c r="GO84" s="72"/>
      <c r="GP84" s="72"/>
      <c r="GQ84" s="72"/>
      <c r="GR84" s="72"/>
      <c r="GS84" s="72"/>
      <c r="GT84" s="72"/>
      <c r="GU84" s="72"/>
      <c r="GV84" s="72"/>
      <c r="GW84" s="72"/>
      <c r="GX84" s="72"/>
      <c r="GY84" s="72"/>
      <c r="GZ84" s="72"/>
      <c r="HA84" s="72"/>
      <c r="HB84" s="72"/>
      <c r="HC84" s="72"/>
      <c r="HD84" s="72"/>
      <c r="HE84" s="72"/>
      <c r="HF84" s="72"/>
      <c r="HG84" s="72"/>
      <c r="HH84" s="72"/>
      <c r="HI84" s="72"/>
      <c r="HJ84" s="72"/>
      <c r="HK84" s="72"/>
      <c r="HL84" s="72"/>
      <c r="HM84" s="72"/>
      <c r="HN84" s="72"/>
      <c r="HO84" s="72"/>
      <c r="HP84" s="72"/>
      <c r="HQ84" s="72"/>
      <c r="HR84" s="72"/>
      <c r="HS84" s="72"/>
      <c r="HT84" s="72"/>
      <c r="HU84" s="72"/>
      <c r="HV84" s="72"/>
      <c r="HW84" s="72"/>
      <c r="HX84" s="72"/>
      <c r="HY84" s="72"/>
      <c r="HZ84" s="72"/>
      <c r="IA84" s="72"/>
      <c r="IB84" s="72"/>
      <c r="IC84" s="72"/>
      <c r="ID84" s="72"/>
      <c r="IE84" s="72"/>
      <c r="IF84" s="72"/>
      <c r="IG84" s="72"/>
      <c r="IH84" s="72"/>
      <c r="II84" s="72"/>
      <c r="IJ84" s="72"/>
      <c r="IK84" s="72"/>
      <c r="IL84" s="72"/>
      <c r="IM84" s="72"/>
      <c r="IN84" s="72"/>
      <c r="IO84" s="72"/>
      <c r="IP84" s="72"/>
      <c r="IQ84" s="72"/>
      <c r="IR84" s="72"/>
      <c r="IS84" s="72"/>
      <c r="IT84" s="72"/>
      <c r="IU84" s="72"/>
      <c r="IV84" s="72"/>
    </row>
    <row r="85" spans="1:256" s="73" customFormat="1" x14ac:dyDescent="0.25">
      <c r="A85" s="70" t="str">
        <f>IF(A83="","",IF((SUM(IF(FREQUENCY('A1'!$K$30:$L$103,'A1'!$K$30:$L$103)&gt;0,1)))&gt;(A83+1),(A83+1),""))</f>
        <v/>
      </c>
      <c r="B85" s="71">
        <f t="array" ref="B85">IF(A84="","",(LARGE('A1'!$K$30:$L$103,(1+SUM(COUNTIF('A1'!$K$30:$L$103,B$7:B84))-(A84*COUNTIF('A1'!$K$30:$L$103,B$8))))))</f>
        <v>-56.575999999999965</v>
      </c>
      <c r="C85" s="72" t="str">
        <f t="array" ref="C85:AZ85">IF($C$6:$AZ$6="","",IF($C$6:$AZ$6="HOT",IF(TRANSPOSE('A1'!$K$30:$K$80)=$B85,"●",IF(TRANSPOSE('A1'!$L$30:$L$80)=$B85,"▼",IF($C84:$AZ84="|","|",""))),IF(TRANSPOSE('A1'!$K$30:$K$80)=$B85,"●",IF(TRANSPOSE('A1'!$L$30:$L$80)=$B85,"▲",IF($C84:$AZ84="|","|","")))))</f>
        <v>●</v>
      </c>
      <c r="D85" s="72" t="str">
        <v/>
      </c>
      <c r="E85" s="72" t="e">
        <v>#NUM!</v>
      </c>
      <c r="F85" s="72" t="str">
        <v/>
      </c>
      <c r="G85" s="72" t="str">
        <v/>
      </c>
      <c r="H85" s="72" t="e">
        <v>#NUM!</v>
      </c>
      <c r="I85" s="72" t="e">
        <v>#NUM!</v>
      </c>
      <c r="J85" s="72" t="e">
        <v>#NUM!</v>
      </c>
      <c r="K85" s="72" t="str">
        <v/>
      </c>
      <c r="L85" s="72" t="str">
        <v/>
      </c>
      <c r="M85" s="72" t="str">
        <v/>
      </c>
      <c r="N85" s="72" t="str">
        <v/>
      </c>
      <c r="O85" s="72" t="e">
        <v>#NUM!</v>
      </c>
      <c r="P85" s="72" t="e">
        <v>#NUM!</v>
      </c>
      <c r="Q85" s="72" t="e">
        <v>#NUM!</v>
      </c>
      <c r="R85" s="72" t="e">
        <v>#NUM!</v>
      </c>
      <c r="S85" s="72" t="e">
        <v>#NUM!</v>
      </c>
      <c r="T85" s="72" t="e">
        <v>#NUM!</v>
      </c>
      <c r="U85" s="72" t="e">
        <v>#NUM!</v>
      </c>
      <c r="V85" s="72" t="e">
        <v>#NUM!</v>
      </c>
      <c r="W85" s="72" t="e">
        <v>#NUM!</v>
      </c>
      <c r="X85" s="72" t="e">
        <v>#NUM!</v>
      </c>
      <c r="Y85" s="72" t="e">
        <v>#NUM!</v>
      </c>
      <c r="Z85" s="72" t="str">
        <v/>
      </c>
      <c r="AA85" s="72" t="str">
        <v/>
      </c>
      <c r="AB85" s="72" t="str">
        <v/>
      </c>
      <c r="AC85" s="72" t="str">
        <v/>
      </c>
      <c r="AD85" s="72" t="str">
        <v/>
      </c>
      <c r="AE85" s="72" t="str">
        <v/>
      </c>
      <c r="AF85" s="72" t="str">
        <v/>
      </c>
      <c r="AG85" s="72" t="str">
        <v/>
      </c>
      <c r="AH85" s="72" t="str">
        <v/>
      </c>
      <c r="AI85" s="72" t="str">
        <v/>
      </c>
      <c r="AJ85" s="72" t="str">
        <v/>
      </c>
      <c r="AK85" s="72" t="str">
        <v/>
      </c>
      <c r="AL85" s="72" t="str">
        <v/>
      </c>
      <c r="AM85" s="72" t="str">
        <v/>
      </c>
      <c r="AN85" s="72" t="str">
        <v/>
      </c>
      <c r="AO85" s="72" t="str">
        <v/>
      </c>
      <c r="AP85" s="72" t="str">
        <v/>
      </c>
      <c r="AQ85" s="72" t="str">
        <v/>
      </c>
      <c r="AR85" s="72" t="str">
        <v/>
      </c>
      <c r="AS85" s="72" t="str">
        <v/>
      </c>
      <c r="AT85" s="72" t="str">
        <v/>
      </c>
      <c r="AU85" s="72" t="str">
        <v/>
      </c>
      <c r="AV85" s="72" t="str">
        <v/>
      </c>
      <c r="AW85" s="72" t="str">
        <v/>
      </c>
      <c r="AX85" s="72" t="str">
        <v/>
      </c>
      <c r="AY85" s="72" t="str">
        <v/>
      </c>
      <c r="AZ85" s="72" t="str">
        <v/>
      </c>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c r="DA85" s="72"/>
      <c r="DB85" s="72"/>
      <c r="DC85" s="72"/>
      <c r="DD85" s="72"/>
      <c r="DE85" s="72"/>
      <c r="DF85" s="72"/>
      <c r="DG85" s="72"/>
      <c r="DH85" s="72"/>
      <c r="DI85" s="72"/>
      <c r="DJ85" s="72"/>
      <c r="DK85" s="72"/>
      <c r="DL85" s="72"/>
      <c r="DM85" s="72"/>
      <c r="DN85" s="72"/>
      <c r="DO85" s="72"/>
      <c r="DP85" s="72"/>
      <c r="DQ85" s="72"/>
      <c r="DR85" s="72"/>
      <c r="DS85" s="72"/>
      <c r="DT85" s="72"/>
      <c r="DU85" s="72"/>
      <c r="DV85" s="72"/>
      <c r="DW85" s="72"/>
      <c r="DX85" s="72"/>
      <c r="DY85" s="72"/>
      <c r="DZ85" s="72"/>
      <c r="EA85" s="72"/>
      <c r="EB85" s="72"/>
      <c r="EC85" s="72"/>
      <c r="ED85" s="72"/>
      <c r="EE85" s="72"/>
      <c r="EF85" s="72"/>
      <c r="EG85" s="72"/>
      <c r="EH85" s="72"/>
      <c r="EI85" s="72"/>
      <c r="EJ85" s="72"/>
      <c r="EK85" s="72"/>
      <c r="EL85" s="72"/>
      <c r="EM85" s="72"/>
      <c r="EN85" s="72"/>
      <c r="EO85" s="72"/>
      <c r="EP85" s="72"/>
      <c r="EQ85" s="72"/>
      <c r="ER85" s="72"/>
      <c r="ES85" s="72"/>
      <c r="ET85" s="72"/>
      <c r="EU85" s="72"/>
      <c r="EV85" s="72"/>
      <c r="EW85" s="72"/>
      <c r="EX85" s="72"/>
      <c r="EY85" s="72"/>
      <c r="EZ85" s="72"/>
      <c r="FA85" s="72"/>
      <c r="FB85" s="72"/>
      <c r="FC85" s="72"/>
      <c r="FD85" s="72"/>
      <c r="FE85" s="72"/>
      <c r="FF85" s="72"/>
      <c r="FG85" s="72"/>
      <c r="FH85" s="72"/>
      <c r="FI85" s="72"/>
      <c r="FJ85" s="72"/>
      <c r="FK85" s="72"/>
      <c r="FL85" s="72"/>
      <c r="FM85" s="72"/>
      <c r="FN85" s="72"/>
      <c r="FO85" s="72"/>
      <c r="FP85" s="72"/>
      <c r="FQ85" s="72"/>
      <c r="FR85" s="72"/>
      <c r="FS85" s="72"/>
      <c r="FT85" s="72"/>
      <c r="FU85" s="72"/>
      <c r="FV85" s="72"/>
      <c r="FW85" s="72"/>
      <c r="FX85" s="72"/>
      <c r="FY85" s="72"/>
      <c r="FZ85" s="72"/>
      <c r="GA85" s="72"/>
      <c r="GB85" s="72"/>
      <c r="GC85" s="72"/>
      <c r="GD85" s="72"/>
      <c r="GE85" s="72"/>
      <c r="GF85" s="72"/>
      <c r="GG85" s="72"/>
      <c r="GH85" s="72"/>
      <c r="GI85" s="72"/>
      <c r="GJ85" s="72"/>
      <c r="GK85" s="72"/>
      <c r="GL85" s="72"/>
      <c r="GM85" s="72"/>
      <c r="GN85" s="72"/>
      <c r="GO85" s="72"/>
      <c r="GP85" s="72"/>
      <c r="GQ85" s="72"/>
      <c r="GR85" s="72"/>
      <c r="GS85" s="72"/>
      <c r="GT85" s="72"/>
      <c r="GU85" s="72"/>
      <c r="GV85" s="72"/>
      <c r="GW85" s="72"/>
      <c r="GX85" s="72"/>
      <c r="GY85" s="72"/>
      <c r="GZ85" s="72"/>
      <c r="HA85" s="72"/>
      <c r="HB85" s="72"/>
      <c r="HC85" s="72"/>
      <c r="HD85" s="72"/>
      <c r="HE85" s="72"/>
      <c r="HF85" s="72"/>
      <c r="HG85" s="72"/>
      <c r="HH85" s="72"/>
      <c r="HI85" s="72"/>
      <c r="HJ85" s="72"/>
      <c r="HK85" s="72"/>
      <c r="HL85" s="72"/>
      <c r="HM85" s="72"/>
      <c r="HN85" s="72"/>
      <c r="HO85" s="72"/>
      <c r="HP85" s="72"/>
      <c r="HQ85" s="72"/>
      <c r="HR85" s="72"/>
      <c r="HS85" s="72"/>
      <c r="HT85" s="72"/>
      <c r="HU85" s="72"/>
      <c r="HV85" s="72"/>
      <c r="HW85" s="72"/>
      <c r="HX85" s="72"/>
      <c r="HY85" s="72"/>
      <c r="HZ85" s="72"/>
      <c r="IA85" s="72"/>
      <c r="IB85" s="72"/>
      <c r="IC85" s="72"/>
      <c r="ID85" s="72"/>
      <c r="IE85" s="72"/>
      <c r="IF85" s="72"/>
      <c r="IG85" s="72"/>
      <c r="IH85" s="72"/>
      <c r="II85" s="72"/>
      <c r="IJ85" s="72"/>
      <c r="IK85" s="72"/>
      <c r="IL85" s="72"/>
      <c r="IM85" s="72"/>
      <c r="IN85" s="72"/>
      <c r="IO85" s="72"/>
      <c r="IP85" s="72"/>
      <c r="IQ85" s="72"/>
      <c r="IR85" s="72"/>
      <c r="IS85" s="72"/>
      <c r="IT85" s="72"/>
      <c r="IU85" s="72"/>
      <c r="IV85" s="72"/>
    </row>
    <row r="86" spans="1:256" s="73" customFormat="1" x14ac:dyDescent="0.25">
      <c r="A86" s="70" t="str">
        <f>IF(A84="","",IF((SUM(IF(FREQUENCY('A1'!$K$30:$L$103,'A1'!$K$30:$L$103)&gt;0,1)))&gt;(A84+1),(A84+1),""))</f>
        <v/>
      </c>
      <c r="B86" s="71" t="str">
        <f t="array" ref="B86">IF(A85="","",(LARGE('A1'!$K$30:$L$103,(1+SUM(COUNTIF('A1'!$K$30:$L$103,B$7:B85))-(A85*COUNTIF('A1'!$K$30:$L$103,B$8))))))</f>
        <v/>
      </c>
      <c r="C86" s="72" t="str">
        <f t="array" ref="C86:AZ86">IF($C$6:$AZ$6="","",IF($C$6:$AZ$6="HOT",IF($C85:$AZ85="●","|",IF($C85:$AZ85="|","|","")),IF($C85:$AZ85="▲","|",IF($C85:$AZ85="|","|",""))))</f>
        <v/>
      </c>
      <c r="D86" s="72" t="str">
        <v/>
      </c>
      <c r="E86" s="72" t="e">
        <v>#NUM!</v>
      </c>
      <c r="F86" s="72" t="str">
        <v/>
      </c>
      <c r="G86" s="72" t="str">
        <v/>
      </c>
      <c r="H86" s="72" t="e">
        <v>#NUM!</v>
      </c>
      <c r="I86" s="72" t="e">
        <v>#NUM!</v>
      </c>
      <c r="J86" s="72" t="e">
        <v>#NUM!</v>
      </c>
      <c r="K86" s="72" t="str">
        <v/>
      </c>
      <c r="L86" s="72" t="str">
        <v/>
      </c>
      <c r="M86" s="72" t="str">
        <v/>
      </c>
      <c r="N86" s="72" t="str">
        <v/>
      </c>
      <c r="O86" s="72" t="e">
        <v>#NUM!</v>
      </c>
      <c r="P86" s="72" t="e">
        <v>#NUM!</v>
      </c>
      <c r="Q86" s="72" t="e">
        <v>#NUM!</v>
      </c>
      <c r="R86" s="72" t="e">
        <v>#NUM!</v>
      </c>
      <c r="S86" s="72" t="e">
        <v>#NUM!</v>
      </c>
      <c r="T86" s="72" t="e">
        <v>#NUM!</v>
      </c>
      <c r="U86" s="72" t="e">
        <v>#NUM!</v>
      </c>
      <c r="V86" s="72" t="e">
        <v>#NUM!</v>
      </c>
      <c r="W86" s="72" t="e">
        <v>#NUM!</v>
      </c>
      <c r="X86" s="72" t="e">
        <v>#NUM!</v>
      </c>
      <c r="Y86" s="72" t="e">
        <v>#NUM!</v>
      </c>
      <c r="Z86" s="72" t="str">
        <v/>
      </c>
      <c r="AA86" s="72" t="str">
        <v/>
      </c>
      <c r="AB86" s="72" t="str">
        <v/>
      </c>
      <c r="AC86" s="72" t="str">
        <v/>
      </c>
      <c r="AD86" s="72" t="str">
        <v/>
      </c>
      <c r="AE86" s="72" t="str">
        <v/>
      </c>
      <c r="AF86" s="72" t="str">
        <v/>
      </c>
      <c r="AG86" s="72" t="str">
        <v/>
      </c>
      <c r="AH86" s="72" t="str">
        <v/>
      </c>
      <c r="AI86" s="72" t="str">
        <v/>
      </c>
      <c r="AJ86" s="72" t="str">
        <v/>
      </c>
      <c r="AK86" s="72" t="str">
        <v/>
      </c>
      <c r="AL86" s="72" t="str">
        <v/>
      </c>
      <c r="AM86" s="72" t="str">
        <v/>
      </c>
      <c r="AN86" s="72" t="str">
        <v/>
      </c>
      <c r="AO86" s="72" t="str">
        <v/>
      </c>
      <c r="AP86" s="72" t="str">
        <v/>
      </c>
      <c r="AQ86" s="72" t="str">
        <v/>
      </c>
      <c r="AR86" s="72" t="str">
        <v/>
      </c>
      <c r="AS86" s="72" t="str">
        <v/>
      </c>
      <c r="AT86" s="72" t="str">
        <v/>
      </c>
      <c r="AU86" s="72" t="str">
        <v/>
      </c>
      <c r="AV86" s="72" t="str">
        <v/>
      </c>
      <c r="AW86" s="72" t="str">
        <v/>
      </c>
      <c r="AX86" s="72" t="str">
        <v/>
      </c>
      <c r="AY86" s="72" t="str">
        <v/>
      </c>
      <c r="AZ86" s="72" t="str">
        <v/>
      </c>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c r="DA86" s="72"/>
      <c r="DB86" s="72"/>
      <c r="DC86" s="72"/>
      <c r="DD86" s="72"/>
      <c r="DE86" s="72"/>
      <c r="DF86" s="72"/>
      <c r="DG86" s="72"/>
      <c r="DH86" s="72"/>
      <c r="DI86" s="72"/>
      <c r="DJ86" s="72"/>
      <c r="DK86" s="72"/>
      <c r="DL86" s="72"/>
      <c r="DM86" s="72"/>
      <c r="DN86" s="72"/>
      <c r="DO86" s="72"/>
      <c r="DP86" s="72"/>
      <c r="DQ86" s="72"/>
      <c r="DR86" s="72"/>
      <c r="DS86" s="72"/>
      <c r="DT86" s="72"/>
      <c r="DU86" s="72"/>
      <c r="DV86" s="72"/>
      <c r="DW86" s="72"/>
      <c r="DX86" s="72"/>
      <c r="DY86" s="72"/>
      <c r="DZ86" s="72"/>
      <c r="EA86" s="72"/>
      <c r="EB86" s="72"/>
      <c r="EC86" s="72"/>
      <c r="ED86" s="72"/>
      <c r="EE86" s="72"/>
      <c r="EF86" s="72"/>
      <c r="EG86" s="72"/>
      <c r="EH86" s="72"/>
      <c r="EI86" s="72"/>
      <c r="EJ86" s="72"/>
      <c r="EK86" s="72"/>
      <c r="EL86" s="72"/>
      <c r="EM86" s="72"/>
      <c r="EN86" s="72"/>
      <c r="EO86" s="72"/>
      <c r="EP86" s="72"/>
      <c r="EQ86" s="72"/>
      <c r="ER86" s="72"/>
      <c r="ES86" s="72"/>
      <c r="ET86" s="72"/>
      <c r="EU86" s="72"/>
      <c r="EV86" s="72"/>
      <c r="EW86" s="72"/>
      <c r="EX86" s="72"/>
      <c r="EY86" s="72"/>
      <c r="EZ86" s="72"/>
      <c r="FA86" s="72"/>
      <c r="FB86" s="72"/>
      <c r="FC86" s="72"/>
      <c r="FD86" s="72"/>
      <c r="FE86" s="72"/>
      <c r="FF86" s="72"/>
      <c r="FG86" s="72"/>
      <c r="FH86" s="72"/>
      <c r="FI86" s="72"/>
      <c r="FJ86" s="72"/>
      <c r="FK86" s="72"/>
      <c r="FL86" s="72"/>
      <c r="FM86" s="72"/>
      <c r="FN86" s="72"/>
      <c r="FO86" s="72"/>
      <c r="FP86" s="72"/>
      <c r="FQ86" s="72"/>
      <c r="FR86" s="72"/>
      <c r="FS86" s="72"/>
      <c r="FT86" s="72"/>
      <c r="FU86" s="72"/>
      <c r="FV86" s="72"/>
      <c r="FW86" s="72"/>
      <c r="FX86" s="72"/>
      <c r="FY86" s="72"/>
      <c r="FZ86" s="72"/>
      <c r="GA86" s="72"/>
      <c r="GB86" s="72"/>
      <c r="GC86" s="72"/>
      <c r="GD86" s="72"/>
      <c r="GE86" s="72"/>
      <c r="GF86" s="72"/>
      <c r="GG86" s="72"/>
      <c r="GH86" s="72"/>
      <c r="GI86" s="72"/>
      <c r="GJ86" s="72"/>
      <c r="GK86" s="72"/>
      <c r="GL86" s="72"/>
      <c r="GM86" s="72"/>
      <c r="GN86" s="72"/>
      <c r="GO86" s="72"/>
      <c r="GP86" s="72"/>
      <c r="GQ86" s="72"/>
      <c r="GR86" s="72"/>
      <c r="GS86" s="72"/>
      <c r="GT86" s="72"/>
      <c r="GU86" s="72"/>
      <c r="GV86" s="72"/>
      <c r="GW86" s="72"/>
      <c r="GX86" s="72"/>
      <c r="GY86" s="72"/>
      <c r="GZ86" s="72"/>
      <c r="HA86" s="72"/>
      <c r="HB86" s="72"/>
      <c r="HC86" s="72"/>
      <c r="HD86" s="72"/>
      <c r="HE86" s="72"/>
      <c r="HF86" s="72"/>
      <c r="HG86" s="72"/>
      <c r="HH86" s="72"/>
      <c r="HI86" s="72"/>
      <c r="HJ86" s="72"/>
      <c r="HK86" s="72"/>
      <c r="HL86" s="72"/>
      <c r="HM86" s="72"/>
      <c r="HN86" s="72"/>
      <c r="HO86" s="72"/>
      <c r="HP86" s="72"/>
      <c r="HQ86" s="72"/>
      <c r="HR86" s="72"/>
      <c r="HS86" s="72"/>
      <c r="HT86" s="72"/>
      <c r="HU86" s="72"/>
      <c r="HV86" s="72"/>
      <c r="HW86" s="72"/>
      <c r="HX86" s="72"/>
      <c r="HY86" s="72"/>
      <c r="HZ86" s="72"/>
      <c r="IA86" s="72"/>
      <c r="IB86" s="72"/>
      <c r="IC86" s="72"/>
      <c r="ID86" s="72"/>
      <c r="IE86" s="72"/>
      <c r="IF86" s="72"/>
      <c r="IG86" s="72"/>
      <c r="IH86" s="72"/>
      <c r="II86" s="72"/>
      <c r="IJ86" s="72"/>
      <c r="IK86" s="72"/>
      <c r="IL86" s="72"/>
      <c r="IM86" s="72"/>
      <c r="IN86" s="72"/>
      <c r="IO86" s="72"/>
      <c r="IP86" s="72"/>
      <c r="IQ86" s="72"/>
      <c r="IR86" s="72"/>
      <c r="IS86" s="72"/>
      <c r="IT86" s="72"/>
      <c r="IU86" s="72"/>
      <c r="IV86" s="72"/>
    </row>
    <row r="87" spans="1:256" s="73" customFormat="1" x14ac:dyDescent="0.25">
      <c r="A87" s="70" t="str">
        <f>IF(A85="","",IF((SUM(IF(FREQUENCY('A1'!$K$30:$L$103,'A1'!$K$30:$L$103)&gt;0,1)))&gt;(A85+1),(A85+1),""))</f>
        <v/>
      </c>
      <c r="B87" s="71" t="str">
        <f t="array" ref="B87">IF(A86="","",(LARGE('A1'!$K$30:$L$103,(1+SUM(COUNTIF('A1'!$K$30:$L$103,B$7:B86))-(A86*COUNTIF('A1'!$K$30:$L$103,B$8))))))</f>
        <v/>
      </c>
      <c r="C87" s="72" t="str">
        <f t="array" ref="C87:AZ87">IF($C$6:$AZ$6="","",IF($C$6:$AZ$6="HOT",IF(TRANSPOSE('A1'!$K$30:$K$80)=$B87,"●",IF(TRANSPOSE('A1'!$L$30:$L$80)=$B87,"▼",IF($C86:$AZ86="|","|",""))),IF(TRANSPOSE('A1'!$K$30:$K$80)=$B87,"●",IF(TRANSPOSE('A1'!$L$30:$L$80)=$B87,"▲",IF($C86:$AZ86="|","|","")))))</f>
        <v/>
      </c>
      <c r="D87" s="72" t="str">
        <v/>
      </c>
      <c r="E87" s="72" t="e">
        <v>#NUM!</v>
      </c>
      <c r="F87" s="72" t="str">
        <v/>
      </c>
      <c r="G87" s="72" t="str">
        <v/>
      </c>
      <c r="H87" s="72" t="e">
        <v>#NUM!</v>
      </c>
      <c r="I87" s="72" t="e">
        <v>#NUM!</v>
      </c>
      <c r="J87" s="72" t="e">
        <v>#NUM!</v>
      </c>
      <c r="K87" s="72" t="str">
        <v/>
      </c>
      <c r="L87" s="72" t="str">
        <v/>
      </c>
      <c r="M87" s="72" t="str">
        <v/>
      </c>
      <c r="N87" s="72" t="str">
        <v/>
      </c>
      <c r="O87" s="72" t="e">
        <v>#NUM!</v>
      </c>
      <c r="P87" s="72" t="e">
        <v>#NUM!</v>
      </c>
      <c r="Q87" s="72" t="e">
        <v>#NUM!</v>
      </c>
      <c r="R87" s="72" t="e">
        <v>#NUM!</v>
      </c>
      <c r="S87" s="72" t="e">
        <v>#NUM!</v>
      </c>
      <c r="T87" s="72" t="e">
        <v>#NUM!</v>
      </c>
      <c r="U87" s="72" t="e">
        <v>#NUM!</v>
      </c>
      <c r="V87" s="72" t="e">
        <v>#NUM!</v>
      </c>
      <c r="W87" s="72" t="e">
        <v>#NUM!</v>
      </c>
      <c r="X87" s="72" t="e">
        <v>#NUM!</v>
      </c>
      <c r="Y87" s="72" t="e">
        <v>#NUM!</v>
      </c>
      <c r="Z87" s="72" t="str">
        <v/>
      </c>
      <c r="AA87" s="72" t="str">
        <v/>
      </c>
      <c r="AB87" s="72" t="str">
        <v/>
      </c>
      <c r="AC87" s="72" t="str">
        <v/>
      </c>
      <c r="AD87" s="72" t="str">
        <v/>
      </c>
      <c r="AE87" s="72" t="str">
        <v/>
      </c>
      <c r="AF87" s="72" t="str">
        <v/>
      </c>
      <c r="AG87" s="72" t="str">
        <v/>
      </c>
      <c r="AH87" s="72" t="str">
        <v/>
      </c>
      <c r="AI87" s="72" t="str">
        <v/>
      </c>
      <c r="AJ87" s="72" t="str">
        <v/>
      </c>
      <c r="AK87" s="72" t="str">
        <v/>
      </c>
      <c r="AL87" s="72" t="str">
        <v/>
      </c>
      <c r="AM87" s="72" t="str">
        <v/>
      </c>
      <c r="AN87" s="72" t="str">
        <v/>
      </c>
      <c r="AO87" s="72" t="str">
        <v/>
      </c>
      <c r="AP87" s="72" t="str">
        <v/>
      </c>
      <c r="AQ87" s="72" t="str">
        <v/>
      </c>
      <c r="AR87" s="72" t="str">
        <v/>
      </c>
      <c r="AS87" s="72" t="str">
        <v/>
      </c>
      <c r="AT87" s="72" t="str">
        <v/>
      </c>
      <c r="AU87" s="72" t="str">
        <v/>
      </c>
      <c r="AV87" s="72" t="str">
        <v/>
      </c>
      <c r="AW87" s="72" t="str">
        <v/>
      </c>
      <c r="AX87" s="72" t="str">
        <v/>
      </c>
      <c r="AY87" s="72" t="str">
        <v/>
      </c>
      <c r="AZ87" s="72" t="str">
        <v/>
      </c>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c r="DA87" s="72"/>
      <c r="DB87" s="72"/>
      <c r="DC87" s="72"/>
      <c r="DD87" s="72"/>
      <c r="DE87" s="72"/>
      <c r="DF87" s="72"/>
      <c r="DG87" s="72"/>
      <c r="DH87" s="72"/>
      <c r="DI87" s="72"/>
      <c r="DJ87" s="72"/>
      <c r="DK87" s="72"/>
      <c r="DL87" s="72"/>
      <c r="DM87" s="72"/>
      <c r="DN87" s="72"/>
      <c r="DO87" s="72"/>
      <c r="DP87" s="72"/>
      <c r="DQ87" s="72"/>
      <c r="DR87" s="72"/>
      <c r="DS87" s="72"/>
      <c r="DT87" s="72"/>
      <c r="DU87" s="72"/>
      <c r="DV87" s="72"/>
      <c r="DW87" s="72"/>
      <c r="DX87" s="72"/>
      <c r="DY87" s="72"/>
      <c r="DZ87" s="72"/>
      <c r="EA87" s="72"/>
      <c r="EB87" s="72"/>
      <c r="EC87" s="72"/>
      <c r="ED87" s="72"/>
      <c r="EE87" s="72"/>
      <c r="EF87" s="72"/>
      <c r="EG87" s="72"/>
      <c r="EH87" s="72"/>
      <c r="EI87" s="72"/>
      <c r="EJ87" s="72"/>
      <c r="EK87" s="72"/>
      <c r="EL87" s="72"/>
      <c r="EM87" s="72"/>
      <c r="EN87" s="72"/>
      <c r="EO87" s="72"/>
      <c r="EP87" s="72"/>
      <c r="EQ87" s="72"/>
      <c r="ER87" s="72"/>
      <c r="ES87" s="72"/>
      <c r="ET87" s="72"/>
      <c r="EU87" s="72"/>
      <c r="EV87" s="72"/>
      <c r="EW87" s="72"/>
      <c r="EX87" s="72"/>
      <c r="EY87" s="72"/>
      <c r="EZ87" s="72"/>
      <c r="FA87" s="72"/>
      <c r="FB87" s="72"/>
      <c r="FC87" s="72"/>
      <c r="FD87" s="72"/>
      <c r="FE87" s="72"/>
      <c r="FF87" s="72"/>
      <c r="FG87" s="72"/>
      <c r="FH87" s="72"/>
      <c r="FI87" s="72"/>
      <c r="FJ87" s="72"/>
      <c r="FK87" s="72"/>
      <c r="FL87" s="72"/>
      <c r="FM87" s="72"/>
      <c r="FN87" s="72"/>
      <c r="FO87" s="72"/>
      <c r="FP87" s="72"/>
      <c r="FQ87" s="72"/>
      <c r="FR87" s="72"/>
      <c r="FS87" s="72"/>
      <c r="FT87" s="72"/>
      <c r="FU87" s="72"/>
      <c r="FV87" s="72"/>
      <c r="FW87" s="72"/>
      <c r="FX87" s="72"/>
      <c r="FY87" s="72"/>
      <c r="FZ87" s="72"/>
      <c r="GA87" s="72"/>
      <c r="GB87" s="72"/>
      <c r="GC87" s="72"/>
      <c r="GD87" s="72"/>
      <c r="GE87" s="72"/>
      <c r="GF87" s="72"/>
      <c r="GG87" s="72"/>
      <c r="GH87" s="72"/>
      <c r="GI87" s="72"/>
      <c r="GJ87" s="72"/>
      <c r="GK87" s="72"/>
      <c r="GL87" s="72"/>
      <c r="GM87" s="72"/>
      <c r="GN87" s="72"/>
      <c r="GO87" s="72"/>
      <c r="GP87" s="72"/>
      <c r="GQ87" s="72"/>
      <c r="GR87" s="72"/>
      <c r="GS87" s="72"/>
      <c r="GT87" s="72"/>
      <c r="GU87" s="72"/>
      <c r="GV87" s="72"/>
      <c r="GW87" s="72"/>
      <c r="GX87" s="72"/>
      <c r="GY87" s="72"/>
      <c r="GZ87" s="72"/>
      <c r="HA87" s="72"/>
      <c r="HB87" s="72"/>
      <c r="HC87" s="72"/>
      <c r="HD87" s="72"/>
      <c r="HE87" s="72"/>
      <c r="HF87" s="72"/>
      <c r="HG87" s="72"/>
      <c r="HH87" s="72"/>
      <c r="HI87" s="72"/>
      <c r="HJ87" s="72"/>
      <c r="HK87" s="72"/>
      <c r="HL87" s="72"/>
      <c r="HM87" s="72"/>
      <c r="HN87" s="72"/>
      <c r="HO87" s="72"/>
      <c r="HP87" s="72"/>
      <c r="HQ87" s="72"/>
      <c r="HR87" s="72"/>
      <c r="HS87" s="72"/>
      <c r="HT87" s="72"/>
      <c r="HU87" s="72"/>
      <c r="HV87" s="72"/>
      <c r="HW87" s="72"/>
      <c r="HX87" s="72"/>
      <c r="HY87" s="72"/>
      <c r="HZ87" s="72"/>
      <c r="IA87" s="72"/>
      <c r="IB87" s="72"/>
      <c r="IC87" s="72"/>
      <c r="ID87" s="72"/>
      <c r="IE87" s="72"/>
      <c r="IF87" s="72"/>
      <c r="IG87" s="72"/>
      <c r="IH87" s="72"/>
      <c r="II87" s="72"/>
      <c r="IJ87" s="72"/>
      <c r="IK87" s="72"/>
      <c r="IL87" s="72"/>
      <c r="IM87" s="72"/>
      <c r="IN87" s="72"/>
      <c r="IO87" s="72"/>
      <c r="IP87" s="72"/>
      <c r="IQ87" s="72"/>
      <c r="IR87" s="72"/>
      <c r="IS87" s="72"/>
      <c r="IT87" s="72"/>
      <c r="IU87" s="72"/>
      <c r="IV87" s="72"/>
    </row>
    <row r="88" spans="1:256" s="73" customFormat="1" x14ac:dyDescent="0.25">
      <c r="A88" s="70" t="str">
        <f>IF(A86="","",IF((SUM(IF(FREQUENCY('A1'!$K$30:$L$103,'A1'!$K$30:$L$103)&gt;0,1)))&gt;(A86+1),(A86+1),""))</f>
        <v/>
      </c>
      <c r="B88" s="71" t="str">
        <f t="array" ref="B88">IF(A87="","",(LARGE('A1'!$K$30:$L$103,(1+SUM(COUNTIF('A1'!$K$30:$L$103,B$7:B87))-(A87*COUNTIF('A1'!$K$30:$L$103,B$8))))))</f>
        <v/>
      </c>
      <c r="C88" s="72" t="str">
        <f t="array" ref="C88:AZ88">IF($C$6:$AZ$6="","",IF($C$6:$AZ$6="HOT",IF($C87:$AZ87="●","|",IF($C87:$AZ87="|","|","")),IF($C87:$AZ87="▲","|",IF($C87:$AZ87="|","|",""))))</f>
        <v/>
      </c>
      <c r="D88" s="72" t="str">
        <v/>
      </c>
      <c r="E88" s="72" t="e">
        <v>#NUM!</v>
      </c>
      <c r="F88" s="72" t="str">
        <v/>
      </c>
      <c r="G88" s="72" t="str">
        <v/>
      </c>
      <c r="H88" s="72" t="e">
        <v>#NUM!</v>
      </c>
      <c r="I88" s="72" t="e">
        <v>#NUM!</v>
      </c>
      <c r="J88" s="72" t="e">
        <v>#NUM!</v>
      </c>
      <c r="K88" s="72" t="str">
        <v/>
      </c>
      <c r="L88" s="72" t="str">
        <v/>
      </c>
      <c r="M88" s="72" t="str">
        <v/>
      </c>
      <c r="N88" s="72" t="str">
        <v/>
      </c>
      <c r="O88" s="72" t="e">
        <v>#NUM!</v>
      </c>
      <c r="P88" s="72" t="e">
        <v>#NUM!</v>
      </c>
      <c r="Q88" s="72" t="e">
        <v>#NUM!</v>
      </c>
      <c r="R88" s="72" t="e">
        <v>#NUM!</v>
      </c>
      <c r="S88" s="72" t="e">
        <v>#NUM!</v>
      </c>
      <c r="T88" s="72" t="e">
        <v>#NUM!</v>
      </c>
      <c r="U88" s="72" t="e">
        <v>#NUM!</v>
      </c>
      <c r="V88" s="72" t="e">
        <v>#NUM!</v>
      </c>
      <c r="W88" s="72" t="e">
        <v>#NUM!</v>
      </c>
      <c r="X88" s="72" t="e">
        <v>#NUM!</v>
      </c>
      <c r="Y88" s="72" t="e">
        <v>#NUM!</v>
      </c>
      <c r="Z88" s="72" t="str">
        <v/>
      </c>
      <c r="AA88" s="72" t="str">
        <v/>
      </c>
      <c r="AB88" s="72" t="str">
        <v/>
      </c>
      <c r="AC88" s="72" t="str">
        <v/>
      </c>
      <c r="AD88" s="72" t="str">
        <v/>
      </c>
      <c r="AE88" s="72" t="str">
        <v/>
      </c>
      <c r="AF88" s="72" t="str">
        <v/>
      </c>
      <c r="AG88" s="72" t="str">
        <v/>
      </c>
      <c r="AH88" s="72" t="str">
        <v/>
      </c>
      <c r="AI88" s="72" t="str">
        <v/>
      </c>
      <c r="AJ88" s="72" t="str">
        <v/>
      </c>
      <c r="AK88" s="72" t="str">
        <v/>
      </c>
      <c r="AL88" s="72" t="str">
        <v/>
      </c>
      <c r="AM88" s="72" t="str">
        <v/>
      </c>
      <c r="AN88" s="72" t="str">
        <v/>
      </c>
      <c r="AO88" s="72" t="str">
        <v/>
      </c>
      <c r="AP88" s="72" t="str">
        <v/>
      </c>
      <c r="AQ88" s="72" t="str">
        <v/>
      </c>
      <c r="AR88" s="72" t="str">
        <v/>
      </c>
      <c r="AS88" s="72" t="str">
        <v/>
      </c>
      <c r="AT88" s="72" t="str">
        <v/>
      </c>
      <c r="AU88" s="72" t="str">
        <v/>
      </c>
      <c r="AV88" s="72" t="str">
        <v/>
      </c>
      <c r="AW88" s="72" t="str">
        <v/>
      </c>
      <c r="AX88" s="72" t="str">
        <v/>
      </c>
      <c r="AY88" s="72" t="str">
        <v/>
      </c>
      <c r="AZ88" s="72" t="str">
        <v/>
      </c>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c r="DA88" s="72"/>
      <c r="DB88" s="72"/>
      <c r="DC88" s="72"/>
      <c r="DD88" s="72"/>
      <c r="DE88" s="72"/>
      <c r="DF88" s="72"/>
      <c r="DG88" s="72"/>
      <c r="DH88" s="72"/>
      <c r="DI88" s="72"/>
      <c r="DJ88" s="72"/>
      <c r="DK88" s="72"/>
      <c r="DL88" s="72"/>
      <c r="DM88" s="72"/>
      <c r="DN88" s="72"/>
      <c r="DO88" s="72"/>
      <c r="DP88" s="72"/>
      <c r="DQ88" s="72"/>
      <c r="DR88" s="72"/>
      <c r="DS88" s="72"/>
      <c r="DT88" s="72"/>
      <c r="DU88" s="72"/>
      <c r="DV88" s="72"/>
      <c r="DW88" s="72"/>
      <c r="DX88" s="72"/>
      <c r="DY88" s="72"/>
      <c r="DZ88" s="72"/>
      <c r="EA88" s="72"/>
      <c r="EB88" s="72"/>
      <c r="EC88" s="72"/>
      <c r="ED88" s="72"/>
      <c r="EE88" s="72"/>
      <c r="EF88" s="72"/>
      <c r="EG88" s="72"/>
      <c r="EH88" s="72"/>
      <c r="EI88" s="72"/>
      <c r="EJ88" s="72"/>
      <c r="EK88" s="72"/>
      <c r="EL88" s="72"/>
      <c r="EM88" s="72"/>
      <c r="EN88" s="72"/>
      <c r="EO88" s="72"/>
      <c r="EP88" s="72"/>
      <c r="EQ88" s="72"/>
      <c r="ER88" s="72"/>
      <c r="ES88" s="72"/>
      <c r="ET88" s="72"/>
      <c r="EU88" s="72"/>
      <c r="EV88" s="72"/>
      <c r="EW88" s="72"/>
      <c r="EX88" s="72"/>
      <c r="EY88" s="72"/>
      <c r="EZ88" s="72"/>
      <c r="FA88" s="72"/>
      <c r="FB88" s="72"/>
      <c r="FC88" s="72"/>
      <c r="FD88" s="72"/>
      <c r="FE88" s="72"/>
      <c r="FF88" s="72"/>
      <c r="FG88" s="72"/>
      <c r="FH88" s="72"/>
      <c r="FI88" s="72"/>
      <c r="FJ88" s="72"/>
      <c r="FK88" s="72"/>
      <c r="FL88" s="72"/>
      <c r="FM88" s="72"/>
      <c r="FN88" s="72"/>
      <c r="FO88" s="72"/>
      <c r="FP88" s="72"/>
      <c r="FQ88" s="72"/>
      <c r="FR88" s="72"/>
      <c r="FS88" s="72"/>
      <c r="FT88" s="72"/>
      <c r="FU88" s="72"/>
      <c r="FV88" s="72"/>
      <c r="FW88" s="72"/>
      <c r="FX88" s="72"/>
      <c r="FY88" s="72"/>
      <c r="FZ88" s="72"/>
      <c r="GA88" s="72"/>
      <c r="GB88" s="72"/>
      <c r="GC88" s="72"/>
      <c r="GD88" s="72"/>
      <c r="GE88" s="72"/>
      <c r="GF88" s="72"/>
      <c r="GG88" s="72"/>
      <c r="GH88" s="72"/>
      <c r="GI88" s="72"/>
      <c r="GJ88" s="72"/>
      <c r="GK88" s="72"/>
      <c r="GL88" s="72"/>
      <c r="GM88" s="72"/>
      <c r="GN88" s="72"/>
      <c r="GO88" s="72"/>
      <c r="GP88" s="72"/>
      <c r="GQ88" s="72"/>
      <c r="GR88" s="72"/>
      <c r="GS88" s="72"/>
      <c r="GT88" s="72"/>
      <c r="GU88" s="72"/>
      <c r="GV88" s="72"/>
      <c r="GW88" s="72"/>
      <c r="GX88" s="72"/>
      <c r="GY88" s="72"/>
      <c r="GZ88" s="72"/>
      <c r="HA88" s="72"/>
      <c r="HB88" s="72"/>
      <c r="HC88" s="72"/>
      <c r="HD88" s="72"/>
      <c r="HE88" s="72"/>
      <c r="HF88" s="72"/>
      <c r="HG88" s="72"/>
      <c r="HH88" s="72"/>
      <c r="HI88" s="72"/>
      <c r="HJ88" s="72"/>
      <c r="HK88" s="72"/>
      <c r="HL88" s="72"/>
      <c r="HM88" s="72"/>
      <c r="HN88" s="72"/>
      <c r="HO88" s="72"/>
      <c r="HP88" s="72"/>
      <c r="HQ88" s="72"/>
      <c r="HR88" s="72"/>
      <c r="HS88" s="72"/>
      <c r="HT88" s="72"/>
      <c r="HU88" s="72"/>
      <c r="HV88" s="72"/>
      <c r="HW88" s="72"/>
      <c r="HX88" s="72"/>
      <c r="HY88" s="72"/>
      <c r="HZ88" s="72"/>
      <c r="IA88" s="72"/>
      <c r="IB88" s="72"/>
      <c r="IC88" s="72"/>
      <c r="ID88" s="72"/>
      <c r="IE88" s="72"/>
      <c r="IF88" s="72"/>
      <c r="IG88" s="72"/>
      <c r="IH88" s="72"/>
      <c r="II88" s="72"/>
      <c r="IJ88" s="72"/>
      <c r="IK88" s="72"/>
      <c r="IL88" s="72"/>
      <c r="IM88" s="72"/>
      <c r="IN88" s="72"/>
      <c r="IO88" s="72"/>
      <c r="IP88" s="72"/>
      <c r="IQ88" s="72"/>
      <c r="IR88" s="72"/>
      <c r="IS88" s="72"/>
      <c r="IT88" s="72"/>
      <c r="IU88" s="72"/>
      <c r="IV88" s="72"/>
    </row>
    <row r="89" spans="1:256" s="73" customFormat="1" x14ac:dyDescent="0.25">
      <c r="A89" s="70" t="str">
        <f>IF(A87="","",IF((SUM(IF(FREQUENCY('A1'!$K$30:$L$103,'A1'!$K$30:$L$103)&gt;0,1)))&gt;(A87+1),(A87+1),""))</f>
        <v/>
      </c>
      <c r="B89" s="71" t="str">
        <f t="array" ref="B89">IF(A88="","",(LARGE('A1'!$K$30:$L$103,(1+SUM(COUNTIF('A1'!$K$30:$L$103,B$7:B88))-(A88*COUNTIF('A1'!$K$30:$L$103,B$8))))))</f>
        <v/>
      </c>
      <c r="C89" s="72" t="str">
        <f t="array" ref="C89:AZ89">IF($C$6:$AZ$6="","",IF($C$6:$AZ$6="HOT",IF(TRANSPOSE('A1'!$K$30:$K$80)=$B89,"●",IF(TRANSPOSE('A1'!$L$30:$L$80)=$B89,"▼",IF($C88:$AZ88="|","|",""))),IF(TRANSPOSE('A1'!$K$30:$K$80)=$B89,"●",IF(TRANSPOSE('A1'!$L$30:$L$80)=$B89,"▲",IF($C88:$AZ88="|","|","")))))</f>
        <v/>
      </c>
      <c r="D89" s="72" t="str">
        <v/>
      </c>
      <c r="E89" s="72" t="e">
        <v>#NUM!</v>
      </c>
      <c r="F89" s="72" t="str">
        <v/>
      </c>
      <c r="G89" s="72" t="str">
        <v/>
      </c>
      <c r="H89" s="72" t="e">
        <v>#NUM!</v>
      </c>
      <c r="I89" s="72" t="e">
        <v>#NUM!</v>
      </c>
      <c r="J89" s="72" t="e">
        <v>#NUM!</v>
      </c>
      <c r="K89" s="72" t="str">
        <v/>
      </c>
      <c r="L89" s="72" t="str">
        <v/>
      </c>
      <c r="M89" s="72" t="str">
        <v/>
      </c>
      <c r="N89" s="72" t="str">
        <v/>
      </c>
      <c r="O89" s="72" t="e">
        <v>#NUM!</v>
      </c>
      <c r="P89" s="72" t="e">
        <v>#NUM!</v>
      </c>
      <c r="Q89" s="72" t="e">
        <v>#NUM!</v>
      </c>
      <c r="R89" s="72" t="e">
        <v>#NUM!</v>
      </c>
      <c r="S89" s="72" t="e">
        <v>#NUM!</v>
      </c>
      <c r="T89" s="72" t="e">
        <v>#NUM!</v>
      </c>
      <c r="U89" s="72" t="e">
        <v>#NUM!</v>
      </c>
      <c r="V89" s="72" t="e">
        <v>#NUM!</v>
      </c>
      <c r="W89" s="72" t="e">
        <v>#NUM!</v>
      </c>
      <c r="X89" s="72" t="e">
        <v>#NUM!</v>
      </c>
      <c r="Y89" s="72" t="e">
        <v>#NUM!</v>
      </c>
      <c r="Z89" s="72" t="str">
        <v/>
      </c>
      <c r="AA89" s="72" t="str">
        <v/>
      </c>
      <c r="AB89" s="72" t="str">
        <v/>
      </c>
      <c r="AC89" s="72" t="str">
        <v/>
      </c>
      <c r="AD89" s="72" t="str">
        <v/>
      </c>
      <c r="AE89" s="72" t="str">
        <v/>
      </c>
      <c r="AF89" s="72" t="str">
        <v/>
      </c>
      <c r="AG89" s="72" t="str">
        <v/>
      </c>
      <c r="AH89" s="72" t="str">
        <v/>
      </c>
      <c r="AI89" s="72" t="str">
        <v/>
      </c>
      <c r="AJ89" s="72" t="str">
        <v/>
      </c>
      <c r="AK89" s="72" t="str">
        <v/>
      </c>
      <c r="AL89" s="72" t="str">
        <v/>
      </c>
      <c r="AM89" s="72" t="str">
        <v/>
      </c>
      <c r="AN89" s="72" t="str">
        <v/>
      </c>
      <c r="AO89" s="72" t="str">
        <v/>
      </c>
      <c r="AP89" s="72" t="str">
        <v/>
      </c>
      <c r="AQ89" s="72" t="str">
        <v/>
      </c>
      <c r="AR89" s="72" t="str">
        <v/>
      </c>
      <c r="AS89" s="72" t="str">
        <v/>
      </c>
      <c r="AT89" s="72" t="str">
        <v/>
      </c>
      <c r="AU89" s="72" t="str">
        <v/>
      </c>
      <c r="AV89" s="72" t="str">
        <v/>
      </c>
      <c r="AW89" s="72" t="str">
        <v/>
      </c>
      <c r="AX89" s="72" t="str">
        <v/>
      </c>
      <c r="AY89" s="72" t="str">
        <v/>
      </c>
      <c r="AZ89" s="72" t="str">
        <v/>
      </c>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c r="DA89" s="72"/>
      <c r="DB89" s="72"/>
      <c r="DC89" s="72"/>
      <c r="DD89" s="72"/>
      <c r="DE89" s="72"/>
      <c r="DF89" s="72"/>
      <c r="DG89" s="72"/>
      <c r="DH89" s="72"/>
      <c r="DI89" s="72"/>
      <c r="DJ89" s="72"/>
      <c r="DK89" s="72"/>
      <c r="DL89" s="72"/>
      <c r="DM89" s="72"/>
      <c r="DN89" s="72"/>
      <c r="DO89" s="72"/>
      <c r="DP89" s="72"/>
      <c r="DQ89" s="72"/>
      <c r="DR89" s="72"/>
      <c r="DS89" s="72"/>
      <c r="DT89" s="72"/>
      <c r="DU89" s="72"/>
      <c r="DV89" s="72"/>
      <c r="DW89" s="72"/>
      <c r="DX89" s="72"/>
      <c r="DY89" s="72"/>
      <c r="DZ89" s="72"/>
      <c r="EA89" s="72"/>
      <c r="EB89" s="72"/>
      <c r="EC89" s="72"/>
      <c r="ED89" s="72"/>
      <c r="EE89" s="72"/>
      <c r="EF89" s="72"/>
      <c r="EG89" s="72"/>
      <c r="EH89" s="72"/>
      <c r="EI89" s="72"/>
      <c r="EJ89" s="72"/>
      <c r="EK89" s="72"/>
      <c r="EL89" s="72"/>
      <c r="EM89" s="72"/>
      <c r="EN89" s="72"/>
      <c r="EO89" s="72"/>
      <c r="EP89" s="72"/>
      <c r="EQ89" s="72"/>
      <c r="ER89" s="72"/>
      <c r="ES89" s="72"/>
      <c r="ET89" s="72"/>
      <c r="EU89" s="72"/>
      <c r="EV89" s="72"/>
      <c r="EW89" s="72"/>
      <c r="EX89" s="72"/>
      <c r="EY89" s="72"/>
      <c r="EZ89" s="72"/>
      <c r="FA89" s="72"/>
      <c r="FB89" s="72"/>
      <c r="FC89" s="72"/>
      <c r="FD89" s="72"/>
      <c r="FE89" s="72"/>
      <c r="FF89" s="72"/>
      <c r="FG89" s="72"/>
      <c r="FH89" s="72"/>
      <c r="FI89" s="72"/>
      <c r="FJ89" s="72"/>
      <c r="FK89" s="72"/>
      <c r="FL89" s="72"/>
      <c r="FM89" s="72"/>
      <c r="FN89" s="72"/>
      <c r="FO89" s="72"/>
      <c r="FP89" s="72"/>
      <c r="FQ89" s="72"/>
      <c r="FR89" s="72"/>
      <c r="FS89" s="72"/>
      <c r="FT89" s="72"/>
      <c r="FU89" s="72"/>
      <c r="FV89" s="72"/>
      <c r="FW89" s="72"/>
      <c r="FX89" s="72"/>
      <c r="FY89" s="72"/>
      <c r="FZ89" s="72"/>
      <c r="GA89" s="72"/>
      <c r="GB89" s="72"/>
      <c r="GC89" s="72"/>
      <c r="GD89" s="72"/>
      <c r="GE89" s="72"/>
      <c r="GF89" s="72"/>
      <c r="GG89" s="72"/>
      <c r="GH89" s="72"/>
      <c r="GI89" s="72"/>
      <c r="GJ89" s="72"/>
      <c r="GK89" s="72"/>
      <c r="GL89" s="72"/>
      <c r="GM89" s="72"/>
      <c r="GN89" s="72"/>
      <c r="GO89" s="72"/>
      <c r="GP89" s="72"/>
      <c r="GQ89" s="72"/>
      <c r="GR89" s="72"/>
      <c r="GS89" s="72"/>
      <c r="GT89" s="72"/>
      <c r="GU89" s="72"/>
      <c r="GV89" s="72"/>
      <c r="GW89" s="72"/>
      <c r="GX89" s="72"/>
      <c r="GY89" s="72"/>
      <c r="GZ89" s="72"/>
      <c r="HA89" s="72"/>
      <c r="HB89" s="72"/>
      <c r="HC89" s="72"/>
      <c r="HD89" s="72"/>
      <c r="HE89" s="72"/>
      <c r="HF89" s="72"/>
      <c r="HG89" s="72"/>
      <c r="HH89" s="72"/>
      <c r="HI89" s="72"/>
      <c r="HJ89" s="72"/>
      <c r="HK89" s="72"/>
      <c r="HL89" s="72"/>
      <c r="HM89" s="72"/>
      <c r="HN89" s="72"/>
      <c r="HO89" s="72"/>
      <c r="HP89" s="72"/>
      <c r="HQ89" s="72"/>
      <c r="HR89" s="72"/>
      <c r="HS89" s="72"/>
      <c r="HT89" s="72"/>
      <c r="HU89" s="72"/>
      <c r="HV89" s="72"/>
      <c r="HW89" s="72"/>
      <c r="HX89" s="72"/>
      <c r="HY89" s="72"/>
      <c r="HZ89" s="72"/>
      <c r="IA89" s="72"/>
      <c r="IB89" s="72"/>
      <c r="IC89" s="72"/>
      <c r="ID89" s="72"/>
      <c r="IE89" s="72"/>
      <c r="IF89" s="72"/>
      <c r="IG89" s="72"/>
      <c r="IH89" s="72"/>
      <c r="II89" s="72"/>
      <c r="IJ89" s="72"/>
      <c r="IK89" s="72"/>
      <c r="IL89" s="72"/>
      <c r="IM89" s="72"/>
      <c r="IN89" s="72"/>
      <c r="IO89" s="72"/>
      <c r="IP89" s="72"/>
      <c r="IQ89" s="72"/>
      <c r="IR89" s="72"/>
      <c r="IS89" s="72"/>
      <c r="IT89" s="72"/>
      <c r="IU89" s="72"/>
      <c r="IV89" s="72"/>
    </row>
    <row r="90" spans="1:256" s="73" customFormat="1" x14ac:dyDescent="0.25">
      <c r="A90" s="70" t="str">
        <f>IF(A88="","",IF((SUM(IF(FREQUENCY('A1'!$K$30:$L$103,'A1'!$K$30:$L$103)&gt;0,1)))&gt;(A88+1),(A88+1),""))</f>
        <v/>
      </c>
      <c r="B90" s="71" t="str">
        <f t="array" ref="B90">IF(A89="","",(LARGE('A1'!$K$30:$L$103,(1+SUM(COUNTIF('A1'!$K$30:$L$103,B$7:B89))-(A89*COUNTIF('A1'!$K$30:$L$103,B$8))))))</f>
        <v/>
      </c>
      <c r="C90" s="72" t="str">
        <f t="array" ref="C90:AZ90">IF($C$6:$AZ$6="","",IF($C$6:$AZ$6="HOT",IF($C89:$AZ89="●","|",IF($C89:$AZ89="|","|","")),IF($C89:$AZ89="▲","|",IF($C89:$AZ89="|","|",""))))</f>
        <v/>
      </c>
      <c r="D90" s="72" t="str">
        <v/>
      </c>
      <c r="E90" s="72" t="e">
        <v>#NUM!</v>
      </c>
      <c r="F90" s="72" t="str">
        <v/>
      </c>
      <c r="G90" s="72" t="str">
        <v/>
      </c>
      <c r="H90" s="72" t="e">
        <v>#NUM!</v>
      </c>
      <c r="I90" s="72" t="e">
        <v>#NUM!</v>
      </c>
      <c r="J90" s="72" t="e">
        <v>#NUM!</v>
      </c>
      <c r="K90" s="72" t="str">
        <v/>
      </c>
      <c r="L90" s="72" t="str">
        <v/>
      </c>
      <c r="M90" s="72" t="str">
        <v/>
      </c>
      <c r="N90" s="72" t="str">
        <v/>
      </c>
      <c r="O90" s="72" t="e">
        <v>#NUM!</v>
      </c>
      <c r="P90" s="72" t="e">
        <v>#NUM!</v>
      </c>
      <c r="Q90" s="72" t="e">
        <v>#NUM!</v>
      </c>
      <c r="R90" s="72" t="e">
        <v>#NUM!</v>
      </c>
      <c r="S90" s="72" t="e">
        <v>#NUM!</v>
      </c>
      <c r="T90" s="72" t="e">
        <v>#NUM!</v>
      </c>
      <c r="U90" s="72" t="e">
        <v>#NUM!</v>
      </c>
      <c r="V90" s="72" t="e">
        <v>#NUM!</v>
      </c>
      <c r="W90" s="72" t="e">
        <v>#NUM!</v>
      </c>
      <c r="X90" s="72" t="e">
        <v>#NUM!</v>
      </c>
      <c r="Y90" s="72" t="e">
        <v>#NUM!</v>
      </c>
      <c r="Z90" s="72" t="str">
        <v/>
      </c>
      <c r="AA90" s="72" t="str">
        <v/>
      </c>
      <c r="AB90" s="72" t="str">
        <v/>
      </c>
      <c r="AC90" s="72" t="str">
        <v/>
      </c>
      <c r="AD90" s="72" t="str">
        <v/>
      </c>
      <c r="AE90" s="72" t="str">
        <v/>
      </c>
      <c r="AF90" s="72" t="str">
        <v/>
      </c>
      <c r="AG90" s="72" t="str">
        <v/>
      </c>
      <c r="AH90" s="72" t="str">
        <v/>
      </c>
      <c r="AI90" s="72" t="str">
        <v/>
      </c>
      <c r="AJ90" s="72" t="str">
        <v/>
      </c>
      <c r="AK90" s="72" t="str">
        <v/>
      </c>
      <c r="AL90" s="72" t="str">
        <v/>
      </c>
      <c r="AM90" s="72" t="str">
        <v/>
      </c>
      <c r="AN90" s="72" t="str">
        <v/>
      </c>
      <c r="AO90" s="72" t="str">
        <v/>
      </c>
      <c r="AP90" s="72" t="str">
        <v/>
      </c>
      <c r="AQ90" s="72" t="str">
        <v/>
      </c>
      <c r="AR90" s="72" t="str">
        <v/>
      </c>
      <c r="AS90" s="72" t="str">
        <v/>
      </c>
      <c r="AT90" s="72" t="str">
        <v/>
      </c>
      <c r="AU90" s="72" t="str">
        <v/>
      </c>
      <c r="AV90" s="72" t="str">
        <v/>
      </c>
      <c r="AW90" s="72" t="str">
        <v/>
      </c>
      <c r="AX90" s="72" t="str">
        <v/>
      </c>
      <c r="AY90" s="72" t="str">
        <v/>
      </c>
      <c r="AZ90" s="72" t="str">
        <v/>
      </c>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c r="DA90" s="72"/>
      <c r="DB90" s="72"/>
      <c r="DC90" s="72"/>
      <c r="DD90" s="72"/>
      <c r="DE90" s="72"/>
      <c r="DF90" s="72"/>
      <c r="DG90" s="72"/>
      <c r="DH90" s="72"/>
      <c r="DI90" s="72"/>
      <c r="DJ90" s="72"/>
      <c r="DK90" s="72"/>
      <c r="DL90" s="72"/>
      <c r="DM90" s="72"/>
      <c r="DN90" s="72"/>
      <c r="DO90" s="72"/>
      <c r="DP90" s="72"/>
      <c r="DQ90" s="72"/>
      <c r="DR90" s="72"/>
      <c r="DS90" s="72"/>
      <c r="DT90" s="72"/>
      <c r="DU90" s="72"/>
      <c r="DV90" s="72"/>
      <c r="DW90" s="72"/>
      <c r="DX90" s="72"/>
      <c r="DY90" s="72"/>
      <c r="DZ90" s="72"/>
      <c r="EA90" s="72"/>
      <c r="EB90" s="72"/>
      <c r="EC90" s="72"/>
      <c r="ED90" s="72"/>
      <c r="EE90" s="72"/>
      <c r="EF90" s="72"/>
      <c r="EG90" s="72"/>
      <c r="EH90" s="72"/>
      <c r="EI90" s="72"/>
      <c r="EJ90" s="72"/>
      <c r="EK90" s="72"/>
      <c r="EL90" s="72"/>
      <c r="EM90" s="72"/>
      <c r="EN90" s="72"/>
      <c r="EO90" s="72"/>
      <c r="EP90" s="72"/>
      <c r="EQ90" s="72"/>
      <c r="ER90" s="72"/>
      <c r="ES90" s="72"/>
      <c r="ET90" s="72"/>
      <c r="EU90" s="72"/>
      <c r="EV90" s="72"/>
      <c r="EW90" s="72"/>
      <c r="EX90" s="72"/>
      <c r="EY90" s="72"/>
      <c r="EZ90" s="72"/>
      <c r="FA90" s="72"/>
      <c r="FB90" s="72"/>
      <c r="FC90" s="72"/>
      <c r="FD90" s="72"/>
      <c r="FE90" s="72"/>
      <c r="FF90" s="72"/>
      <c r="FG90" s="72"/>
      <c r="FH90" s="72"/>
      <c r="FI90" s="72"/>
      <c r="FJ90" s="72"/>
      <c r="FK90" s="72"/>
      <c r="FL90" s="72"/>
      <c r="FM90" s="72"/>
      <c r="FN90" s="72"/>
      <c r="FO90" s="72"/>
      <c r="FP90" s="72"/>
      <c r="FQ90" s="72"/>
      <c r="FR90" s="72"/>
      <c r="FS90" s="72"/>
      <c r="FT90" s="72"/>
      <c r="FU90" s="72"/>
      <c r="FV90" s="72"/>
      <c r="FW90" s="72"/>
      <c r="FX90" s="72"/>
      <c r="FY90" s="72"/>
      <c r="FZ90" s="72"/>
      <c r="GA90" s="72"/>
      <c r="GB90" s="72"/>
      <c r="GC90" s="72"/>
      <c r="GD90" s="72"/>
      <c r="GE90" s="72"/>
      <c r="GF90" s="72"/>
      <c r="GG90" s="72"/>
      <c r="GH90" s="72"/>
      <c r="GI90" s="72"/>
      <c r="GJ90" s="72"/>
      <c r="GK90" s="72"/>
      <c r="GL90" s="72"/>
      <c r="GM90" s="72"/>
      <c r="GN90" s="72"/>
      <c r="GO90" s="72"/>
      <c r="GP90" s="72"/>
      <c r="GQ90" s="72"/>
      <c r="GR90" s="72"/>
      <c r="GS90" s="72"/>
      <c r="GT90" s="72"/>
      <c r="GU90" s="72"/>
      <c r="GV90" s="72"/>
      <c r="GW90" s="72"/>
      <c r="GX90" s="72"/>
      <c r="GY90" s="72"/>
      <c r="GZ90" s="72"/>
      <c r="HA90" s="72"/>
      <c r="HB90" s="72"/>
      <c r="HC90" s="72"/>
      <c r="HD90" s="72"/>
      <c r="HE90" s="72"/>
      <c r="HF90" s="72"/>
      <c r="HG90" s="72"/>
      <c r="HH90" s="72"/>
      <c r="HI90" s="72"/>
      <c r="HJ90" s="72"/>
      <c r="HK90" s="72"/>
      <c r="HL90" s="72"/>
      <c r="HM90" s="72"/>
      <c r="HN90" s="72"/>
      <c r="HO90" s="72"/>
      <c r="HP90" s="72"/>
      <c r="HQ90" s="72"/>
      <c r="HR90" s="72"/>
      <c r="HS90" s="72"/>
      <c r="HT90" s="72"/>
      <c r="HU90" s="72"/>
      <c r="HV90" s="72"/>
      <c r="HW90" s="72"/>
      <c r="HX90" s="72"/>
      <c r="HY90" s="72"/>
      <c r="HZ90" s="72"/>
      <c r="IA90" s="72"/>
      <c r="IB90" s="72"/>
      <c r="IC90" s="72"/>
      <c r="ID90" s="72"/>
      <c r="IE90" s="72"/>
      <c r="IF90" s="72"/>
      <c r="IG90" s="72"/>
      <c r="IH90" s="72"/>
      <c r="II90" s="72"/>
      <c r="IJ90" s="72"/>
      <c r="IK90" s="72"/>
      <c r="IL90" s="72"/>
      <c r="IM90" s="72"/>
      <c r="IN90" s="72"/>
      <c r="IO90" s="72"/>
      <c r="IP90" s="72"/>
      <c r="IQ90" s="72"/>
      <c r="IR90" s="72"/>
      <c r="IS90" s="72"/>
      <c r="IT90" s="72"/>
      <c r="IU90" s="72"/>
      <c r="IV90" s="72"/>
    </row>
    <row r="91" spans="1:256" s="73" customFormat="1" x14ac:dyDescent="0.25">
      <c r="A91" s="70" t="str">
        <f>IF(A89="","",IF((SUM(IF(FREQUENCY('A1'!$K$30:$L$103,'A1'!$K$30:$L$103)&gt;0,1)))&gt;(A89+1),(A89+1),""))</f>
        <v/>
      </c>
      <c r="B91" s="71" t="str">
        <f t="array" ref="B91">IF(A90="","",(LARGE('A1'!$K$30:$L$103,(1+SUM(COUNTIF('A1'!$K$30:$L$103,B$7:B90))-(A90*COUNTIF('A1'!$K$30:$L$103,B$8))))))</f>
        <v/>
      </c>
      <c r="C91" s="72" t="str">
        <f t="array" ref="C91:AZ91">IF($C$6:$AZ$6="","",IF($C$6:$AZ$6="HOT",IF(TRANSPOSE('A1'!$K$30:$K$80)=$B91,"●",IF(TRANSPOSE('A1'!$L$30:$L$80)=$B91,"▼",IF($C90:$AZ90="|","|",""))),IF(TRANSPOSE('A1'!$K$30:$K$80)=$B91,"●",IF(TRANSPOSE('A1'!$L$30:$L$80)=$B91,"▲",IF($C90:$AZ90="|","|","")))))</f>
        <v/>
      </c>
      <c r="D91" s="72" t="str">
        <v/>
      </c>
      <c r="E91" s="72" t="e">
        <v>#NUM!</v>
      </c>
      <c r="F91" s="72" t="str">
        <v/>
      </c>
      <c r="G91" s="72" t="str">
        <v/>
      </c>
      <c r="H91" s="72" t="e">
        <v>#NUM!</v>
      </c>
      <c r="I91" s="72" t="e">
        <v>#NUM!</v>
      </c>
      <c r="J91" s="72" t="e">
        <v>#NUM!</v>
      </c>
      <c r="K91" s="72" t="str">
        <v/>
      </c>
      <c r="L91" s="72" t="str">
        <v/>
      </c>
      <c r="M91" s="72" t="str">
        <v/>
      </c>
      <c r="N91" s="72" t="str">
        <v/>
      </c>
      <c r="O91" s="72" t="e">
        <v>#NUM!</v>
      </c>
      <c r="P91" s="72" t="e">
        <v>#NUM!</v>
      </c>
      <c r="Q91" s="72" t="e">
        <v>#NUM!</v>
      </c>
      <c r="R91" s="72" t="e">
        <v>#NUM!</v>
      </c>
      <c r="S91" s="72" t="e">
        <v>#NUM!</v>
      </c>
      <c r="T91" s="72" t="e">
        <v>#NUM!</v>
      </c>
      <c r="U91" s="72" t="e">
        <v>#NUM!</v>
      </c>
      <c r="V91" s="72" t="e">
        <v>#NUM!</v>
      </c>
      <c r="W91" s="72" t="e">
        <v>#NUM!</v>
      </c>
      <c r="X91" s="72" t="e">
        <v>#NUM!</v>
      </c>
      <c r="Y91" s="72" t="e">
        <v>#NUM!</v>
      </c>
      <c r="Z91" s="72" t="str">
        <v/>
      </c>
      <c r="AA91" s="72" t="str">
        <v/>
      </c>
      <c r="AB91" s="72" t="str">
        <v/>
      </c>
      <c r="AC91" s="72" t="str">
        <v/>
      </c>
      <c r="AD91" s="72" t="str">
        <v/>
      </c>
      <c r="AE91" s="72" t="str">
        <v/>
      </c>
      <c r="AF91" s="72" t="str">
        <v/>
      </c>
      <c r="AG91" s="72" t="str">
        <v/>
      </c>
      <c r="AH91" s="72" t="str">
        <v/>
      </c>
      <c r="AI91" s="72" t="str">
        <v/>
      </c>
      <c r="AJ91" s="72" t="str">
        <v/>
      </c>
      <c r="AK91" s="72" t="str">
        <v/>
      </c>
      <c r="AL91" s="72" t="str">
        <v/>
      </c>
      <c r="AM91" s="72" t="str">
        <v/>
      </c>
      <c r="AN91" s="72" t="str">
        <v/>
      </c>
      <c r="AO91" s="72" t="str">
        <v/>
      </c>
      <c r="AP91" s="72" t="str">
        <v/>
      </c>
      <c r="AQ91" s="72" t="str">
        <v/>
      </c>
      <c r="AR91" s="72" t="str">
        <v/>
      </c>
      <c r="AS91" s="72" t="str">
        <v/>
      </c>
      <c r="AT91" s="72" t="str">
        <v/>
      </c>
      <c r="AU91" s="72" t="str">
        <v/>
      </c>
      <c r="AV91" s="72" t="str">
        <v/>
      </c>
      <c r="AW91" s="72" t="str">
        <v/>
      </c>
      <c r="AX91" s="72" t="str">
        <v/>
      </c>
      <c r="AY91" s="72" t="str">
        <v/>
      </c>
      <c r="AZ91" s="72" t="str">
        <v/>
      </c>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c r="DA91" s="72"/>
      <c r="DB91" s="72"/>
      <c r="DC91" s="72"/>
      <c r="DD91" s="72"/>
      <c r="DE91" s="72"/>
      <c r="DF91" s="72"/>
      <c r="DG91" s="72"/>
      <c r="DH91" s="72"/>
      <c r="DI91" s="72"/>
      <c r="DJ91" s="72"/>
      <c r="DK91" s="72"/>
      <c r="DL91" s="72"/>
      <c r="DM91" s="72"/>
      <c r="DN91" s="72"/>
      <c r="DO91" s="72"/>
      <c r="DP91" s="72"/>
      <c r="DQ91" s="72"/>
      <c r="DR91" s="72"/>
      <c r="DS91" s="72"/>
      <c r="DT91" s="72"/>
      <c r="DU91" s="72"/>
      <c r="DV91" s="72"/>
      <c r="DW91" s="72"/>
      <c r="DX91" s="72"/>
      <c r="DY91" s="72"/>
      <c r="DZ91" s="72"/>
      <c r="EA91" s="72"/>
      <c r="EB91" s="72"/>
      <c r="EC91" s="72"/>
      <c r="ED91" s="72"/>
      <c r="EE91" s="72"/>
      <c r="EF91" s="72"/>
      <c r="EG91" s="72"/>
      <c r="EH91" s="72"/>
      <c r="EI91" s="72"/>
      <c r="EJ91" s="72"/>
      <c r="EK91" s="72"/>
      <c r="EL91" s="72"/>
      <c r="EM91" s="72"/>
      <c r="EN91" s="72"/>
      <c r="EO91" s="72"/>
      <c r="EP91" s="72"/>
      <c r="EQ91" s="72"/>
      <c r="ER91" s="72"/>
      <c r="ES91" s="72"/>
      <c r="ET91" s="72"/>
      <c r="EU91" s="72"/>
      <c r="EV91" s="72"/>
      <c r="EW91" s="72"/>
      <c r="EX91" s="72"/>
      <c r="EY91" s="72"/>
      <c r="EZ91" s="72"/>
      <c r="FA91" s="72"/>
      <c r="FB91" s="72"/>
      <c r="FC91" s="72"/>
      <c r="FD91" s="72"/>
      <c r="FE91" s="72"/>
      <c r="FF91" s="72"/>
      <c r="FG91" s="72"/>
      <c r="FH91" s="72"/>
      <c r="FI91" s="72"/>
      <c r="FJ91" s="72"/>
      <c r="FK91" s="72"/>
      <c r="FL91" s="72"/>
      <c r="FM91" s="72"/>
      <c r="FN91" s="72"/>
      <c r="FO91" s="72"/>
      <c r="FP91" s="72"/>
      <c r="FQ91" s="72"/>
      <c r="FR91" s="72"/>
      <c r="FS91" s="72"/>
      <c r="FT91" s="72"/>
      <c r="FU91" s="72"/>
      <c r="FV91" s="72"/>
      <c r="FW91" s="72"/>
      <c r="FX91" s="72"/>
      <c r="FY91" s="72"/>
      <c r="FZ91" s="72"/>
      <c r="GA91" s="72"/>
      <c r="GB91" s="72"/>
      <c r="GC91" s="72"/>
      <c r="GD91" s="72"/>
      <c r="GE91" s="72"/>
      <c r="GF91" s="72"/>
      <c r="GG91" s="72"/>
      <c r="GH91" s="72"/>
      <c r="GI91" s="72"/>
      <c r="GJ91" s="72"/>
      <c r="GK91" s="72"/>
      <c r="GL91" s="72"/>
      <c r="GM91" s="72"/>
      <c r="GN91" s="72"/>
      <c r="GO91" s="72"/>
      <c r="GP91" s="72"/>
      <c r="GQ91" s="72"/>
      <c r="GR91" s="72"/>
      <c r="GS91" s="72"/>
      <c r="GT91" s="72"/>
      <c r="GU91" s="72"/>
      <c r="GV91" s="72"/>
      <c r="GW91" s="72"/>
      <c r="GX91" s="72"/>
      <c r="GY91" s="72"/>
      <c r="GZ91" s="72"/>
      <c r="HA91" s="72"/>
      <c r="HB91" s="72"/>
      <c r="HC91" s="72"/>
      <c r="HD91" s="72"/>
      <c r="HE91" s="72"/>
      <c r="HF91" s="72"/>
      <c r="HG91" s="72"/>
      <c r="HH91" s="72"/>
      <c r="HI91" s="72"/>
      <c r="HJ91" s="72"/>
      <c r="HK91" s="72"/>
      <c r="HL91" s="72"/>
      <c r="HM91" s="72"/>
      <c r="HN91" s="72"/>
      <c r="HO91" s="72"/>
      <c r="HP91" s="72"/>
      <c r="HQ91" s="72"/>
      <c r="HR91" s="72"/>
      <c r="HS91" s="72"/>
      <c r="HT91" s="72"/>
      <c r="HU91" s="72"/>
      <c r="HV91" s="72"/>
      <c r="HW91" s="72"/>
      <c r="HX91" s="72"/>
      <c r="HY91" s="72"/>
      <c r="HZ91" s="72"/>
      <c r="IA91" s="72"/>
      <c r="IB91" s="72"/>
      <c r="IC91" s="72"/>
      <c r="ID91" s="72"/>
      <c r="IE91" s="72"/>
      <c r="IF91" s="72"/>
      <c r="IG91" s="72"/>
      <c r="IH91" s="72"/>
      <c r="II91" s="72"/>
      <c r="IJ91" s="72"/>
      <c r="IK91" s="72"/>
      <c r="IL91" s="72"/>
      <c r="IM91" s="72"/>
      <c r="IN91" s="72"/>
      <c r="IO91" s="72"/>
      <c r="IP91" s="72"/>
      <c r="IQ91" s="72"/>
      <c r="IR91" s="72"/>
      <c r="IS91" s="72"/>
      <c r="IT91" s="72"/>
      <c r="IU91" s="72"/>
      <c r="IV91" s="72"/>
    </row>
    <row r="92" spans="1:256" s="73" customFormat="1" x14ac:dyDescent="0.25">
      <c r="A92" s="70" t="str">
        <f>IF(A90="","",IF((SUM(IF(FREQUENCY('A1'!$K$30:$L$103,'A1'!$K$30:$L$103)&gt;0,1)))&gt;(A90+1),(A90+1),""))</f>
        <v/>
      </c>
      <c r="B92" s="71" t="str">
        <f t="array" ref="B92">IF(A91="","",(LARGE('A1'!$K$30:$L$103,(1+SUM(COUNTIF('A1'!$K$30:$L$103,B$7:B91))-(A91*COUNTIF('A1'!$K$30:$L$103,B$8))))))</f>
        <v/>
      </c>
      <c r="C92" s="72" t="str">
        <f t="array" ref="C92:AZ92">IF($C$6:$AZ$6="","",IF($C$6:$AZ$6="HOT",IF($C91:$AZ91="●","|",IF($C91:$AZ91="|","|","")),IF($C91:$AZ91="▲","|",IF($C91:$AZ91="|","|",""))))</f>
        <v/>
      </c>
      <c r="D92" s="72" t="str">
        <v/>
      </c>
      <c r="E92" s="72" t="e">
        <v>#NUM!</v>
      </c>
      <c r="F92" s="72" t="str">
        <v/>
      </c>
      <c r="G92" s="72" t="str">
        <v/>
      </c>
      <c r="H92" s="72" t="e">
        <v>#NUM!</v>
      </c>
      <c r="I92" s="72" t="e">
        <v>#NUM!</v>
      </c>
      <c r="J92" s="72" t="e">
        <v>#NUM!</v>
      </c>
      <c r="K92" s="72" t="str">
        <v/>
      </c>
      <c r="L92" s="72" t="str">
        <v/>
      </c>
      <c r="M92" s="72" t="str">
        <v/>
      </c>
      <c r="N92" s="72" t="str">
        <v/>
      </c>
      <c r="O92" s="72" t="e">
        <v>#NUM!</v>
      </c>
      <c r="P92" s="72" t="e">
        <v>#NUM!</v>
      </c>
      <c r="Q92" s="72" t="e">
        <v>#NUM!</v>
      </c>
      <c r="R92" s="72" t="e">
        <v>#NUM!</v>
      </c>
      <c r="S92" s="72" t="e">
        <v>#NUM!</v>
      </c>
      <c r="T92" s="72" t="e">
        <v>#NUM!</v>
      </c>
      <c r="U92" s="72" t="e">
        <v>#NUM!</v>
      </c>
      <c r="V92" s="72" t="e">
        <v>#NUM!</v>
      </c>
      <c r="W92" s="72" t="e">
        <v>#NUM!</v>
      </c>
      <c r="X92" s="72" t="e">
        <v>#NUM!</v>
      </c>
      <c r="Y92" s="72" t="e">
        <v>#NUM!</v>
      </c>
      <c r="Z92" s="72" t="str">
        <v/>
      </c>
      <c r="AA92" s="72" t="str">
        <v/>
      </c>
      <c r="AB92" s="72" t="str">
        <v/>
      </c>
      <c r="AC92" s="72" t="str">
        <v/>
      </c>
      <c r="AD92" s="72" t="str">
        <v/>
      </c>
      <c r="AE92" s="72" t="str">
        <v/>
      </c>
      <c r="AF92" s="72" t="str">
        <v/>
      </c>
      <c r="AG92" s="72" t="str">
        <v/>
      </c>
      <c r="AH92" s="72" t="str">
        <v/>
      </c>
      <c r="AI92" s="72" t="str">
        <v/>
      </c>
      <c r="AJ92" s="72" t="str">
        <v/>
      </c>
      <c r="AK92" s="72" t="str">
        <v/>
      </c>
      <c r="AL92" s="72" t="str">
        <v/>
      </c>
      <c r="AM92" s="72" t="str">
        <v/>
      </c>
      <c r="AN92" s="72" t="str">
        <v/>
      </c>
      <c r="AO92" s="72" t="str">
        <v/>
      </c>
      <c r="AP92" s="72" t="str">
        <v/>
      </c>
      <c r="AQ92" s="72" t="str">
        <v/>
      </c>
      <c r="AR92" s="72" t="str">
        <v/>
      </c>
      <c r="AS92" s="72" t="str">
        <v/>
      </c>
      <c r="AT92" s="72" t="str">
        <v/>
      </c>
      <c r="AU92" s="72" t="str">
        <v/>
      </c>
      <c r="AV92" s="72" t="str">
        <v/>
      </c>
      <c r="AW92" s="72" t="str">
        <v/>
      </c>
      <c r="AX92" s="72" t="str">
        <v/>
      </c>
      <c r="AY92" s="72" t="str">
        <v/>
      </c>
      <c r="AZ92" s="72" t="str">
        <v/>
      </c>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c r="DA92" s="72"/>
      <c r="DB92" s="72"/>
      <c r="DC92" s="72"/>
      <c r="DD92" s="72"/>
      <c r="DE92" s="72"/>
      <c r="DF92" s="72"/>
      <c r="DG92" s="72"/>
      <c r="DH92" s="72"/>
      <c r="DI92" s="72"/>
      <c r="DJ92" s="72"/>
      <c r="DK92" s="72"/>
      <c r="DL92" s="72"/>
      <c r="DM92" s="72"/>
      <c r="DN92" s="72"/>
      <c r="DO92" s="72"/>
      <c r="DP92" s="72"/>
      <c r="DQ92" s="72"/>
      <c r="DR92" s="72"/>
      <c r="DS92" s="72"/>
      <c r="DT92" s="72"/>
      <c r="DU92" s="72"/>
      <c r="DV92" s="72"/>
      <c r="DW92" s="72"/>
      <c r="DX92" s="72"/>
      <c r="DY92" s="72"/>
      <c r="DZ92" s="72"/>
      <c r="EA92" s="72"/>
      <c r="EB92" s="72"/>
      <c r="EC92" s="72"/>
      <c r="ED92" s="72"/>
      <c r="EE92" s="72"/>
      <c r="EF92" s="72"/>
      <c r="EG92" s="72"/>
      <c r="EH92" s="72"/>
      <c r="EI92" s="72"/>
      <c r="EJ92" s="72"/>
      <c r="EK92" s="72"/>
      <c r="EL92" s="72"/>
      <c r="EM92" s="72"/>
      <c r="EN92" s="72"/>
      <c r="EO92" s="72"/>
      <c r="EP92" s="72"/>
      <c r="EQ92" s="72"/>
      <c r="ER92" s="72"/>
      <c r="ES92" s="72"/>
      <c r="ET92" s="72"/>
      <c r="EU92" s="72"/>
      <c r="EV92" s="72"/>
      <c r="EW92" s="72"/>
      <c r="EX92" s="72"/>
      <c r="EY92" s="72"/>
      <c r="EZ92" s="72"/>
      <c r="FA92" s="72"/>
      <c r="FB92" s="72"/>
      <c r="FC92" s="72"/>
      <c r="FD92" s="72"/>
      <c r="FE92" s="72"/>
      <c r="FF92" s="72"/>
      <c r="FG92" s="72"/>
      <c r="FH92" s="72"/>
      <c r="FI92" s="72"/>
      <c r="FJ92" s="72"/>
      <c r="FK92" s="72"/>
      <c r="FL92" s="72"/>
      <c r="FM92" s="72"/>
      <c r="FN92" s="72"/>
      <c r="FO92" s="72"/>
      <c r="FP92" s="72"/>
      <c r="FQ92" s="72"/>
      <c r="FR92" s="72"/>
      <c r="FS92" s="72"/>
      <c r="FT92" s="72"/>
      <c r="FU92" s="72"/>
      <c r="FV92" s="72"/>
      <c r="FW92" s="72"/>
      <c r="FX92" s="72"/>
      <c r="FY92" s="72"/>
      <c r="FZ92" s="72"/>
      <c r="GA92" s="72"/>
      <c r="GB92" s="72"/>
      <c r="GC92" s="72"/>
      <c r="GD92" s="72"/>
      <c r="GE92" s="72"/>
      <c r="GF92" s="72"/>
      <c r="GG92" s="72"/>
      <c r="GH92" s="72"/>
      <c r="GI92" s="72"/>
      <c r="GJ92" s="72"/>
      <c r="GK92" s="72"/>
      <c r="GL92" s="72"/>
      <c r="GM92" s="72"/>
      <c r="GN92" s="72"/>
      <c r="GO92" s="72"/>
      <c r="GP92" s="72"/>
      <c r="GQ92" s="72"/>
      <c r="GR92" s="72"/>
      <c r="GS92" s="72"/>
      <c r="GT92" s="72"/>
      <c r="GU92" s="72"/>
      <c r="GV92" s="72"/>
      <c r="GW92" s="72"/>
      <c r="GX92" s="72"/>
      <c r="GY92" s="72"/>
      <c r="GZ92" s="72"/>
      <c r="HA92" s="72"/>
      <c r="HB92" s="72"/>
      <c r="HC92" s="72"/>
      <c r="HD92" s="72"/>
      <c r="HE92" s="72"/>
      <c r="HF92" s="72"/>
      <c r="HG92" s="72"/>
      <c r="HH92" s="72"/>
      <c r="HI92" s="72"/>
      <c r="HJ92" s="72"/>
      <c r="HK92" s="72"/>
      <c r="HL92" s="72"/>
      <c r="HM92" s="72"/>
      <c r="HN92" s="72"/>
      <c r="HO92" s="72"/>
      <c r="HP92" s="72"/>
      <c r="HQ92" s="72"/>
      <c r="HR92" s="72"/>
      <c r="HS92" s="72"/>
      <c r="HT92" s="72"/>
      <c r="HU92" s="72"/>
      <c r="HV92" s="72"/>
      <c r="HW92" s="72"/>
      <c r="HX92" s="72"/>
      <c r="HY92" s="72"/>
      <c r="HZ92" s="72"/>
      <c r="IA92" s="72"/>
      <c r="IB92" s="72"/>
      <c r="IC92" s="72"/>
      <c r="ID92" s="72"/>
      <c r="IE92" s="72"/>
      <c r="IF92" s="72"/>
      <c r="IG92" s="72"/>
      <c r="IH92" s="72"/>
      <c r="II92" s="72"/>
      <c r="IJ92" s="72"/>
      <c r="IK92" s="72"/>
      <c r="IL92" s="72"/>
      <c r="IM92" s="72"/>
      <c r="IN92" s="72"/>
      <c r="IO92" s="72"/>
      <c r="IP92" s="72"/>
      <c r="IQ92" s="72"/>
      <c r="IR92" s="72"/>
      <c r="IS92" s="72"/>
      <c r="IT92" s="72"/>
      <c r="IU92" s="72"/>
      <c r="IV92" s="72"/>
    </row>
    <row r="93" spans="1:256" s="73" customFormat="1" x14ac:dyDescent="0.25">
      <c r="A93" s="70" t="str">
        <f>IF(A91="","",IF((SUM(IF(FREQUENCY('A1'!$K$30:$L$103,'A1'!$K$30:$L$103)&gt;0,1)))&gt;(A91+1),(A91+1),""))</f>
        <v/>
      </c>
      <c r="B93" s="71" t="str">
        <f t="array" ref="B93">IF(A92="","",(LARGE('A1'!$K$30:$L$103,(1+SUM(COUNTIF('A1'!$K$30:$L$103,B$7:B92))-(A92*COUNTIF('A1'!$K$30:$L$103,B$8))))))</f>
        <v/>
      </c>
      <c r="C93" s="72" t="str">
        <f t="array" ref="C93:AZ93">IF($C$6:$AZ$6="","",IF($C$6:$AZ$6="HOT",IF(TRANSPOSE('A1'!$K$30:$K$80)=$B93,"●",IF(TRANSPOSE('A1'!$L$30:$L$80)=$B93,"▼",IF($C92:$AZ92="|","|",""))),IF(TRANSPOSE('A1'!$K$30:$K$80)=$B93,"●",IF(TRANSPOSE('A1'!$L$30:$L$80)=$B93,"▲",IF($C92:$AZ92="|","|","")))))</f>
        <v/>
      </c>
      <c r="D93" s="72" t="str">
        <v/>
      </c>
      <c r="E93" s="72" t="e">
        <v>#NUM!</v>
      </c>
      <c r="F93" s="72" t="str">
        <v/>
      </c>
      <c r="G93" s="72" t="str">
        <v/>
      </c>
      <c r="H93" s="72" t="e">
        <v>#NUM!</v>
      </c>
      <c r="I93" s="72" t="e">
        <v>#NUM!</v>
      </c>
      <c r="J93" s="72" t="e">
        <v>#NUM!</v>
      </c>
      <c r="K93" s="72" t="str">
        <v/>
      </c>
      <c r="L93" s="72" t="str">
        <v/>
      </c>
      <c r="M93" s="72" t="str">
        <v/>
      </c>
      <c r="N93" s="72" t="str">
        <v/>
      </c>
      <c r="O93" s="72" t="e">
        <v>#NUM!</v>
      </c>
      <c r="P93" s="72" t="e">
        <v>#NUM!</v>
      </c>
      <c r="Q93" s="72" t="e">
        <v>#NUM!</v>
      </c>
      <c r="R93" s="72" t="e">
        <v>#NUM!</v>
      </c>
      <c r="S93" s="72" t="e">
        <v>#NUM!</v>
      </c>
      <c r="T93" s="72" t="e">
        <v>#NUM!</v>
      </c>
      <c r="U93" s="72" t="e">
        <v>#NUM!</v>
      </c>
      <c r="V93" s="72" t="e">
        <v>#NUM!</v>
      </c>
      <c r="W93" s="72" t="e">
        <v>#NUM!</v>
      </c>
      <c r="X93" s="72" t="e">
        <v>#NUM!</v>
      </c>
      <c r="Y93" s="72" t="e">
        <v>#NUM!</v>
      </c>
      <c r="Z93" s="72" t="str">
        <v/>
      </c>
      <c r="AA93" s="72" t="str">
        <v/>
      </c>
      <c r="AB93" s="72" t="str">
        <v/>
      </c>
      <c r="AC93" s="72" t="str">
        <v/>
      </c>
      <c r="AD93" s="72" t="str">
        <v/>
      </c>
      <c r="AE93" s="72" t="str">
        <v/>
      </c>
      <c r="AF93" s="72" t="str">
        <v/>
      </c>
      <c r="AG93" s="72" t="str">
        <v/>
      </c>
      <c r="AH93" s="72" t="str">
        <v/>
      </c>
      <c r="AI93" s="72" t="str">
        <v/>
      </c>
      <c r="AJ93" s="72" t="str">
        <v/>
      </c>
      <c r="AK93" s="72" t="str">
        <v/>
      </c>
      <c r="AL93" s="72" t="str">
        <v/>
      </c>
      <c r="AM93" s="72" t="str">
        <v/>
      </c>
      <c r="AN93" s="72" t="str">
        <v/>
      </c>
      <c r="AO93" s="72" t="str">
        <v/>
      </c>
      <c r="AP93" s="72" t="str">
        <v/>
      </c>
      <c r="AQ93" s="72" t="str">
        <v/>
      </c>
      <c r="AR93" s="72" t="str">
        <v/>
      </c>
      <c r="AS93" s="72" t="str">
        <v/>
      </c>
      <c r="AT93" s="72" t="str">
        <v/>
      </c>
      <c r="AU93" s="72" t="str">
        <v/>
      </c>
      <c r="AV93" s="72" t="str">
        <v/>
      </c>
      <c r="AW93" s="72" t="str">
        <v/>
      </c>
      <c r="AX93" s="72" t="str">
        <v/>
      </c>
      <c r="AY93" s="72" t="str">
        <v/>
      </c>
      <c r="AZ93" s="72" t="str">
        <v/>
      </c>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c r="DA93" s="72"/>
      <c r="DB93" s="72"/>
      <c r="DC93" s="72"/>
      <c r="DD93" s="72"/>
      <c r="DE93" s="72"/>
      <c r="DF93" s="72"/>
      <c r="DG93" s="72"/>
      <c r="DH93" s="72"/>
      <c r="DI93" s="72"/>
      <c r="DJ93" s="72"/>
      <c r="DK93" s="72"/>
      <c r="DL93" s="72"/>
      <c r="DM93" s="72"/>
      <c r="DN93" s="72"/>
      <c r="DO93" s="72"/>
      <c r="DP93" s="72"/>
      <c r="DQ93" s="72"/>
      <c r="DR93" s="72"/>
      <c r="DS93" s="72"/>
      <c r="DT93" s="72"/>
      <c r="DU93" s="72"/>
      <c r="DV93" s="72"/>
      <c r="DW93" s="72"/>
      <c r="DX93" s="72"/>
      <c r="DY93" s="72"/>
      <c r="DZ93" s="72"/>
      <c r="EA93" s="72"/>
      <c r="EB93" s="72"/>
      <c r="EC93" s="72"/>
      <c r="ED93" s="72"/>
      <c r="EE93" s="72"/>
      <c r="EF93" s="72"/>
      <c r="EG93" s="72"/>
      <c r="EH93" s="72"/>
      <c r="EI93" s="72"/>
      <c r="EJ93" s="72"/>
      <c r="EK93" s="72"/>
      <c r="EL93" s="72"/>
      <c r="EM93" s="72"/>
      <c r="EN93" s="72"/>
      <c r="EO93" s="72"/>
      <c r="EP93" s="72"/>
      <c r="EQ93" s="72"/>
      <c r="ER93" s="72"/>
      <c r="ES93" s="72"/>
      <c r="ET93" s="72"/>
      <c r="EU93" s="72"/>
      <c r="EV93" s="72"/>
      <c r="EW93" s="72"/>
      <c r="EX93" s="72"/>
      <c r="EY93" s="72"/>
      <c r="EZ93" s="72"/>
      <c r="FA93" s="72"/>
      <c r="FB93" s="72"/>
      <c r="FC93" s="72"/>
      <c r="FD93" s="72"/>
      <c r="FE93" s="72"/>
      <c r="FF93" s="72"/>
      <c r="FG93" s="72"/>
      <c r="FH93" s="72"/>
      <c r="FI93" s="72"/>
      <c r="FJ93" s="72"/>
      <c r="FK93" s="72"/>
      <c r="FL93" s="72"/>
      <c r="FM93" s="72"/>
      <c r="FN93" s="72"/>
      <c r="FO93" s="72"/>
      <c r="FP93" s="72"/>
      <c r="FQ93" s="72"/>
      <c r="FR93" s="72"/>
      <c r="FS93" s="72"/>
      <c r="FT93" s="72"/>
      <c r="FU93" s="72"/>
      <c r="FV93" s="72"/>
      <c r="FW93" s="72"/>
      <c r="FX93" s="72"/>
      <c r="FY93" s="72"/>
      <c r="FZ93" s="72"/>
      <c r="GA93" s="72"/>
      <c r="GB93" s="72"/>
      <c r="GC93" s="72"/>
      <c r="GD93" s="72"/>
      <c r="GE93" s="72"/>
      <c r="GF93" s="72"/>
      <c r="GG93" s="72"/>
      <c r="GH93" s="72"/>
      <c r="GI93" s="72"/>
      <c r="GJ93" s="72"/>
      <c r="GK93" s="72"/>
      <c r="GL93" s="72"/>
      <c r="GM93" s="72"/>
      <c r="GN93" s="72"/>
      <c r="GO93" s="72"/>
      <c r="GP93" s="72"/>
      <c r="GQ93" s="72"/>
      <c r="GR93" s="72"/>
      <c r="GS93" s="72"/>
      <c r="GT93" s="72"/>
      <c r="GU93" s="72"/>
      <c r="GV93" s="72"/>
      <c r="GW93" s="72"/>
      <c r="GX93" s="72"/>
      <c r="GY93" s="72"/>
      <c r="GZ93" s="72"/>
      <c r="HA93" s="72"/>
      <c r="HB93" s="72"/>
      <c r="HC93" s="72"/>
      <c r="HD93" s="72"/>
      <c r="HE93" s="72"/>
      <c r="HF93" s="72"/>
      <c r="HG93" s="72"/>
      <c r="HH93" s="72"/>
      <c r="HI93" s="72"/>
      <c r="HJ93" s="72"/>
      <c r="HK93" s="72"/>
      <c r="HL93" s="72"/>
      <c r="HM93" s="72"/>
      <c r="HN93" s="72"/>
      <c r="HO93" s="72"/>
      <c r="HP93" s="72"/>
      <c r="HQ93" s="72"/>
      <c r="HR93" s="72"/>
      <c r="HS93" s="72"/>
      <c r="HT93" s="72"/>
      <c r="HU93" s="72"/>
      <c r="HV93" s="72"/>
      <c r="HW93" s="72"/>
      <c r="HX93" s="72"/>
      <c r="HY93" s="72"/>
      <c r="HZ93" s="72"/>
      <c r="IA93" s="72"/>
      <c r="IB93" s="72"/>
      <c r="IC93" s="72"/>
      <c r="ID93" s="72"/>
      <c r="IE93" s="72"/>
      <c r="IF93" s="72"/>
      <c r="IG93" s="72"/>
      <c r="IH93" s="72"/>
      <c r="II93" s="72"/>
      <c r="IJ93" s="72"/>
      <c r="IK93" s="72"/>
      <c r="IL93" s="72"/>
      <c r="IM93" s="72"/>
      <c r="IN93" s="72"/>
      <c r="IO93" s="72"/>
      <c r="IP93" s="72"/>
      <c r="IQ93" s="72"/>
      <c r="IR93" s="72"/>
      <c r="IS93" s="72"/>
      <c r="IT93" s="72"/>
      <c r="IU93" s="72"/>
      <c r="IV93" s="72"/>
    </row>
    <row r="94" spans="1:256" s="73" customFormat="1" x14ac:dyDescent="0.25">
      <c r="A94" s="70" t="str">
        <f>IF(A92="","",IF((SUM(IF(FREQUENCY('A1'!$K$30:$L$103,'A1'!$K$30:$L$103)&gt;0,1)))&gt;(A92+1),(A92+1),""))</f>
        <v/>
      </c>
      <c r="B94" s="71" t="str">
        <f t="array" ref="B94">IF(A93="","",(LARGE('A1'!$K$30:$L$103,(1+SUM(COUNTIF('A1'!$K$30:$L$103,B$7:B93))-(A93*COUNTIF('A1'!$K$30:$L$103,B$8))))))</f>
        <v/>
      </c>
      <c r="C94" s="72" t="str">
        <f t="array" ref="C94:AZ94">IF($C$6:$AZ$6="","",IF($C$6:$AZ$6="HOT",IF($C93:$AZ93="●","|",IF($C93:$AZ93="|","|","")),IF($C93:$AZ93="▲","|",IF($C93:$AZ93="|","|",""))))</f>
        <v/>
      </c>
      <c r="D94" s="72" t="str">
        <v/>
      </c>
      <c r="E94" s="72" t="e">
        <v>#NUM!</v>
      </c>
      <c r="F94" s="72" t="str">
        <v/>
      </c>
      <c r="G94" s="72" t="str">
        <v/>
      </c>
      <c r="H94" s="72" t="e">
        <v>#NUM!</v>
      </c>
      <c r="I94" s="72" t="e">
        <v>#NUM!</v>
      </c>
      <c r="J94" s="72" t="e">
        <v>#NUM!</v>
      </c>
      <c r="K94" s="72" t="str">
        <v/>
      </c>
      <c r="L94" s="72" t="str">
        <v/>
      </c>
      <c r="M94" s="72" t="str">
        <v/>
      </c>
      <c r="N94" s="72" t="str">
        <v/>
      </c>
      <c r="O94" s="72" t="e">
        <v>#NUM!</v>
      </c>
      <c r="P94" s="72" t="e">
        <v>#NUM!</v>
      </c>
      <c r="Q94" s="72" t="e">
        <v>#NUM!</v>
      </c>
      <c r="R94" s="72" t="e">
        <v>#NUM!</v>
      </c>
      <c r="S94" s="72" t="e">
        <v>#NUM!</v>
      </c>
      <c r="T94" s="72" t="e">
        <v>#NUM!</v>
      </c>
      <c r="U94" s="72" t="e">
        <v>#NUM!</v>
      </c>
      <c r="V94" s="72" t="e">
        <v>#NUM!</v>
      </c>
      <c r="W94" s="72" t="e">
        <v>#NUM!</v>
      </c>
      <c r="X94" s="72" t="e">
        <v>#NUM!</v>
      </c>
      <c r="Y94" s="72" t="e">
        <v>#NUM!</v>
      </c>
      <c r="Z94" s="72" t="str">
        <v/>
      </c>
      <c r="AA94" s="72" t="str">
        <v/>
      </c>
      <c r="AB94" s="72" t="str">
        <v/>
      </c>
      <c r="AC94" s="72" t="str">
        <v/>
      </c>
      <c r="AD94" s="72" t="str">
        <v/>
      </c>
      <c r="AE94" s="72" t="str">
        <v/>
      </c>
      <c r="AF94" s="72" t="str">
        <v/>
      </c>
      <c r="AG94" s="72" t="str">
        <v/>
      </c>
      <c r="AH94" s="72" t="str">
        <v/>
      </c>
      <c r="AI94" s="72" t="str">
        <v/>
      </c>
      <c r="AJ94" s="72" t="str">
        <v/>
      </c>
      <c r="AK94" s="72" t="str">
        <v/>
      </c>
      <c r="AL94" s="72" t="str">
        <v/>
      </c>
      <c r="AM94" s="72" t="str">
        <v/>
      </c>
      <c r="AN94" s="72" t="str">
        <v/>
      </c>
      <c r="AO94" s="72" t="str">
        <v/>
      </c>
      <c r="AP94" s="72" t="str">
        <v/>
      </c>
      <c r="AQ94" s="72" t="str">
        <v/>
      </c>
      <c r="AR94" s="72" t="str">
        <v/>
      </c>
      <c r="AS94" s="72" t="str">
        <v/>
      </c>
      <c r="AT94" s="72" t="str">
        <v/>
      </c>
      <c r="AU94" s="72" t="str">
        <v/>
      </c>
      <c r="AV94" s="72" t="str">
        <v/>
      </c>
      <c r="AW94" s="72" t="str">
        <v/>
      </c>
      <c r="AX94" s="72" t="str">
        <v/>
      </c>
      <c r="AY94" s="72" t="str">
        <v/>
      </c>
      <c r="AZ94" s="72" t="str">
        <v/>
      </c>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c r="DA94" s="72"/>
      <c r="DB94" s="72"/>
      <c r="DC94" s="72"/>
      <c r="DD94" s="72"/>
      <c r="DE94" s="72"/>
      <c r="DF94" s="72"/>
      <c r="DG94" s="72"/>
      <c r="DH94" s="72"/>
      <c r="DI94" s="72"/>
      <c r="DJ94" s="72"/>
      <c r="DK94" s="72"/>
      <c r="DL94" s="72"/>
      <c r="DM94" s="72"/>
      <c r="DN94" s="72"/>
      <c r="DO94" s="72"/>
      <c r="DP94" s="72"/>
      <c r="DQ94" s="72"/>
      <c r="DR94" s="72"/>
      <c r="DS94" s="72"/>
      <c r="DT94" s="72"/>
      <c r="DU94" s="72"/>
      <c r="DV94" s="72"/>
      <c r="DW94" s="72"/>
      <c r="DX94" s="72"/>
      <c r="DY94" s="72"/>
      <c r="DZ94" s="72"/>
      <c r="EA94" s="72"/>
      <c r="EB94" s="72"/>
      <c r="EC94" s="72"/>
      <c r="ED94" s="72"/>
      <c r="EE94" s="72"/>
      <c r="EF94" s="72"/>
      <c r="EG94" s="72"/>
      <c r="EH94" s="72"/>
      <c r="EI94" s="72"/>
      <c r="EJ94" s="72"/>
      <c r="EK94" s="72"/>
      <c r="EL94" s="72"/>
      <c r="EM94" s="72"/>
      <c r="EN94" s="72"/>
      <c r="EO94" s="72"/>
      <c r="EP94" s="72"/>
      <c r="EQ94" s="72"/>
      <c r="ER94" s="72"/>
      <c r="ES94" s="72"/>
      <c r="ET94" s="72"/>
      <c r="EU94" s="72"/>
      <c r="EV94" s="72"/>
      <c r="EW94" s="72"/>
      <c r="EX94" s="72"/>
      <c r="EY94" s="72"/>
      <c r="EZ94" s="72"/>
      <c r="FA94" s="72"/>
      <c r="FB94" s="72"/>
      <c r="FC94" s="72"/>
      <c r="FD94" s="72"/>
      <c r="FE94" s="72"/>
      <c r="FF94" s="72"/>
      <c r="FG94" s="72"/>
      <c r="FH94" s="72"/>
      <c r="FI94" s="72"/>
      <c r="FJ94" s="72"/>
      <c r="FK94" s="72"/>
      <c r="FL94" s="72"/>
      <c r="FM94" s="72"/>
      <c r="FN94" s="72"/>
      <c r="FO94" s="72"/>
      <c r="FP94" s="72"/>
      <c r="FQ94" s="72"/>
      <c r="FR94" s="72"/>
      <c r="FS94" s="72"/>
      <c r="FT94" s="72"/>
      <c r="FU94" s="72"/>
      <c r="FV94" s="72"/>
      <c r="FW94" s="72"/>
      <c r="FX94" s="72"/>
      <c r="FY94" s="72"/>
      <c r="FZ94" s="72"/>
      <c r="GA94" s="72"/>
      <c r="GB94" s="72"/>
      <c r="GC94" s="72"/>
      <c r="GD94" s="72"/>
      <c r="GE94" s="72"/>
      <c r="GF94" s="72"/>
      <c r="GG94" s="72"/>
      <c r="GH94" s="72"/>
      <c r="GI94" s="72"/>
      <c r="GJ94" s="72"/>
      <c r="GK94" s="72"/>
      <c r="GL94" s="72"/>
      <c r="GM94" s="72"/>
      <c r="GN94" s="72"/>
      <c r="GO94" s="72"/>
      <c r="GP94" s="72"/>
      <c r="GQ94" s="72"/>
      <c r="GR94" s="72"/>
      <c r="GS94" s="72"/>
      <c r="GT94" s="72"/>
      <c r="GU94" s="72"/>
      <c r="GV94" s="72"/>
      <c r="GW94" s="72"/>
      <c r="GX94" s="72"/>
      <c r="GY94" s="72"/>
      <c r="GZ94" s="72"/>
      <c r="HA94" s="72"/>
      <c r="HB94" s="72"/>
      <c r="HC94" s="72"/>
      <c r="HD94" s="72"/>
      <c r="HE94" s="72"/>
      <c r="HF94" s="72"/>
      <c r="HG94" s="72"/>
      <c r="HH94" s="72"/>
      <c r="HI94" s="72"/>
      <c r="HJ94" s="72"/>
      <c r="HK94" s="72"/>
      <c r="HL94" s="72"/>
      <c r="HM94" s="72"/>
      <c r="HN94" s="72"/>
      <c r="HO94" s="72"/>
      <c r="HP94" s="72"/>
      <c r="HQ94" s="72"/>
      <c r="HR94" s="72"/>
      <c r="HS94" s="72"/>
      <c r="HT94" s="72"/>
      <c r="HU94" s="72"/>
      <c r="HV94" s="72"/>
      <c r="HW94" s="72"/>
      <c r="HX94" s="72"/>
      <c r="HY94" s="72"/>
      <c r="HZ94" s="72"/>
      <c r="IA94" s="72"/>
      <c r="IB94" s="72"/>
      <c r="IC94" s="72"/>
      <c r="ID94" s="72"/>
      <c r="IE94" s="72"/>
      <c r="IF94" s="72"/>
      <c r="IG94" s="72"/>
      <c r="IH94" s="72"/>
      <c r="II94" s="72"/>
      <c r="IJ94" s="72"/>
      <c r="IK94" s="72"/>
      <c r="IL94" s="72"/>
      <c r="IM94" s="72"/>
      <c r="IN94" s="72"/>
      <c r="IO94" s="72"/>
      <c r="IP94" s="72"/>
      <c r="IQ94" s="72"/>
      <c r="IR94" s="72"/>
      <c r="IS94" s="72"/>
      <c r="IT94" s="72"/>
      <c r="IU94" s="72"/>
      <c r="IV94" s="72"/>
    </row>
    <row r="95" spans="1:256" s="73" customFormat="1" x14ac:dyDescent="0.25">
      <c r="A95" s="70" t="str">
        <f>IF(A93="","",IF((SUM(IF(FREQUENCY('A1'!$K$30:$L$103,'A1'!$K$30:$L$103)&gt;0,1)))&gt;(A93+1),(A93+1),""))</f>
        <v/>
      </c>
      <c r="B95" s="71" t="str">
        <f t="array" ref="B95">IF(A94="","",(LARGE('A1'!$K$30:$L$103,(1+SUM(COUNTIF('A1'!$K$30:$L$103,B$7:B94))-(A94*COUNTIF('A1'!$K$30:$L$103,B$8))))))</f>
        <v/>
      </c>
      <c r="C95" s="72" t="str">
        <f t="array" ref="C95:AZ95">IF($C$6:$AZ$6="","",IF($C$6:$AZ$6="HOT",IF(TRANSPOSE('A1'!$K$30:$K$80)=$B95,"●",IF(TRANSPOSE('A1'!$L$30:$L$80)=$B95,"▼",IF($C94:$AZ94="|","|",""))),IF(TRANSPOSE('A1'!$K$30:$K$80)=$B95,"●",IF(TRANSPOSE('A1'!$L$30:$L$80)=$B95,"▲",IF($C94:$AZ94="|","|","")))))</f>
        <v/>
      </c>
      <c r="D95" s="72" t="str">
        <v/>
      </c>
      <c r="E95" s="72" t="e">
        <v>#NUM!</v>
      </c>
      <c r="F95" s="72" t="str">
        <v/>
      </c>
      <c r="G95" s="72" t="str">
        <v/>
      </c>
      <c r="H95" s="72" t="e">
        <v>#NUM!</v>
      </c>
      <c r="I95" s="72" t="e">
        <v>#NUM!</v>
      </c>
      <c r="J95" s="72" t="e">
        <v>#NUM!</v>
      </c>
      <c r="K95" s="72" t="str">
        <v/>
      </c>
      <c r="L95" s="72" t="str">
        <v/>
      </c>
      <c r="M95" s="72" t="str">
        <v/>
      </c>
      <c r="N95" s="72" t="str">
        <v/>
      </c>
      <c r="O95" s="72" t="e">
        <v>#NUM!</v>
      </c>
      <c r="P95" s="72" t="e">
        <v>#NUM!</v>
      </c>
      <c r="Q95" s="72" t="e">
        <v>#NUM!</v>
      </c>
      <c r="R95" s="72" t="e">
        <v>#NUM!</v>
      </c>
      <c r="S95" s="72" t="e">
        <v>#NUM!</v>
      </c>
      <c r="T95" s="72" t="e">
        <v>#NUM!</v>
      </c>
      <c r="U95" s="72" t="e">
        <v>#NUM!</v>
      </c>
      <c r="V95" s="72" t="e">
        <v>#NUM!</v>
      </c>
      <c r="W95" s="72" t="e">
        <v>#NUM!</v>
      </c>
      <c r="X95" s="72" t="e">
        <v>#NUM!</v>
      </c>
      <c r="Y95" s="72" t="e">
        <v>#NUM!</v>
      </c>
      <c r="Z95" s="72" t="str">
        <v/>
      </c>
      <c r="AA95" s="72" t="str">
        <v/>
      </c>
      <c r="AB95" s="72" t="str">
        <v/>
      </c>
      <c r="AC95" s="72" t="str">
        <v/>
      </c>
      <c r="AD95" s="72" t="str">
        <v/>
      </c>
      <c r="AE95" s="72" t="str">
        <v/>
      </c>
      <c r="AF95" s="72" t="str">
        <v/>
      </c>
      <c r="AG95" s="72" t="str">
        <v/>
      </c>
      <c r="AH95" s="72" t="str">
        <v/>
      </c>
      <c r="AI95" s="72" t="str">
        <v/>
      </c>
      <c r="AJ95" s="72" t="str">
        <v/>
      </c>
      <c r="AK95" s="72" t="str">
        <v/>
      </c>
      <c r="AL95" s="72" t="str">
        <v/>
      </c>
      <c r="AM95" s="72" t="str">
        <v/>
      </c>
      <c r="AN95" s="72" t="str">
        <v/>
      </c>
      <c r="AO95" s="72" t="str">
        <v/>
      </c>
      <c r="AP95" s="72" t="str">
        <v/>
      </c>
      <c r="AQ95" s="72" t="str">
        <v/>
      </c>
      <c r="AR95" s="72" t="str">
        <v/>
      </c>
      <c r="AS95" s="72" t="str">
        <v/>
      </c>
      <c r="AT95" s="72" t="str">
        <v/>
      </c>
      <c r="AU95" s="72" t="str">
        <v/>
      </c>
      <c r="AV95" s="72" t="str">
        <v/>
      </c>
      <c r="AW95" s="72" t="str">
        <v/>
      </c>
      <c r="AX95" s="72" t="str">
        <v/>
      </c>
      <c r="AY95" s="72" t="str">
        <v/>
      </c>
      <c r="AZ95" s="72" t="str">
        <v/>
      </c>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c r="DA95" s="72"/>
      <c r="DB95" s="72"/>
      <c r="DC95" s="72"/>
      <c r="DD95" s="72"/>
      <c r="DE95" s="72"/>
      <c r="DF95" s="72"/>
      <c r="DG95" s="72"/>
      <c r="DH95" s="72"/>
      <c r="DI95" s="72"/>
      <c r="DJ95" s="72"/>
      <c r="DK95" s="72"/>
      <c r="DL95" s="72"/>
      <c r="DM95" s="72"/>
      <c r="DN95" s="72"/>
      <c r="DO95" s="72"/>
      <c r="DP95" s="72"/>
      <c r="DQ95" s="72"/>
      <c r="DR95" s="72"/>
      <c r="DS95" s="72"/>
      <c r="DT95" s="72"/>
      <c r="DU95" s="72"/>
      <c r="DV95" s="72"/>
      <c r="DW95" s="72"/>
      <c r="DX95" s="72"/>
      <c r="DY95" s="72"/>
      <c r="DZ95" s="72"/>
      <c r="EA95" s="72"/>
      <c r="EB95" s="72"/>
      <c r="EC95" s="72"/>
      <c r="ED95" s="72"/>
      <c r="EE95" s="72"/>
      <c r="EF95" s="72"/>
      <c r="EG95" s="72"/>
      <c r="EH95" s="72"/>
      <c r="EI95" s="72"/>
      <c r="EJ95" s="72"/>
      <c r="EK95" s="72"/>
      <c r="EL95" s="72"/>
      <c r="EM95" s="72"/>
      <c r="EN95" s="72"/>
      <c r="EO95" s="72"/>
      <c r="EP95" s="72"/>
      <c r="EQ95" s="72"/>
      <c r="ER95" s="72"/>
      <c r="ES95" s="72"/>
      <c r="ET95" s="72"/>
      <c r="EU95" s="72"/>
      <c r="EV95" s="72"/>
      <c r="EW95" s="72"/>
      <c r="EX95" s="72"/>
      <c r="EY95" s="72"/>
      <c r="EZ95" s="72"/>
      <c r="FA95" s="72"/>
      <c r="FB95" s="72"/>
      <c r="FC95" s="72"/>
      <c r="FD95" s="72"/>
      <c r="FE95" s="72"/>
      <c r="FF95" s="72"/>
      <c r="FG95" s="72"/>
      <c r="FH95" s="72"/>
      <c r="FI95" s="72"/>
      <c r="FJ95" s="72"/>
      <c r="FK95" s="72"/>
      <c r="FL95" s="72"/>
      <c r="FM95" s="72"/>
      <c r="FN95" s="72"/>
      <c r="FO95" s="72"/>
      <c r="FP95" s="72"/>
      <c r="FQ95" s="72"/>
      <c r="FR95" s="72"/>
      <c r="FS95" s="72"/>
      <c r="FT95" s="72"/>
      <c r="FU95" s="72"/>
      <c r="FV95" s="72"/>
      <c r="FW95" s="72"/>
      <c r="FX95" s="72"/>
      <c r="FY95" s="72"/>
      <c r="FZ95" s="72"/>
      <c r="GA95" s="72"/>
      <c r="GB95" s="72"/>
      <c r="GC95" s="72"/>
      <c r="GD95" s="72"/>
      <c r="GE95" s="72"/>
      <c r="GF95" s="72"/>
      <c r="GG95" s="72"/>
      <c r="GH95" s="72"/>
      <c r="GI95" s="72"/>
      <c r="GJ95" s="72"/>
      <c r="GK95" s="72"/>
      <c r="GL95" s="72"/>
      <c r="GM95" s="72"/>
      <c r="GN95" s="72"/>
      <c r="GO95" s="72"/>
      <c r="GP95" s="72"/>
      <c r="GQ95" s="72"/>
      <c r="GR95" s="72"/>
      <c r="GS95" s="72"/>
      <c r="GT95" s="72"/>
      <c r="GU95" s="72"/>
      <c r="GV95" s="72"/>
      <c r="GW95" s="72"/>
      <c r="GX95" s="72"/>
      <c r="GY95" s="72"/>
      <c r="GZ95" s="72"/>
      <c r="HA95" s="72"/>
      <c r="HB95" s="72"/>
      <c r="HC95" s="72"/>
      <c r="HD95" s="72"/>
      <c r="HE95" s="72"/>
      <c r="HF95" s="72"/>
      <c r="HG95" s="72"/>
      <c r="HH95" s="72"/>
      <c r="HI95" s="72"/>
      <c r="HJ95" s="72"/>
      <c r="HK95" s="72"/>
      <c r="HL95" s="72"/>
      <c r="HM95" s="72"/>
      <c r="HN95" s="72"/>
      <c r="HO95" s="72"/>
      <c r="HP95" s="72"/>
      <c r="HQ95" s="72"/>
      <c r="HR95" s="72"/>
      <c r="HS95" s="72"/>
      <c r="HT95" s="72"/>
      <c r="HU95" s="72"/>
      <c r="HV95" s="72"/>
      <c r="HW95" s="72"/>
      <c r="HX95" s="72"/>
      <c r="HY95" s="72"/>
      <c r="HZ95" s="72"/>
      <c r="IA95" s="72"/>
      <c r="IB95" s="72"/>
      <c r="IC95" s="72"/>
      <c r="ID95" s="72"/>
      <c r="IE95" s="72"/>
      <c r="IF95" s="72"/>
      <c r="IG95" s="72"/>
      <c r="IH95" s="72"/>
      <c r="II95" s="72"/>
      <c r="IJ95" s="72"/>
      <c r="IK95" s="72"/>
      <c r="IL95" s="72"/>
      <c r="IM95" s="72"/>
      <c r="IN95" s="72"/>
      <c r="IO95" s="72"/>
      <c r="IP95" s="72"/>
      <c r="IQ95" s="72"/>
      <c r="IR95" s="72"/>
      <c r="IS95" s="72"/>
      <c r="IT95" s="72"/>
      <c r="IU95" s="72"/>
      <c r="IV95" s="72"/>
    </row>
    <row r="96" spans="1:256" s="73" customFormat="1" x14ac:dyDescent="0.25">
      <c r="A96" s="70" t="str">
        <f>IF(A94="","",IF((SUM(IF(FREQUENCY('A1'!$K$30:$L$103,'A1'!$K$30:$L$103)&gt;0,1)))&gt;(A94+1),(A94+1),""))</f>
        <v/>
      </c>
      <c r="B96" s="71" t="str">
        <f t="array" ref="B96">IF(A95="","",(LARGE('A1'!$K$30:$L$103,(1+SUM(COUNTIF('A1'!$K$30:$L$103,B$7:B95))-(A95*COUNTIF('A1'!$K$30:$L$103,B$8))))))</f>
        <v/>
      </c>
      <c r="C96" s="72" t="str">
        <f t="array" ref="C96:AZ96">IF($C$6:$AZ$6="","",IF($C$6:$AZ$6="HOT",IF($C95:$AZ95="●","|",IF($C95:$AZ95="|","|","")),IF($C95:$AZ95="▲","|",IF($C95:$AZ95="|","|",""))))</f>
        <v/>
      </c>
      <c r="D96" s="72" t="str">
        <v/>
      </c>
      <c r="E96" s="72" t="e">
        <v>#NUM!</v>
      </c>
      <c r="F96" s="72" t="str">
        <v/>
      </c>
      <c r="G96" s="72" t="str">
        <v/>
      </c>
      <c r="H96" s="72" t="e">
        <v>#NUM!</v>
      </c>
      <c r="I96" s="72" t="e">
        <v>#NUM!</v>
      </c>
      <c r="J96" s="72" t="e">
        <v>#NUM!</v>
      </c>
      <c r="K96" s="72" t="str">
        <v/>
      </c>
      <c r="L96" s="72" t="str">
        <v/>
      </c>
      <c r="M96" s="72" t="str">
        <v/>
      </c>
      <c r="N96" s="72" t="str">
        <v/>
      </c>
      <c r="O96" s="72" t="e">
        <v>#NUM!</v>
      </c>
      <c r="P96" s="72" t="e">
        <v>#NUM!</v>
      </c>
      <c r="Q96" s="72" t="e">
        <v>#NUM!</v>
      </c>
      <c r="R96" s="72" t="e">
        <v>#NUM!</v>
      </c>
      <c r="S96" s="72" t="e">
        <v>#NUM!</v>
      </c>
      <c r="T96" s="72" t="e">
        <v>#NUM!</v>
      </c>
      <c r="U96" s="72" t="e">
        <v>#NUM!</v>
      </c>
      <c r="V96" s="72" t="e">
        <v>#NUM!</v>
      </c>
      <c r="W96" s="72" t="e">
        <v>#NUM!</v>
      </c>
      <c r="X96" s="72" t="e">
        <v>#NUM!</v>
      </c>
      <c r="Y96" s="72" t="e">
        <v>#NUM!</v>
      </c>
      <c r="Z96" s="72" t="str">
        <v/>
      </c>
      <c r="AA96" s="72" t="str">
        <v/>
      </c>
      <c r="AB96" s="72" t="str">
        <v/>
      </c>
      <c r="AC96" s="72" t="str">
        <v/>
      </c>
      <c r="AD96" s="72" t="str">
        <v/>
      </c>
      <c r="AE96" s="72" t="str">
        <v/>
      </c>
      <c r="AF96" s="72" t="str">
        <v/>
      </c>
      <c r="AG96" s="72" t="str">
        <v/>
      </c>
      <c r="AH96" s="72" t="str">
        <v/>
      </c>
      <c r="AI96" s="72" t="str">
        <v/>
      </c>
      <c r="AJ96" s="72" t="str">
        <v/>
      </c>
      <c r="AK96" s="72" t="str">
        <v/>
      </c>
      <c r="AL96" s="72" t="str">
        <v/>
      </c>
      <c r="AM96" s="72" t="str">
        <v/>
      </c>
      <c r="AN96" s="72" t="str">
        <v/>
      </c>
      <c r="AO96" s="72" t="str">
        <v/>
      </c>
      <c r="AP96" s="72" t="str">
        <v/>
      </c>
      <c r="AQ96" s="72" t="str">
        <v/>
      </c>
      <c r="AR96" s="72" t="str">
        <v/>
      </c>
      <c r="AS96" s="72" t="str">
        <v/>
      </c>
      <c r="AT96" s="72" t="str">
        <v/>
      </c>
      <c r="AU96" s="72" t="str">
        <v/>
      </c>
      <c r="AV96" s="72" t="str">
        <v/>
      </c>
      <c r="AW96" s="72" t="str">
        <v/>
      </c>
      <c r="AX96" s="72" t="str">
        <v/>
      </c>
      <c r="AY96" s="72" t="str">
        <v/>
      </c>
      <c r="AZ96" s="72" t="str">
        <v/>
      </c>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c r="DA96" s="72"/>
      <c r="DB96" s="72"/>
      <c r="DC96" s="72"/>
      <c r="DD96" s="72"/>
      <c r="DE96" s="72"/>
      <c r="DF96" s="72"/>
      <c r="DG96" s="72"/>
      <c r="DH96" s="72"/>
      <c r="DI96" s="72"/>
      <c r="DJ96" s="72"/>
      <c r="DK96" s="72"/>
      <c r="DL96" s="72"/>
      <c r="DM96" s="72"/>
      <c r="DN96" s="72"/>
      <c r="DO96" s="72"/>
      <c r="DP96" s="72"/>
      <c r="DQ96" s="72"/>
      <c r="DR96" s="72"/>
      <c r="DS96" s="72"/>
      <c r="DT96" s="72"/>
      <c r="DU96" s="72"/>
      <c r="DV96" s="72"/>
      <c r="DW96" s="72"/>
      <c r="DX96" s="72"/>
      <c r="DY96" s="72"/>
      <c r="DZ96" s="72"/>
      <c r="EA96" s="72"/>
      <c r="EB96" s="72"/>
      <c r="EC96" s="72"/>
      <c r="ED96" s="72"/>
      <c r="EE96" s="72"/>
      <c r="EF96" s="72"/>
      <c r="EG96" s="72"/>
      <c r="EH96" s="72"/>
      <c r="EI96" s="72"/>
      <c r="EJ96" s="72"/>
      <c r="EK96" s="72"/>
      <c r="EL96" s="72"/>
      <c r="EM96" s="72"/>
      <c r="EN96" s="72"/>
      <c r="EO96" s="72"/>
      <c r="EP96" s="72"/>
      <c r="EQ96" s="72"/>
      <c r="ER96" s="72"/>
      <c r="ES96" s="72"/>
      <c r="ET96" s="72"/>
      <c r="EU96" s="72"/>
      <c r="EV96" s="72"/>
      <c r="EW96" s="72"/>
      <c r="EX96" s="72"/>
      <c r="EY96" s="72"/>
      <c r="EZ96" s="72"/>
      <c r="FA96" s="72"/>
      <c r="FB96" s="72"/>
      <c r="FC96" s="72"/>
      <c r="FD96" s="72"/>
      <c r="FE96" s="72"/>
      <c r="FF96" s="72"/>
      <c r="FG96" s="72"/>
      <c r="FH96" s="72"/>
      <c r="FI96" s="72"/>
      <c r="FJ96" s="72"/>
      <c r="FK96" s="72"/>
      <c r="FL96" s="72"/>
      <c r="FM96" s="72"/>
      <c r="FN96" s="72"/>
      <c r="FO96" s="72"/>
      <c r="FP96" s="72"/>
      <c r="FQ96" s="72"/>
      <c r="FR96" s="72"/>
      <c r="FS96" s="72"/>
      <c r="FT96" s="72"/>
      <c r="FU96" s="72"/>
      <c r="FV96" s="72"/>
      <c r="FW96" s="72"/>
      <c r="FX96" s="72"/>
      <c r="FY96" s="72"/>
      <c r="FZ96" s="72"/>
      <c r="GA96" s="72"/>
      <c r="GB96" s="72"/>
      <c r="GC96" s="72"/>
      <c r="GD96" s="72"/>
      <c r="GE96" s="72"/>
      <c r="GF96" s="72"/>
      <c r="GG96" s="72"/>
      <c r="GH96" s="72"/>
      <c r="GI96" s="72"/>
      <c r="GJ96" s="72"/>
      <c r="GK96" s="72"/>
      <c r="GL96" s="72"/>
      <c r="GM96" s="72"/>
      <c r="GN96" s="72"/>
      <c r="GO96" s="72"/>
      <c r="GP96" s="72"/>
      <c r="GQ96" s="72"/>
      <c r="GR96" s="72"/>
      <c r="GS96" s="72"/>
      <c r="GT96" s="72"/>
      <c r="GU96" s="72"/>
      <c r="GV96" s="72"/>
      <c r="GW96" s="72"/>
      <c r="GX96" s="72"/>
      <c r="GY96" s="72"/>
      <c r="GZ96" s="72"/>
      <c r="HA96" s="72"/>
      <c r="HB96" s="72"/>
      <c r="HC96" s="72"/>
      <c r="HD96" s="72"/>
      <c r="HE96" s="72"/>
      <c r="HF96" s="72"/>
      <c r="HG96" s="72"/>
      <c r="HH96" s="72"/>
      <c r="HI96" s="72"/>
      <c r="HJ96" s="72"/>
      <c r="HK96" s="72"/>
      <c r="HL96" s="72"/>
      <c r="HM96" s="72"/>
      <c r="HN96" s="72"/>
      <c r="HO96" s="72"/>
      <c r="HP96" s="72"/>
      <c r="HQ96" s="72"/>
      <c r="HR96" s="72"/>
      <c r="HS96" s="72"/>
      <c r="HT96" s="72"/>
      <c r="HU96" s="72"/>
      <c r="HV96" s="72"/>
      <c r="HW96" s="72"/>
      <c r="HX96" s="72"/>
      <c r="HY96" s="72"/>
      <c r="HZ96" s="72"/>
      <c r="IA96" s="72"/>
      <c r="IB96" s="72"/>
      <c r="IC96" s="72"/>
      <c r="ID96" s="72"/>
      <c r="IE96" s="72"/>
      <c r="IF96" s="72"/>
      <c r="IG96" s="72"/>
      <c r="IH96" s="72"/>
      <c r="II96" s="72"/>
      <c r="IJ96" s="72"/>
      <c r="IK96" s="72"/>
      <c r="IL96" s="72"/>
      <c r="IM96" s="72"/>
      <c r="IN96" s="72"/>
      <c r="IO96" s="72"/>
      <c r="IP96" s="72"/>
      <c r="IQ96" s="72"/>
      <c r="IR96" s="72"/>
      <c r="IS96" s="72"/>
      <c r="IT96" s="72"/>
      <c r="IU96" s="72"/>
      <c r="IV96" s="72"/>
    </row>
    <row r="97" spans="1:256" s="73" customFormat="1" x14ac:dyDescent="0.25">
      <c r="A97" s="70" t="str">
        <f>IF(A95="","",IF((SUM(IF(FREQUENCY('A1'!$K$30:$L$103,'A1'!$K$30:$L$103)&gt;0,1)))&gt;(A95+1),(A95+1),""))</f>
        <v/>
      </c>
      <c r="B97" s="71" t="str">
        <f t="array" ref="B97">IF(A96="","",(LARGE('A1'!$K$30:$L$103,(1+SUM(COUNTIF('A1'!$K$30:$L$103,B$7:B96))-(A96*COUNTIF('A1'!$K$30:$L$103,B$8))))))</f>
        <v/>
      </c>
      <c r="C97" s="72" t="str">
        <f t="array" ref="C97:AZ97">IF($C$6:$AZ$6="","",IF($C$6:$AZ$6="HOT",IF(TRANSPOSE('A1'!$K$30:$K$80)=$B97,"●",IF(TRANSPOSE('A1'!$L$30:$L$80)=$B97,"▼",IF($C96:$AZ96="|","|",""))),IF(TRANSPOSE('A1'!$K$30:$K$80)=$B97,"●",IF(TRANSPOSE('A1'!$L$30:$L$80)=$B97,"▲",IF($C96:$AZ96="|","|","")))))</f>
        <v/>
      </c>
      <c r="D97" s="72" t="str">
        <v/>
      </c>
      <c r="E97" s="72" t="e">
        <v>#NUM!</v>
      </c>
      <c r="F97" s="72" t="str">
        <v/>
      </c>
      <c r="G97" s="72" t="str">
        <v/>
      </c>
      <c r="H97" s="72" t="e">
        <v>#NUM!</v>
      </c>
      <c r="I97" s="72" t="e">
        <v>#NUM!</v>
      </c>
      <c r="J97" s="72" t="e">
        <v>#NUM!</v>
      </c>
      <c r="K97" s="72" t="str">
        <v/>
      </c>
      <c r="L97" s="72" t="str">
        <v/>
      </c>
      <c r="M97" s="72" t="str">
        <v/>
      </c>
      <c r="N97" s="72" t="str">
        <v/>
      </c>
      <c r="O97" s="72" t="e">
        <v>#NUM!</v>
      </c>
      <c r="P97" s="72" t="e">
        <v>#NUM!</v>
      </c>
      <c r="Q97" s="72" t="e">
        <v>#NUM!</v>
      </c>
      <c r="R97" s="72" t="e">
        <v>#NUM!</v>
      </c>
      <c r="S97" s="72" t="e">
        <v>#NUM!</v>
      </c>
      <c r="T97" s="72" t="e">
        <v>#NUM!</v>
      </c>
      <c r="U97" s="72" t="e">
        <v>#NUM!</v>
      </c>
      <c r="V97" s="72" t="e">
        <v>#NUM!</v>
      </c>
      <c r="W97" s="72" t="e">
        <v>#NUM!</v>
      </c>
      <c r="X97" s="72" t="e">
        <v>#NUM!</v>
      </c>
      <c r="Y97" s="72" t="e">
        <v>#NUM!</v>
      </c>
      <c r="Z97" s="72" t="str">
        <v/>
      </c>
      <c r="AA97" s="72" t="str">
        <v/>
      </c>
      <c r="AB97" s="72" t="str">
        <v/>
      </c>
      <c r="AC97" s="72" t="str">
        <v/>
      </c>
      <c r="AD97" s="72" t="str">
        <v/>
      </c>
      <c r="AE97" s="72" t="str">
        <v/>
      </c>
      <c r="AF97" s="72" t="str">
        <v/>
      </c>
      <c r="AG97" s="72" t="str">
        <v/>
      </c>
      <c r="AH97" s="72" t="str">
        <v/>
      </c>
      <c r="AI97" s="72" t="str">
        <v/>
      </c>
      <c r="AJ97" s="72" t="str">
        <v/>
      </c>
      <c r="AK97" s="72" t="str">
        <v/>
      </c>
      <c r="AL97" s="72" t="str">
        <v/>
      </c>
      <c r="AM97" s="72" t="str">
        <v/>
      </c>
      <c r="AN97" s="72" t="str">
        <v/>
      </c>
      <c r="AO97" s="72" t="str">
        <v/>
      </c>
      <c r="AP97" s="72" t="str">
        <v/>
      </c>
      <c r="AQ97" s="72" t="str">
        <v/>
      </c>
      <c r="AR97" s="72" t="str">
        <v/>
      </c>
      <c r="AS97" s="72" t="str">
        <v/>
      </c>
      <c r="AT97" s="72" t="str">
        <v/>
      </c>
      <c r="AU97" s="72" t="str">
        <v/>
      </c>
      <c r="AV97" s="72" t="str">
        <v/>
      </c>
      <c r="AW97" s="72" t="str">
        <v/>
      </c>
      <c r="AX97" s="72" t="str">
        <v/>
      </c>
      <c r="AY97" s="72" t="str">
        <v/>
      </c>
      <c r="AZ97" s="72" t="str">
        <v/>
      </c>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c r="DA97" s="72"/>
      <c r="DB97" s="72"/>
      <c r="DC97" s="72"/>
      <c r="DD97" s="72"/>
      <c r="DE97" s="72"/>
      <c r="DF97" s="72"/>
      <c r="DG97" s="72"/>
      <c r="DH97" s="72"/>
      <c r="DI97" s="72"/>
      <c r="DJ97" s="72"/>
      <c r="DK97" s="72"/>
      <c r="DL97" s="72"/>
      <c r="DM97" s="72"/>
      <c r="DN97" s="72"/>
      <c r="DO97" s="72"/>
      <c r="DP97" s="72"/>
      <c r="DQ97" s="72"/>
      <c r="DR97" s="72"/>
      <c r="DS97" s="72"/>
      <c r="DT97" s="72"/>
      <c r="DU97" s="72"/>
      <c r="DV97" s="72"/>
      <c r="DW97" s="72"/>
      <c r="DX97" s="72"/>
      <c r="DY97" s="72"/>
      <c r="DZ97" s="72"/>
      <c r="EA97" s="72"/>
      <c r="EB97" s="72"/>
      <c r="EC97" s="72"/>
      <c r="ED97" s="72"/>
      <c r="EE97" s="72"/>
      <c r="EF97" s="72"/>
      <c r="EG97" s="72"/>
      <c r="EH97" s="72"/>
      <c r="EI97" s="72"/>
      <c r="EJ97" s="72"/>
      <c r="EK97" s="72"/>
      <c r="EL97" s="72"/>
      <c r="EM97" s="72"/>
      <c r="EN97" s="72"/>
      <c r="EO97" s="72"/>
      <c r="EP97" s="72"/>
      <c r="EQ97" s="72"/>
      <c r="ER97" s="72"/>
      <c r="ES97" s="72"/>
      <c r="ET97" s="72"/>
      <c r="EU97" s="72"/>
      <c r="EV97" s="72"/>
      <c r="EW97" s="72"/>
      <c r="EX97" s="72"/>
      <c r="EY97" s="72"/>
      <c r="EZ97" s="72"/>
      <c r="FA97" s="72"/>
      <c r="FB97" s="72"/>
      <c r="FC97" s="72"/>
      <c r="FD97" s="72"/>
      <c r="FE97" s="72"/>
      <c r="FF97" s="72"/>
      <c r="FG97" s="72"/>
      <c r="FH97" s="72"/>
      <c r="FI97" s="72"/>
      <c r="FJ97" s="72"/>
      <c r="FK97" s="72"/>
      <c r="FL97" s="72"/>
      <c r="FM97" s="72"/>
      <c r="FN97" s="72"/>
      <c r="FO97" s="72"/>
      <c r="FP97" s="72"/>
      <c r="FQ97" s="72"/>
      <c r="FR97" s="72"/>
      <c r="FS97" s="72"/>
      <c r="FT97" s="72"/>
      <c r="FU97" s="72"/>
      <c r="FV97" s="72"/>
      <c r="FW97" s="72"/>
      <c r="FX97" s="72"/>
      <c r="FY97" s="72"/>
      <c r="FZ97" s="72"/>
      <c r="GA97" s="72"/>
      <c r="GB97" s="72"/>
      <c r="GC97" s="72"/>
      <c r="GD97" s="72"/>
      <c r="GE97" s="72"/>
      <c r="GF97" s="72"/>
      <c r="GG97" s="72"/>
      <c r="GH97" s="72"/>
      <c r="GI97" s="72"/>
      <c r="GJ97" s="72"/>
      <c r="GK97" s="72"/>
      <c r="GL97" s="72"/>
      <c r="GM97" s="72"/>
      <c r="GN97" s="72"/>
      <c r="GO97" s="72"/>
      <c r="GP97" s="72"/>
      <c r="GQ97" s="72"/>
      <c r="GR97" s="72"/>
      <c r="GS97" s="72"/>
      <c r="GT97" s="72"/>
      <c r="GU97" s="72"/>
      <c r="GV97" s="72"/>
      <c r="GW97" s="72"/>
      <c r="GX97" s="72"/>
      <c r="GY97" s="72"/>
      <c r="GZ97" s="72"/>
      <c r="HA97" s="72"/>
      <c r="HB97" s="72"/>
      <c r="HC97" s="72"/>
      <c r="HD97" s="72"/>
      <c r="HE97" s="72"/>
      <c r="HF97" s="72"/>
      <c r="HG97" s="72"/>
      <c r="HH97" s="72"/>
      <c r="HI97" s="72"/>
      <c r="HJ97" s="72"/>
      <c r="HK97" s="72"/>
      <c r="HL97" s="72"/>
      <c r="HM97" s="72"/>
      <c r="HN97" s="72"/>
      <c r="HO97" s="72"/>
      <c r="HP97" s="72"/>
      <c r="HQ97" s="72"/>
      <c r="HR97" s="72"/>
      <c r="HS97" s="72"/>
      <c r="HT97" s="72"/>
      <c r="HU97" s="72"/>
      <c r="HV97" s="72"/>
      <c r="HW97" s="72"/>
      <c r="HX97" s="72"/>
      <c r="HY97" s="72"/>
      <c r="HZ97" s="72"/>
      <c r="IA97" s="72"/>
      <c r="IB97" s="72"/>
      <c r="IC97" s="72"/>
      <c r="ID97" s="72"/>
      <c r="IE97" s="72"/>
      <c r="IF97" s="72"/>
      <c r="IG97" s="72"/>
      <c r="IH97" s="72"/>
      <c r="II97" s="72"/>
      <c r="IJ97" s="72"/>
      <c r="IK97" s="72"/>
      <c r="IL97" s="72"/>
      <c r="IM97" s="72"/>
      <c r="IN97" s="72"/>
      <c r="IO97" s="72"/>
      <c r="IP97" s="72"/>
      <c r="IQ97" s="72"/>
      <c r="IR97" s="72"/>
      <c r="IS97" s="72"/>
      <c r="IT97" s="72"/>
      <c r="IU97" s="72"/>
      <c r="IV97" s="72"/>
    </row>
    <row r="98" spans="1:256" s="73" customFormat="1" x14ac:dyDescent="0.25">
      <c r="A98" s="70" t="str">
        <f>IF(A96="","",IF((SUM(IF(FREQUENCY('A1'!$K$30:$L$103,'A1'!$K$30:$L$103)&gt;0,1)))&gt;(A96+1),(A96+1),""))</f>
        <v/>
      </c>
      <c r="B98" s="71" t="str">
        <f t="array" ref="B98">IF(A97="","",(LARGE('A1'!$K$30:$L$103,(1+SUM(COUNTIF('A1'!$K$30:$L$103,B$7:B97))-(A97*COUNTIF('A1'!$K$30:$L$103,B$8))))))</f>
        <v/>
      </c>
      <c r="C98" s="72" t="str">
        <f t="array" ref="C98:AZ98">IF($C$6:$AZ$6="","",IF($C$6:$AZ$6="HOT",IF($C97:$AZ97="●","|",IF($C97:$AZ97="|","|","")),IF($C97:$AZ97="▲","|",IF($C97:$AZ97="|","|",""))))</f>
        <v/>
      </c>
      <c r="D98" s="72" t="str">
        <v/>
      </c>
      <c r="E98" s="72" t="e">
        <v>#NUM!</v>
      </c>
      <c r="F98" s="72" t="str">
        <v/>
      </c>
      <c r="G98" s="72" t="str">
        <v/>
      </c>
      <c r="H98" s="72" t="e">
        <v>#NUM!</v>
      </c>
      <c r="I98" s="72" t="e">
        <v>#NUM!</v>
      </c>
      <c r="J98" s="72" t="e">
        <v>#NUM!</v>
      </c>
      <c r="K98" s="72" t="str">
        <v/>
      </c>
      <c r="L98" s="72" t="str">
        <v/>
      </c>
      <c r="M98" s="72" t="str">
        <v/>
      </c>
      <c r="N98" s="72" t="str">
        <v/>
      </c>
      <c r="O98" s="72" t="e">
        <v>#NUM!</v>
      </c>
      <c r="P98" s="72" t="e">
        <v>#NUM!</v>
      </c>
      <c r="Q98" s="72" t="e">
        <v>#NUM!</v>
      </c>
      <c r="R98" s="72" t="e">
        <v>#NUM!</v>
      </c>
      <c r="S98" s="72" t="e">
        <v>#NUM!</v>
      </c>
      <c r="T98" s="72" t="e">
        <v>#NUM!</v>
      </c>
      <c r="U98" s="72" t="e">
        <v>#NUM!</v>
      </c>
      <c r="V98" s="72" t="e">
        <v>#NUM!</v>
      </c>
      <c r="W98" s="72" t="e">
        <v>#NUM!</v>
      </c>
      <c r="X98" s="72" t="e">
        <v>#NUM!</v>
      </c>
      <c r="Y98" s="72" t="e">
        <v>#NUM!</v>
      </c>
      <c r="Z98" s="72" t="str">
        <v/>
      </c>
      <c r="AA98" s="72" t="str">
        <v/>
      </c>
      <c r="AB98" s="72" t="str">
        <v/>
      </c>
      <c r="AC98" s="72" t="str">
        <v/>
      </c>
      <c r="AD98" s="72" t="str">
        <v/>
      </c>
      <c r="AE98" s="72" t="str">
        <v/>
      </c>
      <c r="AF98" s="72" t="str">
        <v/>
      </c>
      <c r="AG98" s="72" t="str">
        <v/>
      </c>
      <c r="AH98" s="72" t="str">
        <v/>
      </c>
      <c r="AI98" s="72" t="str">
        <v/>
      </c>
      <c r="AJ98" s="72" t="str">
        <v/>
      </c>
      <c r="AK98" s="72" t="str">
        <v/>
      </c>
      <c r="AL98" s="72" t="str">
        <v/>
      </c>
      <c r="AM98" s="72" t="str">
        <v/>
      </c>
      <c r="AN98" s="72" t="str">
        <v/>
      </c>
      <c r="AO98" s="72" t="str">
        <v/>
      </c>
      <c r="AP98" s="72" t="str">
        <v/>
      </c>
      <c r="AQ98" s="72" t="str">
        <v/>
      </c>
      <c r="AR98" s="72" t="str">
        <v/>
      </c>
      <c r="AS98" s="72" t="str">
        <v/>
      </c>
      <c r="AT98" s="72" t="str">
        <v/>
      </c>
      <c r="AU98" s="72" t="str">
        <v/>
      </c>
      <c r="AV98" s="72" t="str">
        <v/>
      </c>
      <c r="AW98" s="72" t="str">
        <v/>
      </c>
      <c r="AX98" s="72" t="str">
        <v/>
      </c>
      <c r="AY98" s="72" t="str">
        <v/>
      </c>
      <c r="AZ98" s="72" t="str">
        <v/>
      </c>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c r="DA98" s="72"/>
      <c r="DB98" s="72"/>
      <c r="DC98" s="72"/>
      <c r="DD98" s="72"/>
      <c r="DE98" s="72"/>
      <c r="DF98" s="72"/>
      <c r="DG98" s="72"/>
      <c r="DH98" s="72"/>
      <c r="DI98" s="72"/>
      <c r="DJ98" s="72"/>
      <c r="DK98" s="72"/>
      <c r="DL98" s="72"/>
      <c r="DM98" s="72"/>
      <c r="DN98" s="72"/>
      <c r="DO98" s="72"/>
      <c r="DP98" s="72"/>
      <c r="DQ98" s="72"/>
      <c r="DR98" s="72"/>
      <c r="DS98" s="72"/>
      <c r="DT98" s="72"/>
      <c r="DU98" s="72"/>
      <c r="DV98" s="72"/>
      <c r="DW98" s="72"/>
      <c r="DX98" s="72"/>
      <c r="DY98" s="72"/>
      <c r="DZ98" s="72"/>
      <c r="EA98" s="72"/>
      <c r="EB98" s="72"/>
      <c r="EC98" s="72"/>
      <c r="ED98" s="72"/>
      <c r="EE98" s="72"/>
      <c r="EF98" s="72"/>
      <c r="EG98" s="72"/>
      <c r="EH98" s="72"/>
      <c r="EI98" s="72"/>
      <c r="EJ98" s="72"/>
      <c r="EK98" s="72"/>
      <c r="EL98" s="72"/>
      <c r="EM98" s="72"/>
      <c r="EN98" s="72"/>
      <c r="EO98" s="72"/>
      <c r="EP98" s="72"/>
      <c r="EQ98" s="72"/>
      <c r="ER98" s="72"/>
      <c r="ES98" s="72"/>
      <c r="ET98" s="72"/>
      <c r="EU98" s="72"/>
      <c r="EV98" s="72"/>
      <c r="EW98" s="72"/>
      <c r="EX98" s="72"/>
      <c r="EY98" s="72"/>
      <c r="EZ98" s="72"/>
      <c r="FA98" s="72"/>
      <c r="FB98" s="72"/>
      <c r="FC98" s="72"/>
      <c r="FD98" s="72"/>
      <c r="FE98" s="72"/>
      <c r="FF98" s="72"/>
      <c r="FG98" s="72"/>
      <c r="FH98" s="72"/>
      <c r="FI98" s="72"/>
      <c r="FJ98" s="72"/>
      <c r="FK98" s="72"/>
      <c r="FL98" s="72"/>
      <c r="FM98" s="72"/>
      <c r="FN98" s="72"/>
      <c r="FO98" s="72"/>
      <c r="FP98" s="72"/>
      <c r="FQ98" s="72"/>
      <c r="FR98" s="72"/>
      <c r="FS98" s="72"/>
      <c r="FT98" s="72"/>
      <c r="FU98" s="72"/>
      <c r="FV98" s="72"/>
      <c r="FW98" s="72"/>
      <c r="FX98" s="72"/>
      <c r="FY98" s="72"/>
      <c r="FZ98" s="72"/>
      <c r="GA98" s="72"/>
      <c r="GB98" s="72"/>
      <c r="GC98" s="72"/>
      <c r="GD98" s="72"/>
      <c r="GE98" s="72"/>
      <c r="GF98" s="72"/>
      <c r="GG98" s="72"/>
      <c r="GH98" s="72"/>
      <c r="GI98" s="72"/>
      <c r="GJ98" s="72"/>
      <c r="GK98" s="72"/>
      <c r="GL98" s="72"/>
      <c r="GM98" s="72"/>
      <c r="GN98" s="72"/>
      <c r="GO98" s="72"/>
      <c r="GP98" s="72"/>
      <c r="GQ98" s="72"/>
      <c r="GR98" s="72"/>
      <c r="GS98" s="72"/>
      <c r="GT98" s="72"/>
      <c r="GU98" s="72"/>
      <c r="GV98" s="72"/>
      <c r="GW98" s="72"/>
      <c r="GX98" s="72"/>
      <c r="GY98" s="72"/>
      <c r="GZ98" s="72"/>
      <c r="HA98" s="72"/>
      <c r="HB98" s="72"/>
      <c r="HC98" s="72"/>
      <c r="HD98" s="72"/>
      <c r="HE98" s="72"/>
      <c r="HF98" s="72"/>
      <c r="HG98" s="72"/>
      <c r="HH98" s="72"/>
      <c r="HI98" s="72"/>
      <c r="HJ98" s="72"/>
      <c r="HK98" s="72"/>
      <c r="HL98" s="72"/>
      <c r="HM98" s="72"/>
      <c r="HN98" s="72"/>
      <c r="HO98" s="72"/>
      <c r="HP98" s="72"/>
      <c r="HQ98" s="72"/>
      <c r="HR98" s="72"/>
      <c r="HS98" s="72"/>
      <c r="HT98" s="72"/>
      <c r="HU98" s="72"/>
      <c r="HV98" s="72"/>
      <c r="HW98" s="72"/>
      <c r="HX98" s="72"/>
      <c r="HY98" s="72"/>
      <c r="HZ98" s="72"/>
      <c r="IA98" s="72"/>
      <c r="IB98" s="72"/>
      <c r="IC98" s="72"/>
      <c r="ID98" s="72"/>
      <c r="IE98" s="72"/>
      <c r="IF98" s="72"/>
      <c r="IG98" s="72"/>
      <c r="IH98" s="72"/>
      <c r="II98" s="72"/>
      <c r="IJ98" s="72"/>
      <c r="IK98" s="72"/>
      <c r="IL98" s="72"/>
      <c r="IM98" s="72"/>
      <c r="IN98" s="72"/>
      <c r="IO98" s="72"/>
      <c r="IP98" s="72"/>
      <c r="IQ98" s="72"/>
      <c r="IR98" s="72"/>
      <c r="IS98" s="72"/>
      <c r="IT98" s="72"/>
      <c r="IU98" s="72"/>
      <c r="IV98" s="72"/>
    </row>
    <row r="99" spans="1:256" s="73" customFormat="1" x14ac:dyDescent="0.25">
      <c r="A99" s="70" t="str">
        <f>IF(A97="","",IF((SUM(IF(FREQUENCY('A1'!$K$30:$L$103,'A1'!$K$30:$L$103)&gt;0,1)))&gt;(A97+1),(A97+1),""))</f>
        <v/>
      </c>
      <c r="B99" s="71" t="str">
        <f t="array" ref="B99">IF(A98="","",(LARGE('A1'!$K$30:$L$103,(1+SUM(COUNTIF('A1'!$K$30:$L$103,B$7:B98))-(A98*COUNTIF('A1'!$K$30:$L$103,B$8))))))</f>
        <v/>
      </c>
      <c r="C99" s="72" t="str">
        <f t="array" ref="C99:AZ99">IF($C$6:$AZ$6="","",IF($C$6:$AZ$6="HOT",IF(TRANSPOSE('A1'!$K$30:$K$80)=$B99,"●",IF(TRANSPOSE('A1'!$L$30:$L$80)=$B99,"▼",IF($C98:$AZ98="|","|",""))),IF(TRANSPOSE('A1'!$K$30:$K$80)=$B99,"●",IF(TRANSPOSE('A1'!$L$30:$L$80)=$B99,"▲",IF($C98:$AZ98="|","|","")))))</f>
        <v/>
      </c>
      <c r="D99" s="72" t="str">
        <v/>
      </c>
      <c r="E99" s="72" t="e">
        <v>#NUM!</v>
      </c>
      <c r="F99" s="72" t="str">
        <v/>
      </c>
      <c r="G99" s="72" t="str">
        <v/>
      </c>
      <c r="H99" s="72" t="e">
        <v>#NUM!</v>
      </c>
      <c r="I99" s="72" t="e">
        <v>#NUM!</v>
      </c>
      <c r="J99" s="72" t="e">
        <v>#NUM!</v>
      </c>
      <c r="K99" s="72" t="str">
        <v/>
      </c>
      <c r="L99" s="72" t="str">
        <v/>
      </c>
      <c r="M99" s="72" t="str">
        <v/>
      </c>
      <c r="N99" s="72" t="str">
        <v/>
      </c>
      <c r="O99" s="72" t="e">
        <v>#NUM!</v>
      </c>
      <c r="P99" s="72" t="e">
        <v>#NUM!</v>
      </c>
      <c r="Q99" s="72" t="e">
        <v>#NUM!</v>
      </c>
      <c r="R99" s="72" t="e">
        <v>#NUM!</v>
      </c>
      <c r="S99" s="72" t="e">
        <v>#NUM!</v>
      </c>
      <c r="T99" s="72" t="e">
        <v>#NUM!</v>
      </c>
      <c r="U99" s="72" t="e">
        <v>#NUM!</v>
      </c>
      <c r="V99" s="72" t="e">
        <v>#NUM!</v>
      </c>
      <c r="W99" s="72" t="e">
        <v>#NUM!</v>
      </c>
      <c r="X99" s="72" t="e">
        <v>#NUM!</v>
      </c>
      <c r="Y99" s="72" t="e">
        <v>#NUM!</v>
      </c>
      <c r="Z99" s="72" t="str">
        <v/>
      </c>
      <c r="AA99" s="72" t="str">
        <v/>
      </c>
      <c r="AB99" s="72" t="str">
        <v/>
      </c>
      <c r="AC99" s="72" t="str">
        <v/>
      </c>
      <c r="AD99" s="72" t="str">
        <v/>
      </c>
      <c r="AE99" s="72" t="str">
        <v/>
      </c>
      <c r="AF99" s="72" t="str">
        <v/>
      </c>
      <c r="AG99" s="72" t="str">
        <v/>
      </c>
      <c r="AH99" s="72" t="str">
        <v/>
      </c>
      <c r="AI99" s="72" t="str">
        <v/>
      </c>
      <c r="AJ99" s="72" t="str">
        <v/>
      </c>
      <c r="AK99" s="72" t="str">
        <v/>
      </c>
      <c r="AL99" s="72" t="str">
        <v/>
      </c>
      <c r="AM99" s="72" t="str">
        <v/>
      </c>
      <c r="AN99" s="72" t="str">
        <v/>
      </c>
      <c r="AO99" s="72" t="str">
        <v/>
      </c>
      <c r="AP99" s="72" t="str">
        <v/>
      </c>
      <c r="AQ99" s="72" t="str">
        <v/>
      </c>
      <c r="AR99" s="72" t="str">
        <v/>
      </c>
      <c r="AS99" s="72" t="str">
        <v/>
      </c>
      <c r="AT99" s="72" t="str">
        <v/>
      </c>
      <c r="AU99" s="72" t="str">
        <v/>
      </c>
      <c r="AV99" s="72" t="str">
        <v/>
      </c>
      <c r="AW99" s="72" t="str">
        <v/>
      </c>
      <c r="AX99" s="72" t="str">
        <v/>
      </c>
      <c r="AY99" s="72" t="str">
        <v/>
      </c>
      <c r="AZ99" s="72" t="str">
        <v/>
      </c>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c r="DA99" s="72"/>
      <c r="DB99" s="72"/>
      <c r="DC99" s="72"/>
      <c r="DD99" s="72"/>
      <c r="DE99" s="72"/>
      <c r="DF99" s="72"/>
      <c r="DG99" s="72"/>
      <c r="DH99" s="72"/>
      <c r="DI99" s="72"/>
      <c r="DJ99" s="72"/>
      <c r="DK99" s="72"/>
      <c r="DL99" s="72"/>
      <c r="DM99" s="72"/>
      <c r="DN99" s="72"/>
      <c r="DO99" s="72"/>
      <c r="DP99" s="72"/>
      <c r="DQ99" s="72"/>
      <c r="DR99" s="72"/>
      <c r="DS99" s="72"/>
      <c r="DT99" s="72"/>
      <c r="DU99" s="72"/>
      <c r="DV99" s="72"/>
      <c r="DW99" s="72"/>
      <c r="DX99" s="72"/>
      <c r="DY99" s="72"/>
      <c r="DZ99" s="72"/>
      <c r="EA99" s="72"/>
      <c r="EB99" s="72"/>
      <c r="EC99" s="72"/>
      <c r="ED99" s="72"/>
      <c r="EE99" s="72"/>
      <c r="EF99" s="72"/>
      <c r="EG99" s="72"/>
      <c r="EH99" s="72"/>
      <c r="EI99" s="72"/>
      <c r="EJ99" s="72"/>
      <c r="EK99" s="72"/>
      <c r="EL99" s="72"/>
      <c r="EM99" s="72"/>
      <c r="EN99" s="72"/>
      <c r="EO99" s="72"/>
      <c r="EP99" s="72"/>
      <c r="EQ99" s="72"/>
      <c r="ER99" s="72"/>
      <c r="ES99" s="72"/>
      <c r="ET99" s="72"/>
      <c r="EU99" s="72"/>
      <c r="EV99" s="72"/>
      <c r="EW99" s="72"/>
      <c r="EX99" s="72"/>
      <c r="EY99" s="72"/>
      <c r="EZ99" s="72"/>
      <c r="FA99" s="72"/>
      <c r="FB99" s="72"/>
      <c r="FC99" s="72"/>
      <c r="FD99" s="72"/>
      <c r="FE99" s="72"/>
      <c r="FF99" s="72"/>
      <c r="FG99" s="72"/>
      <c r="FH99" s="72"/>
      <c r="FI99" s="72"/>
      <c r="FJ99" s="72"/>
      <c r="FK99" s="72"/>
      <c r="FL99" s="72"/>
      <c r="FM99" s="72"/>
      <c r="FN99" s="72"/>
      <c r="FO99" s="72"/>
      <c r="FP99" s="72"/>
      <c r="FQ99" s="72"/>
      <c r="FR99" s="72"/>
      <c r="FS99" s="72"/>
      <c r="FT99" s="72"/>
      <c r="FU99" s="72"/>
      <c r="FV99" s="72"/>
      <c r="FW99" s="72"/>
      <c r="FX99" s="72"/>
      <c r="FY99" s="72"/>
      <c r="FZ99" s="72"/>
      <c r="GA99" s="72"/>
      <c r="GB99" s="72"/>
      <c r="GC99" s="72"/>
      <c r="GD99" s="72"/>
      <c r="GE99" s="72"/>
      <c r="GF99" s="72"/>
      <c r="GG99" s="72"/>
      <c r="GH99" s="72"/>
      <c r="GI99" s="72"/>
      <c r="GJ99" s="72"/>
      <c r="GK99" s="72"/>
      <c r="GL99" s="72"/>
      <c r="GM99" s="72"/>
      <c r="GN99" s="72"/>
      <c r="GO99" s="72"/>
      <c r="GP99" s="72"/>
      <c r="GQ99" s="72"/>
      <c r="GR99" s="72"/>
      <c r="GS99" s="72"/>
      <c r="GT99" s="72"/>
      <c r="GU99" s="72"/>
      <c r="GV99" s="72"/>
      <c r="GW99" s="72"/>
      <c r="GX99" s="72"/>
      <c r="GY99" s="72"/>
      <c r="GZ99" s="72"/>
      <c r="HA99" s="72"/>
      <c r="HB99" s="72"/>
      <c r="HC99" s="72"/>
      <c r="HD99" s="72"/>
      <c r="HE99" s="72"/>
      <c r="HF99" s="72"/>
      <c r="HG99" s="72"/>
      <c r="HH99" s="72"/>
      <c r="HI99" s="72"/>
      <c r="HJ99" s="72"/>
      <c r="HK99" s="72"/>
      <c r="HL99" s="72"/>
      <c r="HM99" s="72"/>
      <c r="HN99" s="72"/>
      <c r="HO99" s="72"/>
      <c r="HP99" s="72"/>
      <c r="HQ99" s="72"/>
      <c r="HR99" s="72"/>
      <c r="HS99" s="72"/>
      <c r="HT99" s="72"/>
      <c r="HU99" s="72"/>
      <c r="HV99" s="72"/>
      <c r="HW99" s="72"/>
      <c r="HX99" s="72"/>
      <c r="HY99" s="72"/>
      <c r="HZ99" s="72"/>
      <c r="IA99" s="72"/>
      <c r="IB99" s="72"/>
      <c r="IC99" s="72"/>
      <c r="ID99" s="72"/>
      <c r="IE99" s="72"/>
      <c r="IF99" s="72"/>
      <c r="IG99" s="72"/>
      <c r="IH99" s="72"/>
      <c r="II99" s="72"/>
      <c r="IJ99" s="72"/>
      <c r="IK99" s="72"/>
      <c r="IL99" s="72"/>
      <c r="IM99" s="72"/>
      <c r="IN99" s="72"/>
      <c r="IO99" s="72"/>
      <c r="IP99" s="72"/>
      <c r="IQ99" s="72"/>
      <c r="IR99" s="72"/>
      <c r="IS99" s="72"/>
      <c r="IT99" s="72"/>
      <c r="IU99" s="72"/>
      <c r="IV99" s="72"/>
    </row>
    <row r="100" spans="1:256" s="73" customFormat="1" x14ac:dyDescent="0.25">
      <c r="A100" s="70" t="str">
        <f>IF(A98="","",IF((SUM(IF(FREQUENCY('A1'!$K$30:$L$103,'A1'!$K$30:$L$103)&gt;0,1)))&gt;(A98+1),(A98+1),""))</f>
        <v/>
      </c>
      <c r="B100" s="71" t="str">
        <f t="array" ref="B100">IF(A99="","",(LARGE('A1'!$K$30:$L$103,(1+SUM(COUNTIF('A1'!$K$30:$L$103,B$7:B99))-(A99*COUNTIF('A1'!$K$30:$L$103,B$8))))))</f>
        <v/>
      </c>
      <c r="C100" s="72" t="str">
        <f t="array" ref="C100:AZ100">IF($C$6:$AZ$6="","",IF($C$6:$AZ$6="HOT",IF($C99:$AZ99="●","|",IF($C99:$AZ99="|","|","")),IF($C99:$AZ99="▲","|",IF($C99:$AZ99="|","|",""))))</f>
        <v/>
      </c>
      <c r="D100" s="72" t="str">
        <v/>
      </c>
      <c r="E100" s="72" t="e">
        <v>#NUM!</v>
      </c>
      <c r="F100" s="72" t="str">
        <v/>
      </c>
      <c r="G100" s="72" t="str">
        <v/>
      </c>
      <c r="H100" s="72" t="e">
        <v>#NUM!</v>
      </c>
      <c r="I100" s="72" t="e">
        <v>#NUM!</v>
      </c>
      <c r="J100" s="72" t="e">
        <v>#NUM!</v>
      </c>
      <c r="K100" s="72" t="str">
        <v/>
      </c>
      <c r="L100" s="72" t="str">
        <v/>
      </c>
      <c r="M100" s="72" t="str">
        <v/>
      </c>
      <c r="N100" s="72" t="str">
        <v/>
      </c>
      <c r="O100" s="72" t="e">
        <v>#NUM!</v>
      </c>
      <c r="P100" s="72" t="e">
        <v>#NUM!</v>
      </c>
      <c r="Q100" s="72" t="e">
        <v>#NUM!</v>
      </c>
      <c r="R100" s="72" t="e">
        <v>#NUM!</v>
      </c>
      <c r="S100" s="72" t="e">
        <v>#NUM!</v>
      </c>
      <c r="T100" s="72" t="e">
        <v>#NUM!</v>
      </c>
      <c r="U100" s="72" t="e">
        <v>#NUM!</v>
      </c>
      <c r="V100" s="72" t="e">
        <v>#NUM!</v>
      </c>
      <c r="W100" s="72" t="e">
        <v>#NUM!</v>
      </c>
      <c r="X100" s="72" t="e">
        <v>#NUM!</v>
      </c>
      <c r="Y100" s="72" t="e">
        <v>#NUM!</v>
      </c>
      <c r="Z100" s="72" t="str">
        <v/>
      </c>
      <c r="AA100" s="72" t="str">
        <v/>
      </c>
      <c r="AB100" s="72" t="str">
        <v/>
      </c>
      <c r="AC100" s="72" t="str">
        <v/>
      </c>
      <c r="AD100" s="72" t="str">
        <v/>
      </c>
      <c r="AE100" s="72" t="str">
        <v/>
      </c>
      <c r="AF100" s="72" t="str">
        <v/>
      </c>
      <c r="AG100" s="72" t="str">
        <v/>
      </c>
      <c r="AH100" s="72" t="str">
        <v/>
      </c>
      <c r="AI100" s="72" t="str">
        <v/>
      </c>
      <c r="AJ100" s="72" t="str">
        <v/>
      </c>
      <c r="AK100" s="72" t="str">
        <v/>
      </c>
      <c r="AL100" s="72" t="str">
        <v/>
      </c>
      <c r="AM100" s="72" t="str">
        <v/>
      </c>
      <c r="AN100" s="72" t="str">
        <v/>
      </c>
      <c r="AO100" s="72" t="str">
        <v/>
      </c>
      <c r="AP100" s="72" t="str">
        <v/>
      </c>
      <c r="AQ100" s="72" t="str">
        <v/>
      </c>
      <c r="AR100" s="72" t="str">
        <v/>
      </c>
      <c r="AS100" s="72" t="str">
        <v/>
      </c>
      <c r="AT100" s="72" t="str">
        <v/>
      </c>
      <c r="AU100" s="72" t="str">
        <v/>
      </c>
      <c r="AV100" s="72" t="str">
        <v/>
      </c>
      <c r="AW100" s="72" t="str">
        <v/>
      </c>
      <c r="AX100" s="72" t="str">
        <v/>
      </c>
      <c r="AY100" s="72" t="str">
        <v/>
      </c>
      <c r="AZ100" s="72" t="str">
        <v/>
      </c>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c r="DA100" s="72"/>
      <c r="DB100" s="72"/>
      <c r="DC100" s="72"/>
      <c r="DD100" s="72"/>
      <c r="DE100" s="72"/>
      <c r="DF100" s="72"/>
      <c r="DG100" s="72"/>
      <c r="DH100" s="72"/>
      <c r="DI100" s="72"/>
      <c r="DJ100" s="72"/>
      <c r="DK100" s="72"/>
      <c r="DL100" s="72"/>
      <c r="DM100" s="72"/>
      <c r="DN100" s="72"/>
      <c r="DO100" s="72"/>
      <c r="DP100" s="72"/>
      <c r="DQ100" s="72"/>
      <c r="DR100" s="72"/>
      <c r="DS100" s="72"/>
      <c r="DT100" s="72"/>
      <c r="DU100" s="72"/>
      <c r="DV100" s="72"/>
      <c r="DW100" s="72"/>
      <c r="DX100" s="72"/>
      <c r="DY100" s="72"/>
      <c r="DZ100" s="72"/>
      <c r="EA100" s="72"/>
      <c r="EB100" s="72"/>
      <c r="EC100" s="72"/>
      <c r="ED100" s="72"/>
      <c r="EE100" s="72"/>
      <c r="EF100" s="72"/>
      <c r="EG100" s="72"/>
      <c r="EH100" s="72"/>
      <c r="EI100" s="72"/>
      <c r="EJ100" s="72"/>
      <c r="EK100" s="72"/>
      <c r="EL100" s="72"/>
      <c r="EM100" s="72"/>
      <c r="EN100" s="72"/>
      <c r="EO100" s="72"/>
      <c r="EP100" s="72"/>
      <c r="EQ100" s="72"/>
      <c r="ER100" s="72"/>
      <c r="ES100" s="72"/>
      <c r="ET100" s="72"/>
      <c r="EU100" s="72"/>
      <c r="EV100" s="72"/>
      <c r="EW100" s="72"/>
      <c r="EX100" s="72"/>
      <c r="EY100" s="72"/>
      <c r="EZ100" s="72"/>
      <c r="FA100" s="72"/>
      <c r="FB100" s="72"/>
      <c r="FC100" s="72"/>
      <c r="FD100" s="72"/>
      <c r="FE100" s="72"/>
      <c r="FF100" s="72"/>
      <c r="FG100" s="72"/>
      <c r="FH100" s="72"/>
      <c r="FI100" s="72"/>
      <c r="FJ100" s="72"/>
      <c r="FK100" s="72"/>
      <c r="FL100" s="72"/>
      <c r="FM100" s="72"/>
      <c r="FN100" s="72"/>
      <c r="FO100" s="72"/>
      <c r="FP100" s="72"/>
      <c r="FQ100" s="72"/>
      <c r="FR100" s="72"/>
      <c r="FS100" s="72"/>
      <c r="FT100" s="72"/>
      <c r="FU100" s="72"/>
      <c r="FV100" s="72"/>
      <c r="FW100" s="72"/>
      <c r="FX100" s="72"/>
      <c r="FY100" s="72"/>
      <c r="FZ100" s="72"/>
      <c r="GA100" s="72"/>
      <c r="GB100" s="72"/>
      <c r="GC100" s="72"/>
      <c r="GD100" s="72"/>
      <c r="GE100" s="72"/>
      <c r="GF100" s="72"/>
      <c r="GG100" s="72"/>
      <c r="GH100" s="72"/>
      <c r="GI100" s="72"/>
      <c r="GJ100" s="72"/>
      <c r="GK100" s="72"/>
      <c r="GL100" s="72"/>
      <c r="GM100" s="72"/>
      <c r="GN100" s="72"/>
      <c r="GO100" s="72"/>
      <c r="GP100" s="72"/>
      <c r="GQ100" s="72"/>
      <c r="GR100" s="72"/>
      <c r="GS100" s="72"/>
      <c r="GT100" s="72"/>
      <c r="GU100" s="72"/>
      <c r="GV100" s="72"/>
      <c r="GW100" s="72"/>
      <c r="GX100" s="72"/>
      <c r="GY100" s="72"/>
      <c r="GZ100" s="72"/>
      <c r="HA100" s="72"/>
      <c r="HB100" s="72"/>
      <c r="HC100" s="72"/>
      <c r="HD100" s="72"/>
      <c r="HE100" s="72"/>
      <c r="HF100" s="72"/>
      <c r="HG100" s="72"/>
      <c r="HH100" s="72"/>
      <c r="HI100" s="72"/>
      <c r="HJ100" s="72"/>
      <c r="HK100" s="72"/>
      <c r="HL100" s="72"/>
      <c r="HM100" s="72"/>
      <c r="HN100" s="72"/>
      <c r="HO100" s="72"/>
      <c r="HP100" s="72"/>
      <c r="HQ100" s="72"/>
      <c r="HR100" s="72"/>
      <c r="HS100" s="72"/>
      <c r="HT100" s="72"/>
      <c r="HU100" s="72"/>
      <c r="HV100" s="72"/>
      <c r="HW100" s="72"/>
      <c r="HX100" s="72"/>
      <c r="HY100" s="72"/>
      <c r="HZ100" s="72"/>
      <c r="IA100" s="72"/>
      <c r="IB100" s="72"/>
      <c r="IC100" s="72"/>
      <c r="ID100" s="72"/>
      <c r="IE100" s="72"/>
      <c r="IF100" s="72"/>
      <c r="IG100" s="72"/>
      <c r="IH100" s="72"/>
      <c r="II100" s="72"/>
      <c r="IJ100" s="72"/>
      <c r="IK100" s="72"/>
      <c r="IL100" s="72"/>
      <c r="IM100" s="72"/>
      <c r="IN100" s="72"/>
      <c r="IO100" s="72"/>
      <c r="IP100" s="72"/>
      <c r="IQ100" s="72"/>
      <c r="IR100" s="72"/>
      <c r="IS100" s="72"/>
      <c r="IT100" s="72"/>
      <c r="IU100" s="72"/>
      <c r="IV100" s="72"/>
    </row>
    <row r="101" spans="1:256" s="73" customFormat="1" x14ac:dyDescent="0.25">
      <c r="A101" s="70" t="str">
        <f>IF(A99="","",IF((SUM(IF(FREQUENCY('A1'!$K$30:$L$103,'A1'!$K$30:$L$103)&gt;0,1)))&gt;(A99+1),(A99+1),""))</f>
        <v/>
      </c>
      <c r="B101" s="71" t="str">
        <f t="array" ref="B101">IF(A100="","",(LARGE('A1'!$K$30:$L$103,(1+SUM(COUNTIF('A1'!$K$30:$L$103,B$7:B100))-(A100*COUNTIF('A1'!$K$30:$L$103,B$8))))))</f>
        <v/>
      </c>
      <c r="C101" s="72" t="str">
        <f t="array" ref="C101:AZ101">IF($C$6:$AZ$6="","",IF($C$6:$AZ$6="HOT",IF(TRANSPOSE('A1'!$K$30:$K$80)=$B101,"●",IF(TRANSPOSE('A1'!$L$30:$L$80)=$B101,"▼",IF($C100:$AZ100="|","|",""))),IF(TRANSPOSE('A1'!$K$30:$K$80)=$B101,"●",IF(TRANSPOSE('A1'!$L$30:$L$80)=$B101,"▲",IF($C100:$AZ100="|","|","")))))</f>
        <v/>
      </c>
      <c r="D101" s="72" t="str">
        <v/>
      </c>
      <c r="E101" s="72" t="e">
        <v>#NUM!</v>
      </c>
      <c r="F101" s="72" t="str">
        <v/>
      </c>
      <c r="G101" s="72" t="str">
        <v/>
      </c>
      <c r="H101" s="72" t="e">
        <v>#NUM!</v>
      </c>
      <c r="I101" s="72" t="e">
        <v>#NUM!</v>
      </c>
      <c r="J101" s="72" t="e">
        <v>#NUM!</v>
      </c>
      <c r="K101" s="72" t="str">
        <v/>
      </c>
      <c r="L101" s="72" t="str">
        <v/>
      </c>
      <c r="M101" s="72" t="str">
        <v/>
      </c>
      <c r="N101" s="72" t="str">
        <v/>
      </c>
      <c r="O101" s="72" t="e">
        <v>#NUM!</v>
      </c>
      <c r="P101" s="72" t="e">
        <v>#NUM!</v>
      </c>
      <c r="Q101" s="72" t="e">
        <v>#NUM!</v>
      </c>
      <c r="R101" s="72" t="e">
        <v>#NUM!</v>
      </c>
      <c r="S101" s="72" t="e">
        <v>#NUM!</v>
      </c>
      <c r="T101" s="72" t="e">
        <v>#NUM!</v>
      </c>
      <c r="U101" s="72" t="e">
        <v>#NUM!</v>
      </c>
      <c r="V101" s="72" t="e">
        <v>#NUM!</v>
      </c>
      <c r="W101" s="72" t="e">
        <v>#NUM!</v>
      </c>
      <c r="X101" s="72" t="e">
        <v>#NUM!</v>
      </c>
      <c r="Y101" s="72" t="e">
        <v>#NUM!</v>
      </c>
      <c r="Z101" s="72" t="str">
        <v/>
      </c>
      <c r="AA101" s="72" t="str">
        <v/>
      </c>
      <c r="AB101" s="72" t="str">
        <v/>
      </c>
      <c r="AC101" s="72" t="str">
        <v/>
      </c>
      <c r="AD101" s="72" t="str">
        <v/>
      </c>
      <c r="AE101" s="72" t="str">
        <v/>
      </c>
      <c r="AF101" s="72" t="str">
        <v/>
      </c>
      <c r="AG101" s="72" t="str">
        <v/>
      </c>
      <c r="AH101" s="72" t="str">
        <v/>
      </c>
      <c r="AI101" s="72" t="str">
        <v/>
      </c>
      <c r="AJ101" s="72" t="str">
        <v/>
      </c>
      <c r="AK101" s="72" t="str">
        <v/>
      </c>
      <c r="AL101" s="72" t="str">
        <v/>
      </c>
      <c r="AM101" s="72" t="str">
        <v/>
      </c>
      <c r="AN101" s="72" t="str">
        <v/>
      </c>
      <c r="AO101" s="72" t="str">
        <v/>
      </c>
      <c r="AP101" s="72" t="str">
        <v/>
      </c>
      <c r="AQ101" s="72" t="str">
        <v/>
      </c>
      <c r="AR101" s="72" t="str">
        <v/>
      </c>
      <c r="AS101" s="72" t="str">
        <v/>
      </c>
      <c r="AT101" s="72" t="str">
        <v/>
      </c>
      <c r="AU101" s="72" t="str">
        <v/>
      </c>
      <c r="AV101" s="72" t="str">
        <v/>
      </c>
      <c r="AW101" s="72" t="str">
        <v/>
      </c>
      <c r="AX101" s="72" t="str">
        <v/>
      </c>
      <c r="AY101" s="72" t="str">
        <v/>
      </c>
      <c r="AZ101" s="72" t="str">
        <v/>
      </c>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c r="DA101" s="72"/>
      <c r="DB101" s="72"/>
      <c r="DC101" s="72"/>
      <c r="DD101" s="72"/>
      <c r="DE101" s="72"/>
      <c r="DF101" s="72"/>
      <c r="DG101" s="72"/>
      <c r="DH101" s="72"/>
      <c r="DI101" s="72"/>
      <c r="DJ101" s="72"/>
      <c r="DK101" s="72"/>
      <c r="DL101" s="72"/>
      <c r="DM101" s="72"/>
      <c r="DN101" s="72"/>
      <c r="DO101" s="72"/>
      <c r="DP101" s="72"/>
      <c r="DQ101" s="72"/>
      <c r="DR101" s="72"/>
      <c r="DS101" s="72"/>
      <c r="DT101" s="72"/>
      <c r="DU101" s="72"/>
      <c r="DV101" s="72"/>
      <c r="DW101" s="72"/>
      <c r="DX101" s="72"/>
      <c r="DY101" s="72"/>
      <c r="DZ101" s="72"/>
      <c r="EA101" s="72"/>
      <c r="EB101" s="72"/>
      <c r="EC101" s="72"/>
      <c r="ED101" s="72"/>
      <c r="EE101" s="72"/>
      <c r="EF101" s="72"/>
      <c r="EG101" s="72"/>
      <c r="EH101" s="72"/>
      <c r="EI101" s="72"/>
      <c r="EJ101" s="72"/>
      <c r="EK101" s="72"/>
      <c r="EL101" s="72"/>
      <c r="EM101" s="72"/>
      <c r="EN101" s="72"/>
      <c r="EO101" s="72"/>
      <c r="EP101" s="72"/>
      <c r="EQ101" s="72"/>
      <c r="ER101" s="72"/>
      <c r="ES101" s="72"/>
      <c r="ET101" s="72"/>
      <c r="EU101" s="72"/>
      <c r="EV101" s="72"/>
      <c r="EW101" s="72"/>
      <c r="EX101" s="72"/>
      <c r="EY101" s="72"/>
      <c r="EZ101" s="72"/>
      <c r="FA101" s="72"/>
      <c r="FB101" s="72"/>
      <c r="FC101" s="72"/>
      <c r="FD101" s="72"/>
      <c r="FE101" s="72"/>
      <c r="FF101" s="72"/>
      <c r="FG101" s="72"/>
      <c r="FH101" s="72"/>
      <c r="FI101" s="72"/>
      <c r="FJ101" s="72"/>
      <c r="FK101" s="72"/>
      <c r="FL101" s="72"/>
      <c r="FM101" s="72"/>
      <c r="FN101" s="72"/>
      <c r="FO101" s="72"/>
      <c r="FP101" s="72"/>
      <c r="FQ101" s="72"/>
      <c r="FR101" s="72"/>
      <c r="FS101" s="72"/>
      <c r="FT101" s="72"/>
      <c r="FU101" s="72"/>
      <c r="FV101" s="72"/>
      <c r="FW101" s="72"/>
      <c r="FX101" s="72"/>
      <c r="FY101" s="72"/>
      <c r="FZ101" s="72"/>
      <c r="GA101" s="72"/>
      <c r="GB101" s="72"/>
      <c r="GC101" s="72"/>
      <c r="GD101" s="72"/>
      <c r="GE101" s="72"/>
      <c r="GF101" s="72"/>
      <c r="GG101" s="72"/>
      <c r="GH101" s="72"/>
      <c r="GI101" s="72"/>
      <c r="GJ101" s="72"/>
      <c r="GK101" s="72"/>
      <c r="GL101" s="72"/>
      <c r="GM101" s="72"/>
      <c r="GN101" s="72"/>
      <c r="GO101" s="72"/>
      <c r="GP101" s="72"/>
      <c r="GQ101" s="72"/>
      <c r="GR101" s="72"/>
      <c r="GS101" s="72"/>
      <c r="GT101" s="72"/>
      <c r="GU101" s="72"/>
      <c r="GV101" s="72"/>
      <c r="GW101" s="72"/>
      <c r="GX101" s="72"/>
      <c r="GY101" s="72"/>
      <c r="GZ101" s="72"/>
      <c r="HA101" s="72"/>
      <c r="HB101" s="72"/>
      <c r="HC101" s="72"/>
      <c r="HD101" s="72"/>
      <c r="HE101" s="72"/>
      <c r="HF101" s="72"/>
      <c r="HG101" s="72"/>
      <c r="HH101" s="72"/>
      <c r="HI101" s="72"/>
      <c r="HJ101" s="72"/>
      <c r="HK101" s="72"/>
      <c r="HL101" s="72"/>
      <c r="HM101" s="72"/>
      <c r="HN101" s="72"/>
      <c r="HO101" s="72"/>
      <c r="HP101" s="72"/>
      <c r="HQ101" s="72"/>
      <c r="HR101" s="72"/>
      <c r="HS101" s="72"/>
      <c r="HT101" s="72"/>
      <c r="HU101" s="72"/>
      <c r="HV101" s="72"/>
      <c r="HW101" s="72"/>
      <c r="HX101" s="72"/>
      <c r="HY101" s="72"/>
      <c r="HZ101" s="72"/>
      <c r="IA101" s="72"/>
      <c r="IB101" s="72"/>
      <c r="IC101" s="72"/>
      <c r="ID101" s="72"/>
      <c r="IE101" s="72"/>
      <c r="IF101" s="72"/>
      <c r="IG101" s="72"/>
      <c r="IH101" s="72"/>
      <c r="II101" s="72"/>
      <c r="IJ101" s="72"/>
      <c r="IK101" s="72"/>
      <c r="IL101" s="72"/>
      <c r="IM101" s="72"/>
      <c r="IN101" s="72"/>
      <c r="IO101" s="72"/>
      <c r="IP101" s="72"/>
      <c r="IQ101" s="72"/>
      <c r="IR101" s="72"/>
      <c r="IS101" s="72"/>
      <c r="IT101" s="72"/>
      <c r="IU101" s="72"/>
      <c r="IV101" s="72"/>
    </row>
    <row r="102" spans="1:256" s="73" customFormat="1" x14ac:dyDescent="0.25">
      <c r="A102" s="70" t="str">
        <f>IF(A100="","",IF((SUM(IF(FREQUENCY('A1'!$K$30:$L$103,'A1'!$K$30:$L$103)&gt;0,1)))&gt;(A100+1),(A100+1),""))</f>
        <v/>
      </c>
      <c r="B102" s="71" t="str">
        <f t="array" ref="B102">IF(A101="","",(LARGE('A1'!$K$30:$L$103,(1+SUM(COUNTIF('A1'!$K$30:$L$103,B$7:B101))-(A101*COUNTIF('A1'!$K$30:$L$103,B$8))))))</f>
        <v/>
      </c>
      <c r="C102" s="72" t="str">
        <f t="array" ref="C102:AZ102">IF($C$6:$AZ$6="","",IF($C$6:$AZ$6="HOT",IF($C101:$AZ101="●","|",IF($C101:$AZ101="|","|","")),IF($C101:$AZ101="▲","|",IF($C101:$AZ101="|","|",""))))</f>
        <v/>
      </c>
      <c r="D102" s="72" t="str">
        <v/>
      </c>
      <c r="E102" s="72" t="e">
        <v>#NUM!</v>
      </c>
      <c r="F102" s="72" t="str">
        <v/>
      </c>
      <c r="G102" s="72" t="str">
        <v/>
      </c>
      <c r="H102" s="72" t="e">
        <v>#NUM!</v>
      </c>
      <c r="I102" s="72" t="e">
        <v>#NUM!</v>
      </c>
      <c r="J102" s="72" t="e">
        <v>#NUM!</v>
      </c>
      <c r="K102" s="72" t="str">
        <v/>
      </c>
      <c r="L102" s="72" t="str">
        <v/>
      </c>
      <c r="M102" s="72" t="str">
        <v/>
      </c>
      <c r="N102" s="72" t="str">
        <v/>
      </c>
      <c r="O102" s="72" t="e">
        <v>#NUM!</v>
      </c>
      <c r="P102" s="72" t="e">
        <v>#NUM!</v>
      </c>
      <c r="Q102" s="72" t="e">
        <v>#NUM!</v>
      </c>
      <c r="R102" s="72" t="e">
        <v>#NUM!</v>
      </c>
      <c r="S102" s="72" t="e">
        <v>#NUM!</v>
      </c>
      <c r="T102" s="72" t="e">
        <v>#NUM!</v>
      </c>
      <c r="U102" s="72" t="e">
        <v>#NUM!</v>
      </c>
      <c r="V102" s="72" t="e">
        <v>#NUM!</v>
      </c>
      <c r="W102" s="72" t="e">
        <v>#NUM!</v>
      </c>
      <c r="X102" s="72" t="e">
        <v>#NUM!</v>
      </c>
      <c r="Y102" s="72" t="e">
        <v>#NUM!</v>
      </c>
      <c r="Z102" s="72" t="str">
        <v/>
      </c>
      <c r="AA102" s="72" t="str">
        <v/>
      </c>
      <c r="AB102" s="72" t="str">
        <v/>
      </c>
      <c r="AC102" s="72" t="str">
        <v/>
      </c>
      <c r="AD102" s="72" t="str">
        <v/>
      </c>
      <c r="AE102" s="72" t="str">
        <v/>
      </c>
      <c r="AF102" s="72" t="str">
        <v/>
      </c>
      <c r="AG102" s="72" t="str">
        <v/>
      </c>
      <c r="AH102" s="72" t="str">
        <v/>
      </c>
      <c r="AI102" s="72" t="str">
        <v/>
      </c>
      <c r="AJ102" s="72" t="str">
        <v/>
      </c>
      <c r="AK102" s="72" t="str">
        <v/>
      </c>
      <c r="AL102" s="72" t="str">
        <v/>
      </c>
      <c r="AM102" s="72" t="str">
        <v/>
      </c>
      <c r="AN102" s="72" t="str">
        <v/>
      </c>
      <c r="AO102" s="72" t="str">
        <v/>
      </c>
      <c r="AP102" s="72" t="str">
        <v/>
      </c>
      <c r="AQ102" s="72" t="str">
        <v/>
      </c>
      <c r="AR102" s="72" t="str">
        <v/>
      </c>
      <c r="AS102" s="72" t="str">
        <v/>
      </c>
      <c r="AT102" s="72" t="str">
        <v/>
      </c>
      <c r="AU102" s="72" t="str">
        <v/>
      </c>
      <c r="AV102" s="72" t="str">
        <v/>
      </c>
      <c r="AW102" s="72" t="str">
        <v/>
      </c>
      <c r="AX102" s="72" t="str">
        <v/>
      </c>
      <c r="AY102" s="72" t="str">
        <v/>
      </c>
      <c r="AZ102" s="72" t="str">
        <v/>
      </c>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c r="DA102" s="72"/>
      <c r="DB102" s="72"/>
      <c r="DC102" s="72"/>
      <c r="DD102" s="72"/>
      <c r="DE102" s="72"/>
      <c r="DF102" s="72"/>
      <c r="DG102" s="72"/>
      <c r="DH102" s="72"/>
      <c r="DI102" s="72"/>
      <c r="DJ102" s="72"/>
      <c r="DK102" s="72"/>
      <c r="DL102" s="72"/>
      <c r="DM102" s="72"/>
      <c r="DN102" s="72"/>
      <c r="DO102" s="72"/>
      <c r="DP102" s="72"/>
      <c r="DQ102" s="72"/>
      <c r="DR102" s="72"/>
      <c r="DS102" s="72"/>
      <c r="DT102" s="72"/>
      <c r="DU102" s="72"/>
      <c r="DV102" s="72"/>
      <c r="DW102" s="72"/>
      <c r="DX102" s="72"/>
      <c r="DY102" s="72"/>
      <c r="DZ102" s="72"/>
      <c r="EA102" s="72"/>
      <c r="EB102" s="72"/>
      <c r="EC102" s="72"/>
      <c r="ED102" s="72"/>
      <c r="EE102" s="72"/>
      <c r="EF102" s="72"/>
      <c r="EG102" s="72"/>
      <c r="EH102" s="72"/>
      <c r="EI102" s="72"/>
      <c r="EJ102" s="72"/>
      <c r="EK102" s="72"/>
      <c r="EL102" s="72"/>
      <c r="EM102" s="72"/>
      <c r="EN102" s="72"/>
      <c r="EO102" s="72"/>
      <c r="EP102" s="72"/>
      <c r="EQ102" s="72"/>
      <c r="ER102" s="72"/>
      <c r="ES102" s="72"/>
      <c r="ET102" s="72"/>
      <c r="EU102" s="72"/>
      <c r="EV102" s="72"/>
      <c r="EW102" s="72"/>
      <c r="EX102" s="72"/>
      <c r="EY102" s="72"/>
      <c r="EZ102" s="72"/>
      <c r="FA102" s="72"/>
      <c r="FB102" s="72"/>
      <c r="FC102" s="72"/>
      <c r="FD102" s="72"/>
      <c r="FE102" s="72"/>
      <c r="FF102" s="72"/>
      <c r="FG102" s="72"/>
      <c r="FH102" s="72"/>
      <c r="FI102" s="72"/>
      <c r="FJ102" s="72"/>
      <c r="FK102" s="72"/>
      <c r="FL102" s="72"/>
      <c r="FM102" s="72"/>
      <c r="FN102" s="72"/>
      <c r="FO102" s="72"/>
      <c r="FP102" s="72"/>
      <c r="FQ102" s="72"/>
      <c r="FR102" s="72"/>
      <c r="FS102" s="72"/>
      <c r="FT102" s="72"/>
      <c r="FU102" s="72"/>
      <c r="FV102" s="72"/>
      <c r="FW102" s="72"/>
      <c r="FX102" s="72"/>
      <c r="FY102" s="72"/>
      <c r="FZ102" s="72"/>
      <c r="GA102" s="72"/>
      <c r="GB102" s="72"/>
      <c r="GC102" s="72"/>
      <c r="GD102" s="72"/>
      <c r="GE102" s="72"/>
      <c r="GF102" s="72"/>
      <c r="GG102" s="72"/>
      <c r="GH102" s="72"/>
      <c r="GI102" s="72"/>
      <c r="GJ102" s="72"/>
      <c r="GK102" s="72"/>
      <c r="GL102" s="72"/>
      <c r="GM102" s="72"/>
      <c r="GN102" s="72"/>
      <c r="GO102" s="72"/>
      <c r="GP102" s="72"/>
      <c r="GQ102" s="72"/>
      <c r="GR102" s="72"/>
      <c r="GS102" s="72"/>
      <c r="GT102" s="72"/>
      <c r="GU102" s="72"/>
      <c r="GV102" s="72"/>
      <c r="GW102" s="72"/>
      <c r="GX102" s="72"/>
      <c r="GY102" s="72"/>
      <c r="GZ102" s="72"/>
      <c r="HA102" s="72"/>
      <c r="HB102" s="72"/>
      <c r="HC102" s="72"/>
      <c r="HD102" s="72"/>
      <c r="HE102" s="72"/>
      <c r="HF102" s="72"/>
      <c r="HG102" s="72"/>
      <c r="HH102" s="72"/>
      <c r="HI102" s="72"/>
      <c r="HJ102" s="72"/>
      <c r="HK102" s="72"/>
      <c r="HL102" s="72"/>
      <c r="HM102" s="72"/>
      <c r="HN102" s="72"/>
      <c r="HO102" s="72"/>
      <c r="HP102" s="72"/>
      <c r="HQ102" s="72"/>
      <c r="HR102" s="72"/>
      <c r="HS102" s="72"/>
      <c r="HT102" s="72"/>
      <c r="HU102" s="72"/>
      <c r="HV102" s="72"/>
      <c r="HW102" s="72"/>
      <c r="HX102" s="72"/>
      <c r="HY102" s="72"/>
      <c r="HZ102" s="72"/>
      <c r="IA102" s="72"/>
      <c r="IB102" s="72"/>
      <c r="IC102" s="72"/>
      <c r="ID102" s="72"/>
      <c r="IE102" s="72"/>
      <c r="IF102" s="72"/>
      <c r="IG102" s="72"/>
      <c r="IH102" s="72"/>
      <c r="II102" s="72"/>
      <c r="IJ102" s="72"/>
      <c r="IK102" s="72"/>
      <c r="IL102" s="72"/>
      <c r="IM102" s="72"/>
      <c r="IN102" s="72"/>
      <c r="IO102" s="72"/>
      <c r="IP102" s="72"/>
      <c r="IQ102" s="72"/>
      <c r="IR102" s="72"/>
      <c r="IS102" s="72"/>
      <c r="IT102" s="72"/>
      <c r="IU102" s="72"/>
      <c r="IV102" s="72"/>
    </row>
    <row r="103" spans="1:256" s="73" customFormat="1" x14ac:dyDescent="0.25">
      <c r="A103" s="70" t="str">
        <f>IF(A101="","",IF((SUM(IF(FREQUENCY('A1'!$K$30:$L$103,'A1'!$K$30:$L$103)&gt;0,1)))&gt;(A101+1),(A101+1),""))</f>
        <v/>
      </c>
      <c r="B103" s="71" t="str">
        <f t="array" ref="B103">IF(A102="","",(LARGE('A1'!$K$30:$L$103,(1+SUM(COUNTIF('A1'!$K$30:$L$103,B$7:B102))-(A102*COUNTIF('A1'!$K$30:$L$103,B$8))))))</f>
        <v/>
      </c>
      <c r="C103" s="72" t="str">
        <f t="array" ref="C103:AZ103">IF($C$6:$AZ$6="","",IF($C$6:$AZ$6="HOT",IF(TRANSPOSE('A1'!$K$30:$K$80)=$B103,"●",IF(TRANSPOSE('A1'!$L$30:$L$80)=$B103,"▼",IF($C102:$AZ102="|","|",""))),IF(TRANSPOSE('A1'!$K$30:$K$80)=$B103,"●",IF(TRANSPOSE('A1'!$L$30:$L$80)=$B103,"▲",IF($C102:$AZ102="|","|","")))))</f>
        <v/>
      </c>
      <c r="D103" s="72" t="str">
        <v/>
      </c>
      <c r="E103" s="72" t="e">
        <v>#NUM!</v>
      </c>
      <c r="F103" s="72" t="str">
        <v/>
      </c>
      <c r="G103" s="72" t="str">
        <v/>
      </c>
      <c r="H103" s="72" t="e">
        <v>#NUM!</v>
      </c>
      <c r="I103" s="72" t="e">
        <v>#NUM!</v>
      </c>
      <c r="J103" s="72" t="e">
        <v>#NUM!</v>
      </c>
      <c r="K103" s="72" t="str">
        <v/>
      </c>
      <c r="L103" s="72" t="str">
        <v/>
      </c>
      <c r="M103" s="72" t="str">
        <v/>
      </c>
      <c r="N103" s="72" t="str">
        <v/>
      </c>
      <c r="O103" s="72" t="e">
        <v>#NUM!</v>
      </c>
      <c r="P103" s="72" t="e">
        <v>#NUM!</v>
      </c>
      <c r="Q103" s="72" t="e">
        <v>#NUM!</v>
      </c>
      <c r="R103" s="72" t="e">
        <v>#NUM!</v>
      </c>
      <c r="S103" s="72" t="e">
        <v>#NUM!</v>
      </c>
      <c r="T103" s="72" t="e">
        <v>#NUM!</v>
      </c>
      <c r="U103" s="72" t="e">
        <v>#NUM!</v>
      </c>
      <c r="V103" s="72" t="e">
        <v>#NUM!</v>
      </c>
      <c r="W103" s="72" t="e">
        <v>#NUM!</v>
      </c>
      <c r="X103" s="72" t="e">
        <v>#NUM!</v>
      </c>
      <c r="Y103" s="72" t="e">
        <v>#NUM!</v>
      </c>
      <c r="Z103" s="72" t="str">
        <v/>
      </c>
      <c r="AA103" s="72" t="str">
        <v/>
      </c>
      <c r="AB103" s="72" t="str">
        <v/>
      </c>
      <c r="AC103" s="72" t="str">
        <v/>
      </c>
      <c r="AD103" s="72" t="str">
        <v/>
      </c>
      <c r="AE103" s="72" t="str">
        <v/>
      </c>
      <c r="AF103" s="72" t="str">
        <v/>
      </c>
      <c r="AG103" s="72" t="str">
        <v/>
      </c>
      <c r="AH103" s="72" t="str">
        <v/>
      </c>
      <c r="AI103" s="72" t="str">
        <v/>
      </c>
      <c r="AJ103" s="72" t="str">
        <v/>
      </c>
      <c r="AK103" s="72" t="str">
        <v/>
      </c>
      <c r="AL103" s="72" t="str">
        <v/>
      </c>
      <c r="AM103" s="72" t="str">
        <v/>
      </c>
      <c r="AN103" s="72" t="str">
        <v/>
      </c>
      <c r="AO103" s="72" t="str">
        <v/>
      </c>
      <c r="AP103" s="72" t="str">
        <v/>
      </c>
      <c r="AQ103" s="72" t="str">
        <v/>
      </c>
      <c r="AR103" s="72" t="str">
        <v/>
      </c>
      <c r="AS103" s="72" t="str">
        <v/>
      </c>
      <c r="AT103" s="72" t="str">
        <v/>
      </c>
      <c r="AU103" s="72" t="str">
        <v/>
      </c>
      <c r="AV103" s="72" t="str">
        <v/>
      </c>
      <c r="AW103" s="72" t="str">
        <v/>
      </c>
      <c r="AX103" s="72" t="str">
        <v/>
      </c>
      <c r="AY103" s="72" t="str">
        <v/>
      </c>
      <c r="AZ103" s="72" t="str">
        <v/>
      </c>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c r="DA103" s="72"/>
      <c r="DB103" s="72"/>
      <c r="DC103" s="72"/>
      <c r="DD103" s="72"/>
      <c r="DE103" s="72"/>
      <c r="DF103" s="72"/>
      <c r="DG103" s="72"/>
      <c r="DH103" s="72"/>
      <c r="DI103" s="72"/>
      <c r="DJ103" s="72"/>
      <c r="DK103" s="72"/>
      <c r="DL103" s="72"/>
      <c r="DM103" s="72"/>
      <c r="DN103" s="72"/>
      <c r="DO103" s="72"/>
      <c r="DP103" s="72"/>
      <c r="DQ103" s="72"/>
      <c r="DR103" s="72"/>
      <c r="DS103" s="72"/>
      <c r="DT103" s="72"/>
      <c r="DU103" s="72"/>
      <c r="DV103" s="72"/>
      <c r="DW103" s="72"/>
      <c r="DX103" s="72"/>
      <c r="DY103" s="72"/>
      <c r="DZ103" s="72"/>
      <c r="EA103" s="72"/>
      <c r="EB103" s="72"/>
      <c r="EC103" s="72"/>
      <c r="ED103" s="72"/>
      <c r="EE103" s="72"/>
      <c r="EF103" s="72"/>
      <c r="EG103" s="72"/>
      <c r="EH103" s="72"/>
      <c r="EI103" s="72"/>
      <c r="EJ103" s="72"/>
      <c r="EK103" s="72"/>
      <c r="EL103" s="72"/>
      <c r="EM103" s="72"/>
      <c r="EN103" s="72"/>
      <c r="EO103" s="72"/>
      <c r="EP103" s="72"/>
      <c r="EQ103" s="72"/>
      <c r="ER103" s="72"/>
      <c r="ES103" s="72"/>
      <c r="ET103" s="72"/>
      <c r="EU103" s="72"/>
      <c r="EV103" s="72"/>
      <c r="EW103" s="72"/>
      <c r="EX103" s="72"/>
      <c r="EY103" s="72"/>
      <c r="EZ103" s="72"/>
      <c r="FA103" s="72"/>
      <c r="FB103" s="72"/>
      <c r="FC103" s="72"/>
      <c r="FD103" s="72"/>
      <c r="FE103" s="72"/>
      <c r="FF103" s="72"/>
      <c r="FG103" s="72"/>
      <c r="FH103" s="72"/>
      <c r="FI103" s="72"/>
      <c r="FJ103" s="72"/>
      <c r="FK103" s="72"/>
      <c r="FL103" s="72"/>
      <c r="FM103" s="72"/>
      <c r="FN103" s="72"/>
      <c r="FO103" s="72"/>
      <c r="FP103" s="72"/>
      <c r="FQ103" s="72"/>
      <c r="FR103" s="72"/>
      <c r="FS103" s="72"/>
      <c r="FT103" s="72"/>
      <c r="FU103" s="72"/>
      <c r="FV103" s="72"/>
      <c r="FW103" s="72"/>
      <c r="FX103" s="72"/>
      <c r="FY103" s="72"/>
      <c r="FZ103" s="72"/>
      <c r="GA103" s="72"/>
      <c r="GB103" s="72"/>
      <c r="GC103" s="72"/>
      <c r="GD103" s="72"/>
      <c r="GE103" s="72"/>
      <c r="GF103" s="72"/>
      <c r="GG103" s="72"/>
      <c r="GH103" s="72"/>
      <c r="GI103" s="72"/>
      <c r="GJ103" s="72"/>
      <c r="GK103" s="72"/>
      <c r="GL103" s="72"/>
      <c r="GM103" s="72"/>
      <c r="GN103" s="72"/>
      <c r="GO103" s="72"/>
      <c r="GP103" s="72"/>
      <c r="GQ103" s="72"/>
      <c r="GR103" s="72"/>
      <c r="GS103" s="72"/>
      <c r="GT103" s="72"/>
      <c r="GU103" s="72"/>
      <c r="GV103" s="72"/>
      <c r="GW103" s="72"/>
      <c r="GX103" s="72"/>
      <c r="GY103" s="72"/>
      <c r="GZ103" s="72"/>
      <c r="HA103" s="72"/>
      <c r="HB103" s="72"/>
      <c r="HC103" s="72"/>
      <c r="HD103" s="72"/>
      <c r="HE103" s="72"/>
      <c r="HF103" s="72"/>
      <c r="HG103" s="72"/>
      <c r="HH103" s="72"/>
      <c r="HI103" s="72"/>
      <c r="HJ103" s="72"/>
      <c r="HK103" s="72"/>
      <c r="HL103" s="72"/>
      <c r="HM103" s="72"/>
      <c r="HN103" s="72"/>
      <c r="HO103" s="72"/>
      <c r="HP103" s="72"/>
      <c r="HQ103" s="72"/>
      <c r="HR103" s="72"/>
      <c r="HS103" s="72"/>
      <c r="HT103" s="72"/>
      <c r="HU103" s="72"/>
      <c r="HV103" s="72"/>
      <c r="HW103" s="72"/>
      <c r="HX103" s="72"/>
      <c r="HY103" s="72"/>
      <c r="HZ103" s="72"/>
      <c r="IA103" s="72"/>
      <c r="IB103" s="72"/>
      <c r="IC103" s="72"/>
      <c r="ID103" s="72"/>
      <c r="IE103" s="72"/>
      <c r="IF103" s="72"/>
      <c r="IG103" s="72"/>
      <c r="IH103" s="72"/>
      <c r="II103" s="72"/>
      <c r="IJ103" s="72"/>
      <c r="IK103" s="72"/>
      <c r="IL103" s="72"/>
      <c r="IM103" s="72"/>
      <c r="IN103" s="72"/>
      <c r="IO103" s="72"/>
      <c r="IP103" s="72"/>
      <c r="IQ103" s="72"/>
      <c r="IR103" s="72"/>
      <c r="IS103" s="72"/>
      <c r="IT103" s="72"/>
      <c r="IU103" s="72"/>
      <c r="IV103" s="72"/>
    </row>
    <row r="104" spans="1:256" s="73" customFormat="1" x14ac:dyDescent="0.25">
      <c r="A104" s="70" t="str">
        <f>IF(A102="","",IF((SUM(IF(FREQUENCY('A1'!$K$30:$L$103,'A1'!$K$30:$L$103)&gt;0,1)))&gt;(A102+1),(A102+1),""))</f>
        <v/>
      </c>
      <c r="B104" s="71" t="str">
        <f t="array" ref="B104">IF(A103="","",(LARGE('A1'!$K$30:$L$103,(1+SUM(COUNTIF('A1'!$K$30:$L$103,B$7:B103))-(A103*COUNTIF('A1'!$K$30:$L$103,B$8))))))</f>
        <v/>
      </c>
      <c r="C104" s="72" t="str">
        <f t="array" ref="C104:AZ104">IF($C$6:$AZ$6="","",IF($C$6:$AZ$6="HOT",IF($C103:$AZ103="●","|",IF($C103:$AZ103="|","|","")),IF($C103:$AZ103="▲","|",IF($C103:$AZ103="|","|",""))))</f>
        <v/>
      </c>
      <c r="D104" s="72" t="str">
        <v/>
      </c>
      <c r="E104" s="72" t="e">
        <v>#NUM!</v>
      </c>
      <c r="F104" s="72" t="str">
        <v/>
      </c>
      <c r="G104" s="72" t="str">
        <v/>
      </c>
      <c r="H104" s="72" t="e">
        <v>#NUM!</v>
      </c>
      <c r="I104" s="72" t="e">
        <v>#NUM!</v>
      </c>
      <c r="J104" s="72" t="e">
        <v>#NUM!</v>
      </c>
      <c r="K104" s="72" t="str">
        <v/>
      </c>
      <c r="L104" s="72" t="str">
        <v/>
      </c>
      <c r="M104" s="72" t="str">
        <v/>
      </c>
      <c r="N104" s="72" t="str">
        <v/>
      </c>
      <c r="O104" s="72" t="e">
        <v>#NUM!</v>
      </c>
      <c r="P104" s="72" t="e">
        <v>#NUM!</v>
      </c>
      <c r="Q104" s="72" t="e">
        <v>#NUM!</v>
      </c>
      <c r="R104" s="72" t="e">
        <v>#NUM!</v>
      </c>
      <c r="S104" s="72" t="e">
        <v>#NUM!</v>
      </c>
      <c r="T104" s="72" t="e">
        <v>#NUM!</v>
      </c>
      <c r="U104" s="72" t="e">
        <v>#NUM!</v>
      </c>
      <c r="V104" s="72" t="e">
        <v>#NUM!</v>
      </c>
      <c r="W104" s="72" t="e">
        <v>#NUM!</v>
      </c>
      <c r="X104" s="72" t="e">
        <v>#NUM!</v>
      </c>
      <c r="Y104" s="72" t="e">
        <v>#NUM!</v>
      </c>
      <c r="Z104" s="72" t="str">
        <v/>
      </c>
      <c r="AA104" s="72" t="str">
        <v/>
      </c>
      <c r="AB104" s="72" t="str">
        <v/>
      </c>
      <c r="AC104" s="72" t="str">
        <v/>
      </c>
      <c r="AD104" s="72" t="str">
        <v/>
      </c>
      <c r="AE104" s="72" t="str">
        <v/>
      </c>
      <c r="AF104" s="72" t="str">
        <v/>
      </c>
      <c r="AG104" s="72" t="str">
        <v/>
      </c>
      <c r="AH104" s="72" t="str">
        <v/>
      </c>
      <c r="AI104" s="72" t="str">
        <v/>
      </c>
      <c r="AJ104" s="72" t="str">
        <v/>
      </c>
      <c r="AK104" s="72" t="str">
        <v/>
      </c>
      <c r="AL104" s="72" t="str">
        <v/>
      </c>
      <c r="AM104" s="72" t="str">
        <v/>
      </c>
      <c r="AN104" s="72" t="str">
        <v/>
      </c>
      <c r="AO104" s="72" t="str">
        <v/>
      </c>
      <c r="AP104" s="72" t="str">
        <v/>
      </c>
      <c r="AQ104" s="72" t="str">
        <v/>
      </c>
      <c r="AR104" s="72" t="str">
        <v/>
      </c>
      <c r="AS104" s="72" t="str">
        <v/>
      </c>
      <c r="AT104" s="72" t="str">
        <v/>
      </c>
      <c r="AU104" s="72" t="str">
        <v/>
      </c>
      <c r="AV104" s="72" t="str">
        <v/>
      </c>
      <c r="AW104" s="72" t="str">
        <v/>
      </c>
      <c r="AX104" s="72" t="str">
        <v/>
      </c>
      <c r="AY104" s="72" t="str">
        <v/>
      </c>
      <c r="AZ104" s="72" t="str">
        <v/>
      </c>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c r="DA104" s="72"/>
      <c r="DB104" s="72"/>
      <c r="DC104" s="72"/>
      <c r="DD104" s="72"/>
      <c r="DE104" s="72"/>
      <c r="DF104" s="72"/>
      <c r="DG104" s="72"/>
      <c r="DH104" s="72"/>
      <c r="DI104" s="72"/>
      <c r="DJ104" s="72"/>
      <c r="DK104" s="72"/>
      <c r="DL104" s="72"/>
      <c r="DM104" s="72"/>
      <c r="DN104" s="72"/>
      <c r="DO104" s="72"/>
      <c r="DP104" s="72"/>
      <c r="DQ104" s="72"/>
      <c r="DR104" s="72"/>
      <c r="DS104" s="72"/>
      <c r="DT104" s="72"/>
      <c r="DU104" s="72"/>
      <c r="DV104" s="72"/>
      <c r="DW104" s="72"/>
      <c r="DX104" s="72"/>
      <c r="DY104" s="72"/>
      <c r="DZ104" s="72"/>
      <c r="EA104" s="72"/>
      <c r="EB104" s="72"/>
      <c r="EC104" s="72"/>
      <c r="ED104" s="72"/>
      <c r="EE104" s="72"/>
      <c r="EF104" s="72"/>
      <c r="EG104" s="72"/>
      <c r="EH104" s="72"/>
      <c r="EI104" s="72"/>
      <c r="EJ104" s="72"/>
      <c r="EK104" s="72"/>
      <c r="EL104" s="72"/>
      <c r="EM104" s="72"/>
      <c r="EN104" s="72"/>
      <c r="EO104" s="72"/>
      <c r="EP104" s="72"/>
      <c r="EQ104" s="72"/>
      <c r="ER104" s="72"/>
      <c r="ES104" s="72"/>
      <c r="ET104" s="72"/>
      <c r="EU104" s="72"/>
      <c r="EV104" s="72"/>
      <c r="EW104" s="72"/>
      <c r="EX104" s="72"/>
      <c r="EY104" s="72"/>
      <c r="EZ104" s="72"/>
      <c r="FA104" s="72"/>
      <c r="FB104" s="72"/>
      <c r="FC104" s="72"/>
      <c r="FD104" s="72"/>
      <c r="FE104" s="72"/>
      <c r="FF104" s="72"/>
      <c r="FG104" s="72"/>
      <c r="FH104" s="72"/>
      <c r="FI104" s="72"/>
      <c r="FJ104" s="72"/>
      <c r="FK104" s="72"/>
      <c r="FL104" s="72"/>
      <c r="FM104" s="72"/>
      <c r="FN104" s="72"/>
      <c r="FO104" s="72"/>
      <c r="FP104" s="72"/>
      <c r="FQ104" s="72"/>
      <c r="FR104" s="72"/>
      <c r="FS104" s="72"/>
      <c r="FT104" s="72"/>
      <c r="FU104" s="72"/>
      <c r="FV104" s="72"/>
      <c r="FW104" s="72"/>
      <c r="FX104" s="72"/>
      <c r="FY104" s="72"/>
      <c r="FZ104" s="72"/>
      <c r="GA104" s="72"/>
      <c r="GB104" s="72"/>
      <c r="GC104" s="72"/>
      <c r="GD104" s="72"/>
      <c r="GE104" s="72"/>
      <c r="GF104" s="72"/>
      <c r="GG104" s="72"/>
      <c r="GH104" s="72"/>
      <c r="GI104" s="72"/>
      <c r="GJ104" s="72"/>
      <c r="GK104" s="72"/>
      <c r="GL104" s="72"/>
      <c r="GM104" s="72"/>
      <c r="GN104" s="72"/>
      <c r="GO104" s="72"/>
      <c r="GP104" s="72"/>
      <c r="GQ104" s="72"/>
      <c r="GR104" s="72"/>
      <c r="GS104" s="72"/>
      <c r="GT104" s="72"/>
      <c r="GU104" s="72"/>
      <c r="GV104" s="72"/>
      <c r="GW104" s="72"/>
      <c r="GX104" s="72"/>
      <c r="GY104" s="72"/>
      <c r="GZ104" s="72"/>
      <c r="HA104" s="72"/>
      <c r="HB104" s="72"/>
      <c r="HC104" s="72"/>
      <c r="HD104" s="72"/>
      <c r="HE104" s="72"/>
      <c r="HF104" s="72"/>
      <c r="HG104" s="72"/>
      <c r="HH104" s="72"/>
      <c r="HI104" s="72"/>
      <c r="HJ104" s="72"/>
      <c r="HK104" s="72"/>
      <c r="HL104" s="72"/>
      <c r="HM104" s="72"/>
      <c r="HN104" s="72"/>
      <c r="HO104" s="72"/>
      <c r="HP104" s="72"/>
      <c r="HQ104" s="72"/>
      <c r="HR104" s="72"/>
      <c r="HS104" s="72"/>
      <c r="HT104" s="72"/>
      <c r="HU104" s="72"/>
      <c r="HV104" s="72"/>
      <c r="HW104" s="72"/>
      <c r="HX104" s="72"/>
      <c r="HY104" s="72"/>
      <c r="HZ104" s="72"/>
      <c r="IA104" s="72"/>
      <c r="IB104" s="72"/>
      <c r="IC104" s="72"/>
      <c r="ID104" s="72"/>
      <c r="IE104" s="72"/>
      <c r="IF104" s="72"/>
      <c r="IG104" s="72"/>
      <c r="IH104" s="72"/>
      <c r="II104" s="72"/>
      <c r="IJ104" s="72"/>
      <c r="IK104" s="72"/>
      <c r="IL104" s="72"/>
      <c r="IM104" s="72"/>
      <c r="IN104" s="72"/>
      <c r="IO104" s="72"/>
      <c r="IP104" s="72"/>
      <c r="IQ104" s="72"/>
      <c r="IR104" s="72"/>
      <c r="IS104" s="72"/>
      <c r="IT104" s="72"/>
      <c r="IU104" s="72"/>
      <c r="IV104" s="72"/>
    </row>
    <row r="105" spans="1:256" s="73" customFormat="1" x14ac:dyDescent="0.25">
      <c r="A105" s="70" t="str">
        <f>IF(A103="","",IF((SUM(IF(FREQUENCY('A1'!$K$30:$L$103,'A1'!$K$30:$L$103)&gt;0,1)))&gt;(A103+1),(A103+1),""))</f>
        <v/>
      </c>
      <c r="B105" s="71" t="str">
        <f t="array" ref="B105">IF(A104="","",(LARGE('A1'!$K$30:$L$103,(1+SUM(COUNTIF('A1'!$K$30:$L$103,B$7:B104))-(A104*COUNTIF('A1'!$K$30:$L$103,B$8))))))</f>
        <v/>
      </c>
      <c r="C105" s="72" t="str">
        <f t="array" ref="C105:AZ105">IF($C$6:$AZ$6="","",IF($C$6:$AZ$6="HOT",IF(TRANSPOSE('A1'!$K$30:$K$80)=$B105,"●",IF(TRANSPOSE('A1'!$L$30:$L$80)=$B105,"▼",IF($C104:$AZ104="|","|",""))),IF(TRANSPOSE('A1'!$K$30:$K$80)=$B105,"●",IF(TRANSPOSE('A1'!$L$30:$L$80)=$B105,"▲",IF($C104:$AZ104="|","|","")))))</f>
        <v/>
      </c>
      <c r="D105" s="72" t="str">
        <v/>
      </c>
      <c r="E105" s="72" t="e">
        <v>#NUM!</v>
      </c>
      <c r="F105" s="72" t="str">
        <v/>
      </c>
      <c r="G105" s="72" t="str">
        <v/>
      </c>
      <c r="H105" s="72" t="e">
        <v>#NUM!</v>
      </c>
      <c r="I105" s="72" t="e">
        <v>#NUM!</v>
      </c>
      <c r="J105" s="72" t="e">
        <v>#NUM!</v>
      </c>
      <c r="K105" s="72" t="str">
        <v/>
      </c>
      <c r="L105" s="72" t="str">
        <v/>
      </c>
      <c r="M105" s="72" t="str">
        <v/>
      </c>
      <c r="N105" s="72" t="str">
        <v/>
      </c>
      <c r="O105" s="72" t="e">
        <v>#NUM!</v>
      </c>
      <c r="P105" s="72" t="e">
        <v>#NUM!</v>
      </c>
      <c r="Q105" s="72" t="e">
        <v>#NUM!</v>
      </c>
      <c r="R105" s="72" t="e">
        <v>#NUM!</v>
      </c>
      <c r="S105" s="72" t="e">
        <v>#NUM!</v>
      </c>
      <c r="T105" s="72" t="e">
        <v>#NUM!</v>
      </c>
      <c r="U105" s="72" t="e">
        <v>#NUM!</v>
      </c>
      <c r="V105" s="72" t="e">
        <v>#NUM!</v>
      </c>
      <c r="W105" s="72" t="e">
        <v>#NUM!</v>
      </c>
      <c r="X105" s="72" t="e">
        <v>#NUM!</v>
      </c>
      <c r="Y105" s="72" t="e">
        <v>#NUM!</v>
      </c>
      <c r="Z105" s="72" t="str">
        <v/>
      </c>
      <c r="AA105" s="72" t="str">
        <v/>
      </c>
      <c r="AB105" s="72" t="str">
        <v/>
      </c>
      <c r="AC105" s="72" t="str">
        <v/>
      </c>
      <c r="AD105" s="72" t="str">
        <v/>
      </c>
      <c r="AE105" s="72" t="str">
        <v/>
      </c>
      <c r="AF105" s="72" t="str">
        <v/>
      </c>
      <c r="AG105" s="72" t="str">
        <v/>
      </c>
      <c r="AH105" s="72" t="str">
        <v/>
      </c>
      <c r="AI105" s="72" t="str">
        <v/>
      </c>
      <c r="AJ105" s="72" t="str">
        <v/>
      </c>
      <c r="AK105" s="72" t="str">
        <v/>
      </c>
      <c r="AL105" s="72" t="str">
        <v/>
      </c>
      <c r="AM105" s="72" t="str">
        <v/>
      </c>
      <c r="AN105" s="72" t="str">
        <v/>
      </c>
      <c r="AO105" s="72" t="str">
        <v/>
      </c>
      <c r="AP105" s="72" t="str">
        <v/>
      </c>
      <c r="AQ105" s="72" t="str">
        <v/>
      </c>
      <c r="AR105" s="72" t="str">
        <v/>
      </c>
      <c r="AS105" s="72" t="str">
        <v/>
      </c>
      <c r="AT105" s="72" t="str">
        <v/>
      </c>
      <c r="AU105" s="72" t="str">
        <v/>
      </c>
      <c r="AV105" s="72" t="str">
        <v/>
      </c>
      <c r="AW105" s="72" t="str">
        <v/>
      </c>
      <c r="AX105" s="72" t="str">
        <v/>
      </c>
      <c r="AY105" s="72" t="str">
        <v/>
      </c>
      <c r="AZ105" s="72" t="str">
        <v/>
      </c>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c r="DA105" s="72"/>
      <c r="DB105" s="72"/>
      <c r="DC105" s="72"/>
      <c r="DD105" s="72"/>
      <c r="DE105" s="72"/>
      <c r="DF105" s="72"/>
      <c r="DG105" s="72"/>
      <c r="DH105" s="72"/>
      <c r="DI105" s="72"/>
      <c r="DJ105" s="72"/>
      <c r="DK105" s="72"/>
      <c r="DL105" s="72"/>
      <c r="DM105" s="72"/>
      <c r="DN105" s="72"/>
      <c r="DO105" s="72"/>
      <c r="DP105" s="72"/>
      <c r="DQ105" s="72"/>
      <c r="DR105" s="72"/>
      <c r="DS105" s="72"/>
      <c r="DT105" s="72"/>
      <c r="DU105" s="72"/>
      <c r="DV105" s="72"/>
      <c r="DW105" s="72"/>
      <c r="DX105" s="72"/>
      <c r="DY105" s="72"/>
      <c r="DZ105" s="72"/>
      <c r="EA105" s="72"/>
      <c r="EB105" s="72"/>
      <c r="EC105" s="72"/>
      <c r="ED105" s="72"/>
      <c r="EE105" s="72"/>
      <c r="EF105" s="72"/>
      <c r="EG105" s="72"/>
      <c r="EH105" s="72"/>
      <c r="EI105" s="72"/>
      <c r="EJ105" s="72"/>
      <c r="EK105" s="72"/>
      <c r="EL105" s="72"/>
      <c r="EM105" s="72"/>
      <c r="EN105" s="72"/>
      <c r="EO105" s="72"/>
      <c r="EP105" s="72"/>
      <c r="EQ105" s="72"/>
      <c r="ER105" s="72"/>
      <c r="ES105" s="72"/>
      <c r="ET105" s="72"/>
      <c r="EU105" s="72"/>
      <c r="EV105" s="72"/>
      <c r="EW105" s="72"/>
      <c r="EX105" s="72"/>
      <c r="EY105" s="72"/>
      <c r="EZ105" s="72"/>
      <c r="FA105" s="72"/>
      <c r="FB105" s="72"/>
      <c r="FC105" s="72"/>
      <c r="FD105" s="72"/>
      <c r="FE105" s="72"/>
      <c r="FF105" s="72"/>
      <c r="FG105" s="72"/>
      <c r="FH105" s="72"/>
      <c r="FI105" s="72"/>
      <c r="FJ105" s="72"/>
      <c r="FK105" s="72"/>
      <c r="FL105" s="72"/>
      <c r="FM105" s="72"/>
      <c r="FN105" s="72"/>
      <c r="FO105" s="72"/>
      <c r="FP105" s="72"/>
      <c r="FQ105" s="72"/>
      <c r="FR105" s="72"/>
      <c r="FS105" s="72"/>
      <c r="FT105" s="72"/>
      <c r="FU105" s="72"/>
      <c r="FV105" s="72"/>
      <c r="FW105" s="72"/>
      <c r="FX105" s="72"/>
      <c r="FY105" s="72"/>
      <c r="FZ105" s="72"/>
      <c r="GA105" s="72"/>
      <c r="GB105" s="72"/>
      <c r="GC105" s="72"/>
      <c r="GD105" s="72"/>
      <c r="GE105" s="72"/>
      <c r="GF105" s="72"/>
      <c r="GG105" s="72"/>
      <c r="GH105" s="72"/>
      <c r="GI105" s="72"/>
      <c r="GJ105" s="72"/>
      <c r="GK105" s="72"/>
      <c r="GL105" s="72"/>
      <c r="GM105" s="72"/>
      <c r="GN105" s="72"/>
      <c r="GO105" s="72"/>
      <c r="GP105" s="72"/>
      <c r="GQ105" s="72"/>
      <c r="GR105" s="72"/>
      <c r="GS105" s="72"/>
      <c r="GT105" s="72"/>
      <c r="GU105" s="72"/>
      <c r="GV105" s="72"/>
      <c r="GW105" s="72"/>
      <c r="GX105" s="72"/>
      <c r="GY105" s="72"/>
      <c r="GZ105" s="72"/>
      <c r="HA105" s="72"/>
      <c r="HB105" s="72"/>
      <c r="HC105" s="72"/>
      <c r="HD105" s="72"/>
      <c r="HE105" s="72"/>
      <c r="HF105" s="72"/>
      <c r="HG105" s="72"/>
      <c r="HH105" s="72"/>
      <c r="HI105" s="72"/>
      <c r="HJ105" s="72"/>
      <c r="HK105" s="72"/>
      <c r="HL105" s="72"/>
      <c r="HM105" s="72"/>
      <c r="HN105" s="72"/>
      <c r="HO105" s="72"/>
      <c r="HP105" s="72"/>
      <c r="HQ105" s="72"/>
      <c r="HR105" s="72"/>
      <c r="HS105" s="72"/>
      <c r="HT105" s="72"/>
      <c r="HU105" s="72"/>
      <c r="HV105" s="72"/>
      <c r="HW105" s="72"/>
      <c r="HX105" s="72"/>
      <c r="HY105" s="72"/>
      <c r="HZ105" s="72"/>
      <c r="IA105" s="72"/>
      <c r="IB105" s="72"/>
      <c r="IC105" s="72"/>
      <c r="ID105" s="72"/>
      <c r="IE105" s="72"/>
      <c r="IF105" s="72"/>
      <c r="IG105" s="72"/>
      <c r="IH105" s="72"/>
      <c r="II105" s="72"/>
      <c r="IJ105" s="72"/>
      <c r="IK105" s="72"/>
      <c r="IL105" s="72"/>
      <c r="IM105" s="72"/>
      <c r="IN105" s="72"/>
      <c r="IO105" s="72"/>
      <c r="IP105" s="72"/>
      <c r="IQ105" s="72"/>
      <c r="IR105" s="72"/>
      <c r="IS105" s="72"/>
      <c r="IT105" s="72"/>
      <c r="IU105" s="72"/>
      <c r="IV105" s="72"/>
    </row>
    <row r="106" spans="1:256" s="73" customFormat="1" x14ac:dyDescent="0.25">
      <c r="A106" s="70" t="str">
        <f>IF(A104="","",IF((SUM(IF(FREQUENCY('A1'!$K$30:$L$103,'A1'!$K$30:$L$103)&gt;0,1)))&gt;(A104+1),(A104+1),""))</f>
        <v/>
      </c>
      <c r="B106" s="71" t="str">
        <f t="array" ref="B106">IF(A105="","",(LARGE('A1'!$K$30:$L$103,(1+SUM(COUNTIF('A1'!$K$30:$L$103,B$7:B105))-(A105*COUNTIF('A1'!$K$30:$L$103,B$8))))))</f>
        <v/>
      </c>
      <c r="C106" s="72" t="str">
        <f t="array" ref="C106:AZ106">IF($C$6:$AZ$6="","",IF($C$6:$AZ$6="HOT",IF($C105:$AZ105="●","|",IF($C105:$AZ105="|","|","")),IF($C105:$AZ105="▲","|",IF($C105:$AZ105="|","|",""))))</f>
        <v/>
      </c>
      <c r="D106" s="72" t="str">
        <v/>
      </c>
      <c r="E106" s="72" t="e">
        <v>#NUM!</v>
      </c>
      <c r="F106" s="72" t="str">
        <v/>
      </c>
      <c r="G106" s="72" t="str">
        <v/>
      </c>
      <c r="H106" s="72" t="e">
        <v>#NUM!</v>
      </c>
      <c r="I106" s="72" t="e">
        <v>#NUM!</v>
      </c>
      <c r="J106" s="72" t="e">
        <v>#NUM!</v>
      </c>
      <c r="K106" s="72" t="str">
        <v/>
      </c>
      <c r="L106" s="72" t="str">
        <v/>
      </c>
      <c r="M106" s="72" t="str">
        <v/>
      </c>
      <c r="N106" s="72" t="str">
        <v/>
      </c>
      <c r="O106" s="72" t="e">
        <v>#NUM!</v>
      </c>
      <c r="P106" s="72" t="e">
        <v>#NUM!</v>
      </c>
      <c r="Q106" s="72" t="e">
        <v>#NUM!</v>
      </c>
      <c r="R106" s="72" t="e">
        <v>#NUM!</v>
      </c>
      <c r="S106" s="72" t="e">
        <v>#NUM!</v>
      </c>
      <c r="T106" s="72" t="e">
        <v>#NUM!</v>
      </c>
      <c r="U106" s="72" t="e">
        <v>#NUM!</v>
      </c>
      <c r="V106" s="72" t="e">
        <v>#NUM!</v>
      </c>
      <c r="W106" s="72" t="e">
        <v>#NUM!</v>
      </c>
      <c r="X106" s="72" t="e">
        <v>#NUM!</v>
      </c>
      <c r="Y106" s="72" t="e">
        <v>#NUM!</v>
      </c>
      <c r="Z106" s="72" t="str">
        <v/>
      </c>
      <c r="AA106" s="72" t="str">
        <v/>
      </c>
      <c r="AB106" s="72" t="str">
        <v/>
      </c>
      <c r="AC106" s="72" t="str">
        <v/>
      </c>
      <c r="AD106" s="72" t="str">
        <v/>
      </c>
      <c r="AE106" s="72" t="str">
        <v/>
      </c>
      <c r="AF106" s="72" t="str">
        <v/>
      </c>
      <c r="AG106" s="72" t="str">
        <v/>
      </c>
      <c r="AH106" s="72" t="str">
        <v/>
      </c>
      <c r="AI106" s="72" t="str">
        <v/>
      </c>
      <c r="AJ106" s="72" t="str">
        <v/>
      </c>
      <c r="AK106" s="72" t="str">
        <v/>
      </c>
      <c r="AL106" s="72" t="str">
        <v/>
      </c>
      <c r="AM106" s="72" t="str">
        <v/>
      </c>
      <c r="AN106" s="72" t="str">
        <v/>
      </c>
      <c r="AO106" s="72" t="str">
        <v/>
      </c>
      <c r="AP106" s="72" t="str">
        <v/>
      </c>
      <c r="AQ106" s="72" t="str">
        <v/>
      </c>
      <c r="AR106" s="72" t="str">
        <v/>
      </c>
      <c r="AS106" s="72" t="str">
        <v/>
      </c>
      <c r="AT106" s="72" t="str">
        <v/>
      </c>
      <c r="AU106" s="72" t="str">
        <v/>
      </c>
      <c r="AV106" s="72" t="str">
        <v/>
      </c>
      <c r="AW106" s="72" t="str">
        <v/>
      </c>
      <c r="AX106" s="72" t="str">
        <v/>
      </c>
      <c r="AY106" s="72" t="str">
        <v/>
      </c>
      <c r="AZ106" s="72" t="str">
        <v/>
      </c>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c r="DA106" s="72"/>
      <c r="DB106" s="72"/>
      <c r="DC106" s="72"/>
      <c r="DD106" s="72"/>
      <c r="DE106" s="72"/>
      <c r="DF106" s="72"/>
      <c r="DG106" s="72"/>
      <c r="DH106" s="72"/>
      <c r="DI106" s="72"/>
      <c r="DJ106" s="72"/>
      <c r="DK106" s="72"/>
      <c r="DL106" s="72"/>
      <c r="DM106" s="72"/>
      <c r="DN106" s="72"/>
      <c r="DO106" s="72"/>
      <c r="DP106" s="72"/>
      <c r="DQ106" s="72"/>
      <c r="DR106" s="72"/>
      <c r="DS106" s="72"/>
      <c r="DT106" s="72"/>
      <c r="DU106" s="72"/>
      <c r="DV106" s="72"/>
      <c r="DW106" s="72"/>
      <c r="DX106" s="72"/>
      <c r="DY106" s="72"/>
      <c r="DZ106" s="72"/>
      <c r="EA106" s="72"/>
      <c r="EB106" s="72"/>
      <c r="EC106" s="72"/>
      <c r="ED106" s="72"/>
      <c r="EE106" s="72"/>
      <c r="EF106" s="72"/>
      <c r="EG106" s="72"/>
      <c r="EH106" s="72"/>
      <c r="EI106" s="72"/>
      <c r="EJ106" s="72"/>
      <c r="EK106" s="72"/>
      <c r="EL106" s="72"/>
      <c r="EM106" s="72"/>
      <c r="EN106" s="72"/>
      <c r="EO106" s="72"/>
      <c r="EP106" s="72"/>
      <c r="EQ106" s="72"/>
      <c r="ER106" s="72"/>
      <c r="ES106" s="72"/>
      <c r="ET106" s="72"/>
      <c r="EU106" s="72"/>
      <c r="EV106" s="72"/>
      <c r="EW106" s="72"/>
      <c r="EX106" s="72"/>
      <c r="EY106" s="72"/>
      <c r="EZ106" s="72"/>
      <c r="FA106" s="72"/>
      <c r="FB106" s="72"/>
      <c r="FC106" s="72"/>
      <c r="FD106" s="72"/>
      <c r="FE106" s="72"/>
      <c r="FF106" s="72"/>
      <c r="FG106" s="72"/>
      <c r="FH106" s="72"/>
      <c r="FI106" s="72"/>
      <c r="FJ106" s="72"/>
      <c r="FK106" s="72"/>
      <c r="FL106" s="72"/>
      <c r="FM106" s="72"/>
      <c r="FN106" s="72"/>
      <c r="FO106" s="72"/>
      <c r="FP106" s="72"/>
      <c r="FQ106" s="72"/>
      <c r="FR106" s="72"/>
      <c r="FS106" s="72"/>
      <c r="FT106" s="72"/>
      <c r="FU106" s="72"/>
      <c r="FV106" s="72"/>
      <c r="FW106" s="72"/>
      <c r="FX106" s="72"/>
      <c r="FY106" s="72"/>
      <c r="FZ106" s="72"/>
      <c r="GA106" s="72"/>
      <c r="GB106" s="72"/>
      <c r="GC106" s="72"/>
      <c r="GD106" s="72"/>
      <c r="GE106" s="72"/>
      <c r="GF106" s="72"/>
      <c r="GG106" s="72"/>
      <c r="GH106" s="72"/>
      <c r="GI106" s="72"/>
      <c r="GJ106" s="72"/>
      <c r="GK106" s="72"/>
      <c r="GL106" s="72"/>
      <c r="GM106" s="72"/>
      <c r="GN106" s="72"/>
      <c r="GO106" s="72"/>
      <c r="GP106" s="72"/>
      <c r="GQ106" s="72"/>
      <c r="GR106" s="72"/>
      <c r="GS106" s="72"/>
      <c r="GT106" s="72"/>
      <c r="GU106" s="72"/>
      <c r="GV106" s="72"/>
      <c r="GW106" s="72"/>
      <c r="GX106" s="72"/>
      <c r="GY106" s="72"/>
      <c r="GZ106" s="72"/>
      <c r="HA106" s="72"/>
      <c r="HB106" s="72"/>
      <c r="HC106" s="72"/>
      <c r="HD106" s="72"/>
      <c r="HE106" s="72"/>
      <c r="HF106" s="72"/>
      <c r="HG106" s="72"/>
      <c r="HH106" s="72"/>
      <c r="HI106" s="72"/>
      <c r="HJ106" s="72"/>
      <c r="HK106" s="72"/>
      <c r="HL106" s="72"/>
      <c r="HM106" s="72"/>
      <c r="HN106" s="72"/>
      <c r="HO106" s="72"/>
      <c r="HP106" s="72"/>
      <c r="HQ106" s="72"/>
      <c r="HR106" s="72"/>
      <c r="HS106" s="72"/>
      <c r="HT106" s="72"/>
      <c r="HU106" s="72"/>
      <c r="HV106" s="72"/>
      <c r="HW106" s="72"/>
      <c r="HX106" s="72"/>
      <c r="HY106" s="72"/>
      <c r="HZ106" s="72"/>
      <c r="IA106" s="72"/>
      <c r="IB106" s="72"/>
      <c r="IC106" s="72"/>
      <c r="ID106" s="72"/>
      <c r="IE106" s="72"/>
      <c r="IF106" s="72"/>
      <c r="IG106" s="72"/>
      <c r="IH106" s="72"/>
      <c r="II106" s="72"/>
      <c r="IJ106" s="72"/>
      <c r="IK106" s="72"/>
      <c r="IL106" s="72"/>
      <c r="IM106" s="72"/>
      <c r="IN106" s="72"/>
      <c r="IO106" s="72"/>
      <c r="IP106" s="72"/>
      <c r="IQ106" s="72"/>
      <c r="IR106" s="72"/>
      <c r="IS106" s="72"/>
      <c r="IT106" s="72"/>
      <c r="IU106" s="72"/>
      <c r="IV106" s="72"/>
    </row>
    <row r="107" spans="1:256" s="73" customFormat="1" x14ac:dyDescent="0.25">
      <c r="A107" s="70" t="str">
        <f>IF(A105="","",IF((SUM(IF(FREQUENCY('A1'!$K$30:$L$103,'A1'!$K$30:$L$103)&gt;0,1)))&gt;(A105+1),(A105+1),""))</f>
        <v/>
      </c>
      <c r="B107" s="71" t="str">
        <f t="array" ref="B107">IF(A106="","",(LARGE('A1'!$K$30:$L$103,(1+SUM(COUNTIF('A1'!$K$30:$L$103,B$7:B106))-(A106*COUNTIF('A1'!$K$30:$L$103,B$8))))))</f>
        <v/>
      </c>
      <c r="C107" s="72" t="str">
        <f t="array" ref="C107:AZ107">IF($C$6:$AZ$6="","",IF($C$6:$AZ$6="HOT",IF(TRANSPOSE('A1'!$K$30:$K$80)=$B107,"●",IF(TRANSPOSE('A1'!$L$30:$L$80)=$B107,"▼",IF($C106:$AZ106="|","|",""))),IF(TRANSPOSE('A1'!$K$30:$K$80)=$B107,"●",IF(TRANSPOSE('A1'!$L$30:$L$80)=$B107,"▲",IF($C106:$AZ106="|","|","")))))</f>
        <v/>
      </c>
      <c r="D107" s="72" t="str">
        <v/>
      </c>
      <c r="E107" s="72" t="e">
        <v>#NUM!</v>
      </c>
      <c r="F107" s="72" t="str">
        <v/>
      </c>
      <c r="G107" s="72" t="str">
        <v/>
      </c>
      <c r="H107" s="72" t="e">
        <v>#NUM!</v>
      </c>
      <c r="I107" s="72" t="e">
        <v>#NUM!</v>
      </c>
      <c r="J107" s="72" t="e">
        <v>#NUM!</v>
      </c>
      <c r="K107" s="72" t="str">
        <v/>
      </c>
      <c r="L107" s="72" t="str">
        <v/>
      </c>
      <c r="M107" s="72" t="str">
        <v/>
      </c>
      <c r="N107" s="72" t="str">
        <v/>
      </c>
      <c r="O107" s="72" t="e">
        <v>#NUM!</v>
      </c>
      <c r="P107" s="72" t="e">
        <v>#NUM!</v>
      </c>
      <c r="Q107" s="72" t="e">
        <v>#NUM!</v>
      </c>
      <c r="R107" s="72" t="e">
        <v>#NUM!</v>
      </c>
      <c r="S107" s="72" t="e">
        <v>#NUM!</v>
      </c>
      <c r="T107" s="72" t="e">
        <v>#NUM!</v>
      </c>
      <c r="U107" s="72" t="e">
        <v>#NUM!</v>
      </c>
      <c r="V107" s="72" t="e">
        <v>#NUM!</v>
      </c>
      <c r="W107" s="72" t="e">
        <v>#NUM!</v>
      </c>
      <c r="X107" s="72" t="e">
        <v>#NUM!</v>
      </c>
      <c r="Y107" s="72" t="e">
        <v>#NUM!</v>
      </c>
      <c r="Z107" s="72" t="str">
        <v/>
      </c>
      <c r="AA107" s="72" t="str">
        <v/>
      </c>
      <c r="AB107" s="72" t="str">
        <v/>
      </c>
      <c r="AC107" s="72" t="str">
        <v/>
      </c>
      <c r="AD107" s="72" t="str">
        <v/>
      </c>
      <c r="AE107" s="72" t="str">
        <v/>
      </c>
      <c r="AF107" s="72" t="str">
        <v/>
      </c>
      <c r="AG107" s="72" t="str">
        <v/>
      </c>
      <c r="AH107" s="72" t="str">
        <v/>
      </c>
      <c r="AI107" s="72" t="str">
        <v/>
      </c>
      <c r="AJ107" s="72" t="str">
        <v/>
      </c>
      <c r="AK107" s="72" t="str">
        <v/>
      </c>
      <c r="AL107" s="72" t="str">
        <v/>
      </c>
      <c r="AM107" s="72" t="str">
        <v/>
      </c>
      <c r="AN107" s="72" t="str">
        <v/>
      </c>
      <c r="AO107" s="72" t="str">
        <v/>
      </c>
      <c r="AP107" s="72" t="str">
        <v/>
      </c>
      <c r="AQ107" s="72" t="str">
        <v/>
      </c>
      <c r="AR107" s="72" t="str">
        <v/>
      </c>
      <c r="AS107" s="72" t="str">
        <v/>
      </c>
      <c r="AT107" s="72" t="str">
        <v/>
      </c>
      <c r="AU107" s="72" t="str">
        <v/>
      </c>
      <c r="AV107" s="72" t="str">
        <v/>
      </c>
      <c r="AW107" s="72" t="str">
        <v/>
      </c>
      <c r="AX107" s="72" t="str">
        <v/>
      </c>
      <c r="AY107" s="72" t="str">
        <v/>
      </c>
      <c r="AZ107" s="72" t="str">
        <v/>
      </c>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c r="DA107" s="72"/>
      <c r="DB107" s="72"/>
      <c r="DC107" s="72"/>
      <c r="DD107" s="72"/>
      <c r="DE107" s="72"/>
      <c r="DF107" s="72"/>
      <c r="DG107" s="72"/>
      <c r="DH107" s="72"/>
      <c r="DI107" s="72"/>
      <c r="DJ107" s="72"/>
      <c r="DK107" s="72"/>
      <c r="DL107" s="72"/>
      <c r="DM107" s="72"/>
      <c r="DN107" s="72"/>
      <c r="DO107" s="72"/>
      <c r="DP107" s="72"/>
      <c r="DQ107" s="72"/>
      <c r="DR107" s="72"/>
      <c r="DS107" s="72"/>
      <c r="DT107" s="72"/>
      <c r="DU107" s="72"/>
      <c r="DV107" s="72"/>
      <c r="DW107" s="72"/>
      <c r="DX107" s="72"/>
      <c r="DY107" s="72"/>
      <c r="DZ107" s="72"/>
      <c r="EA107" s="72"/>
      <c r="EB107" s="72"/>
      <c r="EC107" s="72"/>
      <c r="ED107" s="72"/>
      <c r="EE107" s="72"/>
      <c r="EF107" s="72"/>
      <c r="EG107" s="72"/>
      <c r="EH107" s="72"/>
      <c r="EI107" s="72"/>
      <c r="EJ107" s="72"/>
      <c r="EK107" s="72"/>
      <c r="EL107" s="72"/>
      <c r="EM107" s="72"/>
      <c r="EN107" s="72"/>
      <c r="EO107" s="72"/>
      <c r="EP107" s="72"/>
      <c r="EQ107" s="72"/>
      <c r="ER107" s="72"/>
      <c r="ES107" s="72"/>
      <c r="ET107" s="72"/>
      <c r="EU107" s="72"/>
      <c r="EV107" s="72"/>
      <c r="EW107" s="72"/>
      <c r="EX107" s="72"/>
      <c r="EY107" s="72"/>
      <c r="EZ107" s="72"/>
      <c r="FA107" s="72"/>
      <c r="FB107" s="72"/>
      <c r="FC107" s="72"/>
      <c r="FD107" s="72"/>
      <c r="FE107" s="72"/>
      <c r="FF107" s="72"/>
      <c r="FG107" s="72"/>
      <c r="FH107" s="72"/>
      <c r="FI107" s="72"/>
      <c r="FJ107" s="72"/>
      <c r="FK107" s="72"/>
      <c r="FL107" s="72"/>
      <c r="FM107" s="72"/>
      <c r="FN107" s="72"/>
      <c r="FO107" s="72"/>
      <c r="FP107" s="72"/>
      <c r="FQ107" s="72"/>
      <c r="FR107" s="72"/>
      <c r="FS107" s="72"/>
      <c r="FT107" s="72"/>
      <c r="FU107" s="72"/>
      <c r="FV107" s="72"/>
      <c r="FW107" s="72"/>
      <c r="FX107" s="72"/>
      <c r="FY107" s="72"/>
      <c r="FZ107" s="72"/>
      <c r="GA107" s="72"/>
      <c r="GB107" s="72"/>
      <c r="GC107" s="72"/>
      <c r="GD107" s="72"/>
      <c r="GE107" s="72"/>
      <c r="GF107" s="72"/>
      <c r="GG107" s="72"/>
      <c r="GH107" s="72"/>
      <c r="GI107" s="72"/>
      <c r="GJ107" s="72"/>
      <c r="GK107" s="72"/>
      <c r="GL107" s="72"/>
      <c r="GM107" s="72"/>
      <c r="GN107" s="72"/>
      <c r="GO107" s="72"/>
      <c r="GP107" s="72"/>
      <c r="GQ107" s="72"/>
      <c r="GR107" s="72"/>
      <c r="GS107" s="72"/>
      <c r="GT107" s="72"/>
      <c r="GU107" s="72"/>
      <c r="GV107" s="72"/>
      <c r="GW107" s="72"/>
      <c r="GX107" s="72"/>
      <c r="GY107" s="72"/>
      <c r="GZ107" s="72"/>
      <c r="HA107" s="72"/>
      <c r="HB107" s="72"/>
      <c r="HC107" s="72"/>
      <c r="HD107" s="72"/>
      <c r="HE107" s="72"/>
      <c r="HF107" s="72"/>
      <c r="HG107" s="72"/>
      <c r="HH107" s="72"/>
      <c r="HI107" s="72"/>
      <c r="HJ107" s="72"/>
      <c r="HK107" s="72"/>
      <c r="HL107" s="72"/>
      <c r="HM107" s="72"/>
      <c r="HN107" s="72"/>
      <c r="HO107" s="72"/>
      <c r="HP107" s="72"/>
      <c r="HQ107" s="72"/>
      <c r="HR107" s="72"/>
      <c r="HS107" s="72"/>
      <c r="HT107" s="72"/>
      <c r="HU107" s="72"/>
      <c r="HV107" s="72"/>
      <c r="HW107" s="72"/>
      <c r="HX107" s="72"/>
      <c r="HY107" s="72"/>
      <c r="HZ107" s="72"/>
      <c r="IA107" s="72"/>
      <c r="IB107" s="72"/>
      <c r="IC107" s="72"/>
      <c r="ID107" s="72"/>
      <c r="IE107" s="72"/>
      <c r="IF107" s="72"/>
      <c r="IG107" s="72"/>
      <c r="IH107" s="72"/>
      <c r="II107" s="72"/>
      <c r="IJ107" s="72"/>
      <c r="IK107" s="72"/>
      <c r="IL107" s="72"/>
      <c r="IM107" s="72"/>
      <c r="IN107" s="72"/>
      <c r="IO107" s="72"/>
      <c r="IP107" s="72"/>
      <c r="IQ107" s="72"/>
      <c r="IR107" s="72"/>
      <c r="IS107" s="72"/>
      <c r="IT107" s="72"/>
      <c r="IU107" s="72"/>
      <c r="IV107" s="72"/>
    </row>
    <row r="108" spans="1:256" s="73" customFormat="1" x14ac:dyDescent="0.25">
      <c r="A108" s="70" t="str">
        <f>IF(A106="","",IF((SUM(IF(FREQUENCY('A1'!$K$30:$L$103,'A1'!$K$30:$L$103)&gt;0,1)))&gt;(A106+1),(A106+1),""))</f>
        <v/>
      </c>
      <c r="B108" s="71" t="str">
        <f t="array" ref="B108">IF(A107="","",(LARGE('A1'!$K$30:$L$103,(1+SUM(COUNTIF('A1'!$K$30:$L$103,B$7:B107))-(A107*COUNTIF('A1'!$K$30:$L$103,B$8))))))</f>
        <v/>
      </c>
      <c r="C108" s="72" t="str">
        <f t="array" ref="C108:AZ108">IF($C$6:$AZ$6="","",IF($C$6:$AZ$6="HOT",IF($C107:$AZ107="●","|",IF($C107:$AZ107="|","|","")),IF($C107:$AZ107="▲","|",IF($C107:$AZ107="|","|",""))))</f>
        <v/>
      </c>
      <c r="D108" s="72" t="str">
        <v/>
      </c>
      <c r="E108" s="72" t="e">
        <v>#NUM!</v>
      </c>
      <c r="F108" s="72" t="str">
        <v/>
      </c>
      <c r="G108" s="72" t="str">
        <v/>
      </c>
      <c r="H108" s="72" t="e">
        <v>#NUM!</v>
      </c>
      <c r="I108" s="72" t="e">
        <v>#NUM!</v>
      </c>
      <c r="J108" s="72" t="e">
        <v>#NUM!</v>
      </c>
      <c r="K108" s="72" t="str">
        <v/>
      </c>
      <c r="L108" s="72" t="str">
        <v/>
      </c>
      <c r="M108" s="72" t="str">
        <v/>
      </c>
      <c r="N108" s="72" t="str">
        <v/>
      </c>
      <c r="O108" s="72" t="e">
        <v>#NUM!</v>
      </c>
      <c r="P108" s="72" t="e">
        <v>#NUM!</v>
      </c>
      <c r="Q108" s="72" t="e">
        <v>#NUM!</v>
      </c>
      <c r="R108" s="72" t="e">
        <v>#NUM!</v>
      </c>
      <c r="S108" s="72" t="e">
        <v>#NUM!</v>
      </c>
      <c r="T108" s="72" t="e">
        <v>#NUM!</v>
      </c>
      <c r="U108" s="72" t="e">
        <v>#NUM!</v>
      </c>
      <c r="V108" s="72" t="e">
        <v>#NUM!</v>
      </c>
      <c r="W108" s="72" t="e">
        <v>#NUM!</v>
      </c>
      <c r="X108" s="72" t="e">
        <v>#NUM!</v>
      </c>
      <c r="Y108" s="72" t="e">
        <v>#NUM!</v>
      </c>
      <c r="Z108" s="72" t="str">
        <v/>
      </c>
      <c r="AA108" s="72" t="str">
        <v/>
      </c>
      <c r="AB108" s="72" t="str">
        <v/>
      </c>
      <c r="AC108" s="72" t="str">
        <v/>
      </c>
      <c r="AD108" s="72" t="str">
        <v/>
      </c>
      <c r="AE108" s="72" t="str">
        <v/>
      </c>
      <c r="AF108" s="72" t="str">
        <v/>
      </c>
      <c r="AG108" s="72" t="str">
        <v/>
      </c>
      <c r="AH108" s="72" t="str">
        <v/>
      </c>
      <c r="AI108" s="72" t="str">
        <v/>
      </c>
      <c r="AJ108" s="72" t="str">
        <v/>
      </c>
      <c r="AK108" s="72" t="str">
        <v/>
      </c>
      <c r="AL108" s="72" t="str">
        <v/>
      </c>
      <c r="AM108" s="72" t="str">
        <v/>
      </c>
      <c r="AN108" s="72" t="str">
        <v/>
      </c>
      <c r="AO108" s="72" t="str">
        <v/>
      </c>
      <c r="AP108" s="72" t="str">
        <v/>
      </c>
      <c r="AQ108" s="72" t="str">
        <v/>
      </c>
      <c r="AR108" s="72" t="str">
        <v/>
      </c>
      <c r="AS108" s="72" t="str">
        <v/>
      </c>
      <c r="AT108" s="72" t="str">
        <v/>
      </c>
      <c r="AU108" s="72" t="str">
        <v/>
      </c>
      <c r="AV108" s="72" t="str">
        <v/>
      </c>
      <c r="AW108" s="72" t="str">
        <v/>
      </c>
      <c r="AX108" s="72" t="str">
        <v/>
      </c>
      <c r="AY108" s="72" t="str">
        <v/>
      </c>
      <c r="AZ108" s="72" t="str">
        <v/>
      </c>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c r="DA108" s="72"/>
      <c r="DB108" s="72"/>
      <c r="DC108" s="72"/>
      <c r="DD108" s="72"/>
      <c r="DE108" s="72"/>
      <c r="DF108" s="72"/>
      <c r="DG108" s="72"/>
      <c r="DH108" s="72"/>
      <c r="DI108" s="72"/>
      <c r="DJ108" s="72"/>
      <c r="DK108" s="72"/>
      <c r="DL108" s="72"/>
      <c r="DM108" s="72"/>
      <c r="DN108" s="72"/>
      <c r="DO108" s="72"/>
      <c r="DP108" s="72"/>
      <c r="DQ108" s="72"/>
      <c r="DR108" s="72"/>
      <c r="DS108" s="72"/>
      <c r="DT108" s="72"/>
      <c r="DU108" s="72"/>
      <c r="DV108" s="72"/>
      <c r="DW108" s="72"/>
      <c r="DX108" s="72"/>
      <c r="DY108" s="72"/>
      <c r="DZ108" s="72"/>
      <c r="EA108" s="72"/>
      <c r="EB108" s="72"/>
      <c r="EC108" s="72"/>
      <c r="ED108" s="72"/>
      <c r="EE108" s="72"/>
      <c r="EF108" s="72"/>
      <c r="EG108" s="72"/>
      <c r="EH108" s="72"/>
      <c r="EI108" s="72"/>
      <c r="EJ108" s="72"/>
      <c r="EK108" s="72"/>
      <c r="EL108" s="72"/>
      <c r="EM108" s="72"/>
      <c r="EN108" s="72"/>
      <c r="EO108" s="72"/>
      <c r="EP108" s="72"/>
      <c r="EQ108" s="72"/>
      <c r="ER108" s="72"/>
      <c r="ES108" s="72"/>
      <c r="ET108" s="72"/>
      <c r="EU108" s="72"/>
      <c r="EV108" s="72"/>
      <c r="EW108" s="72"/>
      <c r="EX108" s="72"/>
      <c r="EY108" s="72"/>
      <c r="EZ108" s="72"/>
      <c r="FA108" s="72"/>
      <c r="FB108" s="72"/>
      <c r="FC108" s="72"/>
      <c r="FD108" s="72"/>
      <c r="FE108" s="72"/>
      <c r="FF108" s="72"/>
      <c r="FG108" s="72"/>
      <c r="FH108" s="72"/>
      <c r="FI108" s="72"/>
      <c r="FJ108" s="72"/>
      <c r="FK108" s="72"/>
      <c r="FL108" s="72"/>
      <c r="FM108" s="72"/>
      <c r="FN108" s="72"/>
      <c r="FO108" s="72"/>
      <c r="FP108" s="72"/>
      <c r="FQ108" s="72"/>
      <c r="FR108" s="72"/>
      <c r="FS108" s="72"/>
      <c r="FT108" s="72"/>
      <c r="FU108" s="72"/>
      <c r="FV108" s="72"/>
      <c r="FW108" s="72"/>
      <c r="FX108" s="72"/>
      <c r="FY108" s="72"/>
      <c r="FZ108" s="72"/>
      <c r="GA108" s="72"/>
      <c r="GB108" s="72"/>
      <c r="GC108" s="72"/>
      <c r="GD108" s="72"/>
      <c r="GE108" s="72"/>
      <c r="GF108" s="72"/>
      <c r="GG108" s="72"/>
      <c r="GH108" s="72"/>
      <c r="GI108" s="72"/>
      <c r="GJ108" s="72"/>
      <c r="GK108" s="72"/>
      <c r="GL108" s="72"/>
      <c r="GM108" s="72"/>
      <c r="GN108" s="72"/>
      <c r="GO108" s="72"/>
      <c r="GP108" s="72"/>
      <c r="GQ108" s="72"/>
      <c r="GR108" s="72"/>
      <c r="GS108" s="72"/>
      <c r="GT108" s="72"/>
      <c r="GU108" s="72"/>
      <c r="GV108" s="72"/>
      <c r="GW108" s="72"/>
      <c r="GX108" s="72"/>
      <c r="GY108" s="72"/>
      <c r="GZ108" s="72"/>
      <c r="HA108" s="72"/>
      <c r="HB108" s="72"/>
      <c r="HC108" s="72"/>
      <c r="HD108" s="72"/>
      <c r="HE108" s="72"/>
      <c r="HF108" s="72"/>
      <c r="HG108" s="72"/>
      <c r="HH108" s="72"/>
      <c r="HI108" s="72"/>
      <c r="HJ108" s="72"/>
      <c r="HK108" s="72"/>
      <c r="HL108" s="72"/>
      <c r="HM108" s="72"/>
      <c r="HN108" s="72"/>
      <c r="HO108" s="72"/>
      <c r="HP108" s="72"/>
      <c r="HQ108" s="72"/>
      <c r="HR108" s="72"/>
      <c r="HS108" s="72"/>
      <c r="HT108" s="72"/>
      <c r="HU108" s="72"/>
      <c r="HV108" s="72"/>
      <c r="HW108" s="72"/>
      <c r="HX108" s="72"/>
      <c r="HY108" s="72"/>
      <c r="HZ108" s="72"/>
      <c r="IA108" s="72"/>
      <c r="IB108" s="72"/>
      <c r="IC108" s="72"/>
      <c r="ID108" s="72"/>
      <c r="IE108" s="72"/>
      <c r="IF108" s="72"/>
      <c r="IG108" s="72"/>
      <c r="IH108" s="72"/>
      <c r="II108" s="72"/>
      <c r="IJ108" s="72"/>
      <c r="IK108" s="72"/>
      <c r="IL108" s="72"/>
      <c r="IM108" s="72"/>
      <c r="IN108" s="72"/>
      <c r="IO108" s="72"/>
      <c r="IP108" s="72"/>
      <c r="IQ108" s="72"/>
      <c r="IR108" s="72"/>
      <c r="IS108" s="72"/>
      <c r="IT108" s="72"/>
      <c r="IU108" s="72"/>
      <c r="IV108" s="72"/>
    </row>
    <row r="109" spans="1:256" s="73" customFormat="1" x14ac:dyDescent="0.25">
      <c r="A109" s="70" t="str">
        <f>IF(A107="","",IF((SUM(IF(FREQUENCY('A1'!$K$30:$L$103,'A1'!$K$30:$L$103)&gt;0,1)))&gt;(A107+1),(A107+1),""))</f>
        <v/>
      </c>
      <c r="B109" s="71" t="str">
        <f t="array" ref="B109">IF(A108="","",(LARGE('A1'!$K$30:$L$103,(1+SUM(COUNTIF('A1'!$K$30:$L$103,B$7:B108))-(A108*COUNTIF('A1'!$K$30:$L$103,B$8))))))</f>
        <v/>
      </c>
      <c r="C109" s="72" t="str">
        <f t="array" ref="C109:AZ109">IF($C$6:$AZ$6="","",IF($C$6:$AZ$6="HOT",IF(TRANSPOSE('A1'!$K$30:$K$80)=$B109,"●",IF(TRANSPOSE('A1'!$L$30:$L$80)=$B109,"▼",IF($C108:$AZ108="|","|",""))),IF(TRANSPOSE('A1'!$K$30:$K$80)=$B109,"●",IF(TRANSPOSE('A1'!$L$30:$L$80)=$B109,"▲",IF($C108:$AZ108="|","|","")))))</f>
        <v/>
      </c>
      <c r="D109" s="72" t="str">
        <v/>
      </c>
      <c r="E109" s="72" t="e">
        <v>#NUM!</v>
      </c>
      <c r="F109" s="72" t="str">
        <v/>
      </c>
      <c r="G109" s="72" t="str">
        <v/>
      </c>
      <c r="H109" s="72" t="e">
        <v>#NUM!</v>
      </c>
      <c r="I109" s="72" t="e">
        <v>#NUM!</v>
      </c>
      <c r="J109" s="72" t="e">
        <v>#NUM!</v>
      </c>
      <c r="K109" s="72" t="str">
        <v/>
      </c>
      <c r="L109" s="72" t="str">
        <v/>
      </c>
      <c r="M109" s="72" t="str">
        <v/>
      </c>
      <c r="N109" s="72" t="str">
        <v/>
      </c>
      <c r="O109" s="72" t="e">
        <v>#NUM!</v>
      </c>
      <c r="P109" s="72" t="e">
        <v>#NUM!</v>
      </c>
      <c r="Q109" s="72" t="e">
        <v>#NUM!</v>
      </c>
      <c r="R109" s="72" t="e">
        <v>#NUM!</v>
      </c>
      <c r="S109" s="72" t="e">
        <v>#NUM!</v>
      </c>
      <c r="T109" s="72" t="e">
        <v>#NUM!</v>
      </c>
      <c r="U109" s="72" t="e">
        <v>#NUM!</v>
      </c>
      <c r="V109" s="72" t="e">
        <v>#NUM!</v>
      </c>
      <c r="W109" s="72" t="e">
        <v>#NUM!</v>
      </c>
      <c r="X109" s="72" t="e">
        <v>#NUM!</v>
      </c>
      <c r="Y109" s="72" t="e">
        <v>#NUM!</v>
      </c>
      <c r="Z109" s="72" t="str">
        <v/>
      </c>
      <c r="AA109" s="72" t="str">
        <v/>
      </c>
      <c r="AB109" s="72" t="str">
        <v/>
      </c>
      <c r="AC109" s="72" t="str">
        <v/>
      </c>
      <c r="AD109" s="72" t="str">
        <v/>
      </c>
      <c r="AE109" s="72" t="str">
        <v/>
      </c>
      <c r="AF109" s="72" t="str">
        <v/>
      </c>
      <c r="AG109" s="72" t="str">
        <v/>
      </c>
      <c r="AH109" s="72" t="str">
        <v/>
      </c>
      <c r="AI109" s="72" t="str">
        <v/>
      </c>
      <c r="AJ109" s="72" t="str">
        <v/>
      </c>
      <c r="AK109" s="72" t="str">
        <v/>
      </c>
      <c r="AL109" s="72" t="str">
        <v/>
      </c>
      <c r="AM109" s="72" t="str">
        <v/>
      </c>
      <c r="AN109" s="72" t="str">
        <v/>
      </c>
      <c r="AO109" s="72" t="str">
        <v/>
      </c>
      <c r="AP109" s="72" t="str">
        <v/>
      </c>
      <c r="AQ109" s="72" t="str">
        <v/>
      </c>
      <c r="AR109" s="72" t="str">
        <v/>
      </c>
      <c r="AS109" s="72" t="str">
        <v/>
      </c>
      <c r="AT109" s="72" t="str">
        <v/>
      </c>
      <c r="AU109" s="72" t="str">
        <v/>
      </c>
      <c r="AV109" s="72" t="str">
        <v/>
      </c>
      <c r="AW109" s="72" t="str">
        <v/>
      </c>
      <c r="AX109" s="72" t="str">
        <v/>
      </c>
      <c r="AY109" s="72" t="str">
        <v/>
      </c>
      <c r="AZ109" s="72" t="str">
        <v/>
      </c>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c r="DA109" s="72"/>
      <c r="DB109" s="72"/>
      <c r="DC109" s="72"/>
      <c r="DD109" s="72"/>
      <c r="DE109" s="72"/>
      <c r="DF109" s="72"/>
      <c r="DG109" s="72"/>
      <c r="DH109" s="72"/>
      <c r="DI109" s="72"/>
      <c r="DJ109" s="72"/>
      <c r="DK109" s="72"/>
      <c r="DL109" s="72"/>
      <c r="DM109" s="72"/>
      <c r="DN109" s="72"/>
      <c r="DO109" s="72"/>
      <c r="DP109" s="72"/>
      <c r="DQ109" s="72"/>
      <c r="DR109" s="72"/>
      <c r="DS109" s="72"/>
      <c r="DT109" s="72"/>
      <c r="DU109" s="72"/>
      <c r="DV109" s="72"/>
      <c r="DW109" s="72"/>
      <c r="DX109" s="72"/>
      <c r="DY109" s="72"/>
      <c r="DZ109" s="72"/>
      <c r="EA109" s="72"/>
      <c r="EB109" s="72"/>
      <c r="EC109" s="72"/>
      <c r="ED109" s="72"/>
      <c r="EE109" s="72"/>
      <c r="EF109" s="72"/>
      <c r="EG109" s="72"/>
      <c r="EH109" s="72"/>
      <c r="EI109" s="72"/>
      <c r="EJ109" s="72"/>
      <c r="EK109" s="72"/>
      <c r="EL109" s="72"/>
      <c r="EM109" s="72"/>
      <c r="EN109" s="72"/>
      <c r="EO109" s="72"/>
      <c r="EP109" s="72"/>
      <c r="EQ109" s="72"/>
      <c r="ER109" s="72"/>
      <c r="ES109" s="72"/>
      <c r="ET109" s="72"/>
      <c r="EU109" s="72"/>
      <c r="EV109" s="72"/>
      <c r="EW109" s="72"/>
      <c r="EX109" s="72"/>
      <c r="EY109" s="72"/>
      <c r="EZ109" s="72"/>
      <c r="FA109" s="72"/>
      <c r="FB109" s="72"/>
      <c r="FC109" s="72"/>
      <c r="FD109" s="72"/>
      <c r="FE109" s="72"/>
      <c r="FF109" s="72"/>
      <c r="FG109" s="72"/>
      <c r="FH109" s="72"/>
      <c r="FI109" s="72"/>
      <c r="FJ109" s="72"/>
      <c r="FK109" s="72"/>
      <c r="FL109" s="72"/>
      <c r="FM109" s="72"/>
      <c r="FN109" s="72"/>
      <c r="FO109" s="72"/>
      <c r="FP109" s="72"/>
      <c r="FQ109" s="72"/>
      <c r="FR109" s="72"/>
      <c r="FS109" s="72"/>
      <c r="FT109" s="72"/>
      <c r="FU109" s="72"/>
      <c r="FV109" s="72"/>
      <c r="FW109" s="72"/>
      <c r="FX109" s="72"/>
      <c r="FY109" s="72"/>
      <c r="FZ109" s="72"/>
      <c r="GA109" s="72"/>
      <c r="GB109" s="72"/>
      <c r="GC109" s="72"/>
      <c r="GD109" s="72"/>
      <c r="GE109" s="72"/>
      <c r="GF109" s="72"/>
      <c r="GG109" s="72"/>
      <c r="GH109" s="72"/>
      <c r="GI109" s="72"/>
      <c r="GJ109" s="72"/>
      <c r="GK109" s="72"/>
      <c r="GL109" s="72"/>
      <c r="GM109" s="72"/>
      <c r="GN109" s="72"/>
      <c r="GO109" s="72"/>
      <c r="GP109" s="72"/>
      <c r="GQ109" s="72"/>
      <c r="GR109" s="72"/>
      <c r="GS109" s="72"/>
      <c r="GT109" s="72"/>
      <c r="GU109" s="72"/>
      <c r="GV109" s="72"/>
      <c r="GW109" s="72"/>
      <c r="GX109" s="72"/>
      <c r="GY109" s="72"/>
      <c r="GZ109" s="72"/>
      <c r="HA109" s="72"/>
      <c r="HB109" s="72"/>
      <c r="HC109" s="72"/>
      <c r="HD109" s="72"/>
      <c r="HE109" s="72"/>
      <c r="HF109" s="72"/>
      <c r="HG109" s="72"/>
      <c r="HH109" s="72"/>
      <c r="HI109" s="72"/>
      <c r="HJ109" s="72"/>
      <c r="HK109" s="72"/>
      <c r="HL109" s="72"/>
      <c r="HM109" s="72"/>
      <c r="HN109" s="72"/>
      <c r="HO109" s="72"/>
      <c r="HP109" s="72"/>
      <c r="HQ109" s="72"/>
      <c r="HR109" s="72"/>
      <c r="HS109" s="72"/>
      <c r="HT109" s="72"/>
      <c r="HU109" s="72"/>
      <c r="HV109" s="72"/>
      <c r="HW109" s="72"/>
      <c r="HX109" s="72"/>
      <c r="HY109" s="72"/>
      <c r="HZ109" s="72"/>
      <c r="IA109" s="72"/>
      <c r="IB109" s="72"/>
      <c r="IC109" s="72"/>
      <c r="ID109" s="72"/>
      <c r="IE109" s="72"/>
      <c r="IF109" s="72"/>
      <c r="IG109" s="72"/>
      <c r="IH109" s="72"/>
      <c r="II109" s="72"/>
      <c r="IJ109" s="72"/>
      <c r="IK109" s="72"/>
      <c r="IL109" s="72"/>
      <c r="IM109" s="72"/>
      <c r="IN109" s="72"/>
      <c r="IO109" s="72"/>
      <c r="IP109" s="72"/>
      <c r="IQ109" s="72"/>
      <c r="IR109" s="72"/>
      <c r="IS109" s="72"/>
      <c r="IT109" s="72"/>
      <c r="IU109" s="72"/>
      <c r="IV109" s="72"/>
    </row>
    <row r="110" spans="1:256" s="73" customFormat="1" x14ac:dyDescent="0.25">
      <c r="A110" s="70" t="str">
        <f>IF(A108="","",IF((SUM(IF(FREQUENCY('A1'!$K$30:$L$103,'A1'!$K$30:$L$103)&gt;0,1)))&gt;(A108+1),(A108+1),""))</f>
        <v/>
      </c>
      <c r="B110" s="71" t="str">
        <f t="array" ref="B110">IF(A109="","",(LARGE('A1'!$K$30:$L$103,(1+SUM(COUNTIF('A1'!$K$30:$L$103,B$7:B109))-(A109*COUNTIF('A1'!$K$30:$L$103,B$8))))))</f>
        <v/>
      </c>
      <c r="C110" s="72" t="str">
        <f t="array" ref="C110:AZ110">IF($C$6:$AZ$6="","",IF($C$6:$AZ$6="HOT",IF($C109:$AZ109="●","|",IF($C109:$AZ109="|","|","")),IF($C109:$AZ109="▲","|",IF($C109:$AZ109="|","|",""))))</f>
        <v/>
      </c>
      <c r="D110" s="72" t="str">
        <v/>
      </c>
      <c r="E110" s="72" t="e">
        <v>#NUM!</v>
      </c>
      <c r="F110" s="72" t="str">
        <v/>
      </c>
      <c r="G110" s="72" t="str">
        <v/>
      </c>
      <c r="H110" s="72" t="e">
        <v>#NUM!</v>
      </c>
      <c r="I110" s="72" t="e">
        <v>#NUM!</v>
      </c>
      <c r="J110" s="72" t="e">
        <v>#NUM!</v>
      </c>
      <c r="K110" s="72" t="str">
        <v/>
      </c>
      <c r="L110" s="72" t="str">
        <v/>
      </c>
      <c r="M110" s="72" t="str">
        <v/>
      </c>
      <c r="N110" s="72" t="str">
        <v/>
      </c>
      <c r="O110" s="72" t="e">
        <v>#NUM!</v>
      </c>
      <c r="P110" s="72" t="e">
        <v>#NUM!</v>
      </c>
      <c r="Q110" s="72" t="e">
        <v>#NUM!</v>
      </c>
      <c r="R110" s="72" t="e">
        <v>#NUM!</v>
      </c>
      <c r="S110" s="72" t="e">
        <v>#NUM!</v>
      </c>
      <c r="T110" s="72" t="e">
        <v>#NUM!</v>
      </c>
      <c r="U110" s="72" t="e">
        <v>#NUM!</v>
      </c>
      <c r="V110" s="72" t="e">
        <v>#NUM!</v>
      </c>
      <c r="W110" s="72" t="e">
        <v>#NUM!</v>
      </c>
      <c r="X110" s="72" t="e">
        <v>#NUM!</v>
      </c>
      <c r="Y110" s="72" t="e">
        <v>#NUM!</v>
      </c>
      <c r="Z110" s="72" t="str">
        <v/>
      </c>
      <c r="AA110" s="72" t="str">
        <v/>
      </c>
      <c r="AB110" s="72" t="str">
        <v/>
      </c>
      <c r="AC110" s="72" t="str">
        <v/>
      </c>
      <c r="AD110" s="72" t="str">
        <v/>
      </c>
      <c r="AE110" s="72" t="str">
        <v/>
      </c>
      <c r="AF110" s="72" t="str">
        <v/>
      </c>
      <c r="AG110" s="72" t="str">
        <v/>
      </c>
      <c r="AH110" s="72" t="str">
        <v/>
      </c>
      <c r="AI110" s="72" t="str">
        <v/>
      </c>
      <c r="AJ110" s="72" t="str">
        <v/>
      </c>
      <c r="AK110" s="72" t="str">
        <v/>
      </c>
      <c r="AL110" s="72" t="str">
        <v/>
      </c>
      <c r="AM110" s="72" t="str">
        <v/>
      </c>
      <c r="AN110" s="72" t="str">
        <v/>
      </c>
      <c r="AO110" s="72" t="str">
        <v/>
      </c>
      <c r="AP110" s="72" t="str">
        <v/>
      </c>
      <c r="AQ110" s="72" t="str">
        <v/>
      </c>
      <c r="AR110" s="72" t="str">
        <v/>
      </c>
      <c r="AS110" s="72" t="str">
        <v/>
      </c>
      <c r="AT110" s="72" t="str">
        <v/>
      </c>
      <c r="AU110" s="72" t="str">
        <v/>
      </c>
      <c r="AV110" s="72" t="str">
        <v/>
      </c>
      <c r="AW110" s="72" t="str">
        <v/>
      </c>
      <c r="AX110" s="72" t="str">
        <v/>
      </c>
      <c r="AY110" s="72" t="str">
        <v/>
      </c>
      <c r="AZ110" s="72" t="str">
        <v/>
      </c>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c r="DA110" s="72"/>
      <c r="DB110" s="72"/>
      <c r="DC110" s="72"/>
      <c r="DD110" s="72"/>
      <c r="DE110" s="72"/>
      <c r="DF110" s="72"/>
      <c r="DG110" s="72"/>
      <c r="DH110" s="72"/>
      <c r="DI110" s="72"/>
      <c r="DJ110" s="72"/>
      <c r="DK110" s="72"/>
      <c r="DL110" s="72"/>
      <c r="DM110" s="72"/>
      <c r="DN110" s="72"/>
      <c r="DO110" s="72"/>
      <c r="DP110" s="72"/>
      <c r="DQ110" s="72"/>
      <c r="DR110" s="72"/>
      <c r="DS110" s="72"/>
      <c r="DT110" s="72"/>
      <c r="DU110" s="72"/>
      <c r="DV110" s="72"/>
      <c r="DW110" s="72"/>
      <c r="DX110" s="72"/>
      <c r="DY110" s="72"/>
      <c r="DZ110" s="72"/>
      <c r="EA110" s="72"/>
      <c r="EB110" s="72"/>
      <c r="EC110" s="72"/>
      <c r="ED110" s="72"/>
      <c r="EE110" s="72"/>
      <c r="EF110" s="72"/>
      <c r="EG110" s="72"/>
      <c r="EH110" s="72"/>
      <c r="EI110" s="72"/>
      <c r="EJ110" s="72"/>
      <c r="EK110" s="72"/>
      <c r="EL110" s="72"/>
      <c r="EM110" s="72"/>
      <c r="EN110" s="72"/>
      <c r="EO110" s="72"/>
      <c r="EP110" s="72"/>
      <c r="EQ110" s="72"/>
      <c r="ER110" s="72"/>
      <c r="ES110" s="72"/>
      <c r="ET110" s="72"/>
      <c r="EU110" s="72"/>
      <c r="EV110" s="72"/>
      <c r="EW110" s="72"/>
      <c r="EX110" s="72"/>
      <c r="EY110" s="72"/>
      <c r="EZ110" s="72"/>
      <c r="FA110" s="72"/>
      <c r="FB110" s="72"/>
      <c r="FC110" s="72"/>
      <c r="FD110" s="72"/>
      <c r="FE110" s="72"/>
      <c r="FF110" s="72"/>
      <c r="FG110" s="72"/>
      <c r="FH110" s="72"/>
      <c r="FI110" s="72"/>
      <c r="FJ110" s="72"/>
      <c r="FK110" s="72"/>
      <c r="FL110" s="72"/>
      <c r="FM110" s="72"/>
      <c r="FN110" s="72"/>
      <c r="FO110" s="72"/>
      <c r="FP110" s="72"/>
      <c r="FQ110" s="72"/>
      <c r="FR110" s="72"/>
      <c r="FS110" s="72"/>
      <c r="FT110" s="72"/>
      <c r="FU110" s="72"/>
      <c r="FV110" s="72"/>
      <c r="FW110" s="72"/>
      <c r="FX110" s="72"/>
      <c r="FY110" s="72"/>
      <c r="FZ110" s="72"/>
      <c r="GA110" s="72"/>
      <c r="GB110" s="72"/>
      <c r="GC110" s="72"/>
      <c r="GD110" s="72"/>
      <c r="GE110" s="72"/>
      <c r="GF110" s="72"/>
      <c r="GG110" s="72"/>
      <c r="GH110" s="72"/>
      <c r="GI110" s="72"/>
      <c r="GJ110" s="72"/>
      <c r="GK110" s="72"/>
      <c r="GL110" s="72"/>
      <c r="GM110" s="72"/>
      <c r="GN110" s="72"/>
      <c r="GO110" s="72"/>
      <c r="GP110" s="72"/>
      <c r="GQ110" s="72"/>
      <c r="GR110" s="72"/>
      <c r="GS110" s="72"/>
      <c r="GT110" s="72"/>
      <c r="GU110" s="72"/>
      <c r="GV110" s="72"/>
      <c r="GW110" s="72"/>
      <c r="GX110" s="72"/>
      <c r="GY110" s="72"/>
      <c r="GZ110" s="72"/>
      <c r="HA110" s="72"/>
      <c r="HB110" s="72"/>
      <c r="HC110" s="72"/>
      <c r="HD110" s="72"/>
      <c r="HE110" s="72"/>
      <c r="HF110" s="72"/>
      <c r="HG110" s="72"/>
      <c r="HH110" s="72"/>
      <c r="HI110" s="72"/>
      <c r="HJ110" s="72"/>
      <c r="HK110" s="72"/>
      <c r="HL110" s="72"/>
      <c r="HM110" s="72"/>
      <c r="HN110" s="72"/>
      <c r="HO110" s="72"/>
      <c r="HP110" s="72"/>
      <c r="HQ110" s="72"/>
      <c r="HR110" s="72"/>
      <c r="HS110" s="72"/>
      <c r="HT110" s="72"/>
      <c r="HU110" s="72"/>
      <c r="HV110" s="72"/>
      <c r="HW110" s="72"/>
      <c r="HX110" s="72"/>
      <c r="HY110" s="72"/>
      <c r="HZ110" s="72"/>
      <c r="IA110" s="72"/>
      <c r="IB110" s="72"/>
      <c r="IC110" s="72"/>
      <c r="ID110" s="72"/>
      <c r="IE110" s="72"/>
      <c r="IF110" s="72"/>
      <c r="IG110" s="72"/>
      <c r="IH110" s="72"/>
      <c r="II110" s="72"/>
      <c r="IJ110" s="72"/>
      <c r="IK110" s="72"/>
      <c r="IL110" s="72"/>
      <c r="IM110" s="72"/>
      <c r="IN110" s="72"/>
      <c r="IO110" s="72"/>
      <c r="IP110" s="72"/>
      <c r="IQ110" s="72"/>
      <c r="IR110" s="72"/>
      <c r="IS110" s="72"/>
      <c r="IT110" s="72"/>
      <c r="IU110" s="72"/>
      <c r="IV110" s="72"/>
    </row>
    <row r="111" spans="1:256" s="73" customFormat="1" x14ac:dyDescent="0.25">
      <c r="A111" s="70" t="str">
        <f>IF(A109="","",IF((SUM(IF(FREQUENCY('A1'!$K$30:$L$103,'A1'!$K$30:$L$103)&gt;0,1)))&gt;(A109+1),(A109+1),""))</f>
        <v/>
      </c>
      <c r="B111" s="71" t="str">
        <f t="array" ref="B111">IF(A110="","",(LARGE('A1'!$K$30:$L$103,(1+SUM(COUNTIF('A1'!$K$30:$L$103,B$7:B110))-(A110*COUNTIF('A1'!$K$30:$L$103,B$8))))))</f>
        <v/>
      </c>
      <c r="C111" s="72" t="str">
        <f t="array" ref="C111:AZ111">IF($C$6:$AZ$6="","",IF($C$6:$AZ$6="HOT",IF(TRANSPOSE('A1'!$K$30:$K$80)=$B111,"●",IF(TRANSPOSE('A1'!$L$30:$L$80)=$B111,"▼",IF($C110:$AZ110="|","|",""))),IF(TRANSPOSE('A1'!$K$30:$K$80)=$B111,"●",IF(TRANSPOSE('A1'!$L$30:$L$80)=$B111,"▲",IF($C110:$AZ110="|","|","")))))</f>
        <v/>
      </c>
      <c r="D111" s="72" t="str">
        <v/>
      </c>
      <c r="E111" s="72" t="e">
        <v>#NUM!</v>
      </c>
      <c r="F111" s="72" t="str">
        <v/>
      </c>
      <c r="G111" s="72" t="str">
        <v/>
      </c>
      <c r="H111" s="72" t="e">
        <v>#NUM!</v>
      </c>
      <c r="I111" s="72" t="e">
        <v>#NUM!</v>
      </c>
      <c r="J111" s="72" t="e">
        <v>#NUM!</v>
      </c>
      <c r="K111" s="72" t="str">
        <v/>
      </c>
      <c r="L111" s="72" t="str">
        <v/>
      </c>
      <c r="M111" s="72" t="str">
        <v/>
      </c>
      <c r="N111" s="72" t="str">
        <v/>
      </c>
      <c r="O111" s="72" t="e">
        <v>#NUM!</v>
      </c>
      <c r="P111" s="72" t="e">
        <v>#NUM!</v>
      </c>
      <c r="Q111" s="72" t="e">
        <v>#NUM!</v>
      </c>
      <c r="R111" s="72" t="e">
        <v>#NUM!</v>
      </c>
      <c r="S111" s="72" t="e">
        <v>#NUM!</v>
      </c>
      <c r="T111" s="72" t="e">
        <v>#NUM!</v>
      </c>
      <c r="U111" s="72" t="e">
        <v>#NUM!</v>
      </c>
      <c r="V111" s="72" t="e">
        <v>#NUM!</v>
      </c>
      <c r="W111" s="72" t="e">
        <v>#NUM!</v>
      </c>
      <c r="X111" s="72" t="e">
        <v>#NUM!</v>
      </c>
      <c r="Y111" s="72" t="e">
        <v>#NUM!</v>
      </c>
      <c r="Z111" s="72" t="str">
        <v/>
      </c>
      <c r="AA111" s="72" t="str">
        <v/>
      </c>
      <c r="AB111" s="72" t="str">
        <v/>
      </c>
      <c r="AC111" s="72" t="str">
        <v/>
      </c>
      <c r="AD111" s="72" t="str">
        <v/>
      </c>
      <c r="AE111" s="72" t="str">
        <v/>
      </c>
      <c r="AF111" s="72" t="str">
        <v/>
      </c>
      <c r="AG111" s="72" t="str">
        <v/>
      </c>
      <c r="AH111" s="72" t="str">
        <v/>
      </c>
      <c r="AI111" s="72" t="str">
        <v/>
      </c>
      <c r="AJ111" s="72" t="str">
        <v/>
      </c>
      <c r="AK111" s="72" t="str">
        <v/>
      </c>
      <c r="AL111" s="72" t="str">
        <v/>
      </c>
      <c r="AM111" s="72" t="str">
        <v/>
      </c>
      <c r="AN111" s="72" t="str">
        <v/>
      </c>
      <c r="AO111" s="72" t="str">
        <v/>
      </c>
      <c r="AP111" s="72" t="str">
        <v/>
      </c>
      <c r="AQ111" s="72" t="str">
        <v/>
      </c>
      <c r="AR111" s="72" t="str">
        <v/>
      </c>
      <c r="AS111" s="72" t="str">
        <v/>
      </c>
      <c r="AT111" s="72" t="str">
        <v/>
      </c>
      <c r="AU111" s="72" t="str">
        <v/>
      </c>
      <c r="AV111" s="72" t="str">
        <v/>
      </c>
      <c r="AW111" s="72" t="str">
        <v/>
      </c>
      <c r="AX111" s="72" t="str">
        <v/>
      </c>
      <c r="AY111" s="72" t="str">
        <v/>
      </c>
      <c r="AZ111" s="72" t="str">
        <v/>
      </c>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c r="DA111" s="72"/>
      <c r="DB111" s="72"/>
      <c r="DC111" s="72"/>
      <c r="DD111" s="72"/>
      <c r="DE111" s="72"/>
      <c r="DF111" s="72"/>
      <c r="DG111" s="72"/>
      <c r="DH111" s="72"/>
      <c r="DI111" s="72"/>
      <c r="DJ111" s="72"/>
      <c r="DK111" s="72"/>
      <c r="DL111" s="72"/>
      <c r="DM111" s="72"/>
      <c r="DN111" s="72"/>
      <c r="DO111" s="72"/>
      <c r="DP111" s="72"/>
      <c r="DQ111" s="72"/>
      <c r="DR111" s="72"/>
      <c r="DS111" s="72"/>
      <c r="DT111" s="72"/>
      <c r="DU111" s="72"/>
      <c r="DV111" s="72"/>
      <c r="DW111" s="72"/>
      <c r="DX111" s="72"/>
      <c r="DY111" s="72"/>
      <c r="DZ111" s="72"/>
      <c r="EA111" s="72"/>
      <c r="EB111" s="72"/>
      <c r="EC111" s="72"/>
      <c r="ED111" s="72"/>
      <c r="EE111" s="72"/>
      <c r="EF111" s="72"/>
      <c r="EG111" s="72"/>
      <c r="EH111" s="72"/>
      <c r="EI111" s="72"/>
      <c r="EJ111" s="72"/>
      <c r="EK111" s="72"/>
      <c r="EL111" s="72"/>
      <c r="EM111" s="72"/>
      <c r="EN111" s="72"/>
      <c r="EO111" s="72"/>
      <c r="EP111" s="72"/>
      <c r="EQ111" s="72"/>
      <c r="ER111" s="72"/>
      <c r="ES111" s="72"/>
      <c r="ET111" s="72"/>
      <c r="EU111" s="72"/>
      <c r="EV111" s="72"/>
      <c r="EW111" s="72"/>
      <c r="EX111" s="72"/>
      <c r="EY111" s="72"/>
      <c r="EZ111" s="72"/>
      <c r="FA111" s="72"/>
      <c r="FB111" s="72"/>
      <c r="FC111" s="72"/>
      <c r="FD111" s="72"/>
      <c r="FE111" s="72"/>
      <c r="FF111" s="72"/>
      <c r="FG111" s="72"/>
      <c r="FH111" s="72"/>
      <c r="FI111" s="72"/>
      <c r="FJ111" s="72"/>
      <c r="FK111" s="72"/>
      <c r="FL111" s="72"/>
      <c r="FM111" s="72"/>
      <c r="FN111" s="72"/>
      <c r="FO111" s="72"/>
      <c r="FP111" s="72"/>
      <c r="FQ111" s="72"/>
      <c r="FR111" s="72"/>
      <c r="FS111" s="72"/>
      <c r="FT111" s="72"/>
      <c r="FU111" s="72"/>
      <c r="FV111" s="72"/>
      <c r="FW111" s="72"/>
      <c r="FX111" s="72"/>
      <c r="FY111" s="72"/>
      <c r="FZ111" s="72"/>
      <c r="GA111" s="72"/>
      <c r="GB111" s="72"/>
      <c r="GC111" s="72"/>
      <c r="GD111" s="72"/>
      <c r="GE111" s="72"/>
      <c r="GF111" s="72"/>
      <c r="GG111" s="72"/>
      <c r="GH111" s="72"/>
      <c r="GI111" s="72"/>
      <c r="GJ111" s="72"/>
      <c r="GK111" s="72"/>
      <c r="GL111" s="72"/>
      <c r="GM111" s="72"/>
      <c r="GN111" s="72"/>
      <c r="GO111" s="72"/>
      <c r="GP111" s="72"/>
      <c r="GQ111" s="72"/>
      <c r="GR111" s="72"/>
      <c r="GS111" s="72"/>
      <c r="GT111" s="72"/>
      <c r="GU111" s="72"/>
      <c r="GV111" s="72"/>
      <c r="GW111" s="72"/>
      <c r="GX111" s="72"/>
      <c r="GY111" s="72"/>
      <c r="GZ111" s="72"/>
      <c r="HA111" s="72"/>
      <c r="HB111" s="72"/>
      <c r="HC111" s="72"/>
      <c r="HD111" s="72"/>
      <c r="HE111" s="72"/>
      <c r="HF111" s="72"/>
      <c r="HG111" s="72"/>
      <c r="HH111" s="72"/>
      <c r="HI111" s="72"/>
      <c r="HJ111" s="72"/>
      <c r="HK111" s="72"/>
      <c r="HL111" s="72"/>
      <c r="HM111" s="72"/>
      <c r="HN111" s="72"/>
      <c r="HO111" s="72"/>
      <c r="HP111" s="72"/>
      <c r="HQ111" s="72"/>
      <c r="HR111" s="72"/>
      <c r="HS111" s="72"/>
      <c r="HT111" s="72"/>
      <c r="HU111" s="72"/>
      <c r="HV111" s="72"/>
      <c r="HW111" s="72"/>
      <c r="HX111" s="72"/>
      <c r="HY111" s="72"/>
      <c r="HZ111" s="72"/>
      <c r="IA111" s="72"/>
      <c r="IB111" s="72"/>
      <c r="IC111" s="72"/>
      <c r="ID111" s="72"/>
      <c r="IE111" s="72"/>
      <c r="IF111" s="72"/>
      <c r="IG111" s="72"/>
      <c r="IH111" s="72"/>
      <c r="II111" s="72"/>
      <c r="IJ111" s="72"/>
      <c r="IK111" s="72"/>
      <c r="IL111" s="72"/>
      <c r="IM111" s="72"/>
      <c r="IN111" s="72"/>
      <c r="IO111" s="72"/>
      <c r="IP111" s="72"/>
      <c r="IQ111" s="72"/>
      <c r="IR111" s="72"/>
      <c r="IS111" s="72"/>
      <c r="IT111" s="72"/>
      <c r="IU111" s="72"/>
      <c r="IV111" s="72"/>
    </row>
    <row r="112" spans="1:256" s="73" customFormat="1" x14ac:dyDescent="0.25">
      <c r="A112" s="70" t="str">
        <f>IF(A110="","",IF((SUM(IF(FREQUENCY('A1'!$K$30:$L$103,'A1'!$K$30:$L$103)&gt;0,1)))&gt;(A110+1),(A110+1),""))</f>
        <v/>
      </c>
      <c r="B112" s="71" t="str">
        <f t="array" ref="B112">IF(A111="","",(LARGE('A1'!$K$30:$L$103,(1+SUM(COUNTIF('A1'!$K$30:$L$103,B$7:B111))-(A111*COUNTIF('A1'!$K$30:$L$103,B$8))))))</f>
        <v/>
      </c>
      <c r="C112" s="72" t="str">
        <f t="array" ref="C112:AZ112">IF($C$6:$AZ$6="","",IF($C$6:$AZ$6="HOT",IF($C111:$AZ111="●","|",IF($C111:$AZ111="|","|","")),IF($C111:$AZ111="▲","|",IF($C111:$AZ111="|","|",""))))</f>
        <v/>
      </c>
      <c r="D112" s="72" t="str">
        <v/>
      </c>
      <c r="E112" s="72" t="e">
        <v>#NUM!</v>
      </c>
      <c r="F112" s="72" t="str">
        <v/>
      </c>
      <c r="G112" s="72" t="str">
        <v/>
      </c>
      <c r="H112" s="72" t="e">
        <v>#NUM!</v>
      </c>
      <c r="I112" s="72" t="e">
        <v>#NUM!</v>
      </c>
      <c r="J112" s="72" t="e">
        <v>#NUM!</v>
      </c>
      <c r="K112" s="72" t="str">
        <v/>
      </c>
      <c r="L112" s="72" t="str">
        <v/>
      </c>
      <c r="M112" s="72" t="str">
        <v/>
      </c>
      <c r="N112" s="72" t="str">
        <v/>
      </c>
      <c r="O112" s="72" t="e">
        <v>#NUM!</v>
      </c>
      <c r="P112" s="72" t="e">
        <v>#NUM!</v>
      </c>
      <c r="Q112" s="72" t="e">
        <v>#NUM!</v>
      </c>
      <c r="R112" s="72" t="e">
        <v>#NUM!</v>
      </c>
      <c r="S112" s="72" t="e">
        <v>#NUM!</v>
      </c>
      <c r="T112" s="72" t="e">
        <v>#NUM!</v>
      </c>
      <c r="U112" s="72" t="e">
        <v>#NUM!</v>
      </c>
      <c r="V112" s="72" t="e">
        <v>#NUM!</v>
      </c>
      <c r="W112" s="72" t="e">
        <v>#NUM!</v>
      </c>
      <c r="X112" s="72" t="e">
        <v>#NUM!</v>
      </c>
      <c r="Y112" s="72" t="e">
        <v>#NUM!</v>
      </c>
      <c r="Z112" s="72" t="str">
        <v/>
      </c>
      <c r="AA112" s="72" t="str">
        <v/>
      </c>
      <c r="AB112" s="72" t="str">
        <v/>
      </c>
      <c r="AC112" s="72" t="str">
        <v/>
      </c>
      <c r="AD112" s="72" t="str">
        <v/>
      </c>
      <c r="AE112" s="72" t="str">
        <v/>
      </c>
      <c r="AF112" s="72" t="str">
        <v/>
      </c>
      <c r="AG112" s="72" t="str">
        <v/>
      </c>
      <c r="AH112" s="72" t="str">
        <v/>
      </c>
      <c r="AI112" s="72" t="str">
        <v/>
      </c>
      <c r="AJ112" s="72" t="str">
        <v/>
      </c>
      <c r="AK112" s="72" t="str">
        <v/>
      </c>
      <c r="AL112" s="72" t="str">
        <v/>
      </c>
      <c r="AM112" s="72" t="str">
        <v/>
      </c>
      <c r="AN112" s="72" t="str">
        <v/>
      </c>
      <c r="AO112" s="72" t="str">
        <v/>
      </c>
      <c r="AP112" s="72" t="str">
        <v/>
      </c>
      <c r="AQ112" s="72" t="str">
        <v/>
      </c>
      <c r="AR112" s="72" t="str">
        <v/>
      </c>
      <c r="AS112" s="72" t="str">
        <v/>
      </c>
      <c r="AT112" s="72" t="str">
        <v/>
      </c>
      <c r="AU112" s="72" t="str">
        <v/>
      </c>
      <c r="AV112" s="72" t="str">
        <v/>
      </c>
      <c r="AW112" s="72" t="str">
        <v/>
      </c>
      <c r="AX112" s="72" t="str">
        <v/>
      </c>
      <c r="AY112" s="72" t="str">
        <v/>
      </c>
      <c r="AZ112" s="72" t="str">
        <v/>
      </c>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c r="DA112" s="72"/>
      <c r="DB112" s="72"/>
      <c r="DC112" s="72"/>
      <c r="DD112" s="72"/>
      <c r="DE112" s="72"/>
      <c r="DF112" s="72"/>
      <c r="DG112" s="72"/>
      <c r="DH112" s="72"/>
      <c r="DI112" s="72"/>
      <c r="DJ112" s="72"/>
      <c r="DK112" s="72"/>
      <c r="DL112" s="72"/>
      <c r="DM112" s="72"/>
      <c r="DN112" s="72"/>
      <c r="DO112" s="72"/>
      <c r="DP112" s="72"/>
      <c r="DQ112" s="72"/>
      <c r="DR112" s="72"/>
      <c r="DS112" s="72"/>
      <c r="DT112" s="72"/>
      <c r="DU112" s="72"/>
      <c r="DV112" s="72"/>
      <c r="DW112" s="72"/>
      <c r="DX112" s="72"/>
      <c r="DY112" s="72"/>
      <c r="DZ112" s="72"/>
      <c r="EA112" s="72"/>
      <c r="EB112" s="72"/>
      <c r="EC112" s="72"/>
      <c r="ED112" s="72"/>
      <c r="EE112" s="72"/>
      <c r="EF112" s="72"/>
      <c r="EG112" s="72"/>
      <c r="EH112" s="72"/>
      <c r="EI112" s="72"/>
      <c r="EJ112" s="72"/>
      <c r="EK112" s="72"/>
      <c r="EL112" s="72"/>
      <c r="EM112" s="72"/>
      <c r="EN112" s="72"/>
      <c r="EO112" s="72"/>
      <c r="EP112" s="72"/>
      <c r="EQ112" s="72"/>
      <c r="ER112" s="72"/>
      <c r="ES112" s="72"/>
      <c r="ET112" s="72"/>
      <c r="EU112" s="72"/>
      <c r="EV112" s="72"/>
      <c r="EW112" s="72"/>
      <c r="EX112" s="72"/>
      <c r="EY112" s="72"/>
      <c r="EZ112" s="72"/>
      <c r="FA112" s="72"/>
      <c r="FB112" s="72"/>
      <c r="FC112" s="72"/>
      <c r="FD112" s="72"/>
      <c r="FE112" s="72"/>
      <c r="FF112" s="72"/>
      <c r="FG112" s="72"/>
      <c r="FH112" s="72"/>
      <c r="FI112" s="72"/>
      <c r="FJ112" s="72"/>
      <c r="FK112" s="72"/>
      <c r="FL112" s="72"/>
      <c r="FM112" s="72"/>
      <c r="FN112" s="72"/>
      <c r="FO112" s="72"/>
      <c r="FP112" s="72"/>
      <c r="FQ112" s="72"/>
      <c r="FR112" s="72"/>
      <c r="FS112" s="72"/>
      <c r="FT112" s="72"/>
      <c r="FU112" s="72"/>
      <c r="FV112" s="72"/>
      <c r="FW112" s="72"/>
      <c r="FX112" s="72"/>
      <c r="FY112" s="72"/>
      <c r="FZ112" s="72"/>
      <c r="GA112" s="72"/>
      <c r="GB112" s="72"/>
      <c r="GC112" s="72"/>
      <c r="GD112" s="72"/>
      <c r="GE112" s="72"/>
      <c r="GF112" s="72"/>
      <c r="GG112" s="72"/>
      <c r="GH112" s="72"/>
      <c r="GI112" s="72"/>
      <c r="GJ112" s="72"/>
      <c r="GK112" s="72"/>
      <c r="GL112" s="72"/>
      <c r="GM112" s="72"/>
      <c r="GN112" s="72"/>
      <c r="GO112" s="72"/>
      <c r="GP112" s="72"/>
      <c r="GQ112" s="72"/>
      <c r="GR112" s="72"/>
      <c r="GS112" s="72"/>
      <c r="GT112" s="72"/>
      <c r="GU112" s="72"/>
      <c r="GV112" s="72"/>
      <c r="GW112" s="72"/>
      <c r="GX112" s="72"/>
      <c r="GY112" s="72"/>
      <c r="GZ112" s="72"/>
      <c r="HA112" s="72"/>
      <c r="HB112" s="72"/>
      <c r="HC112" s="72"/>
      <c r="HD112" s="72"/>
      <c r="HE112" s="72"/>
      <c r="HF112" s="72"/>
      <c r="HG112" s="72"/>
      <c r="HH112" s="72"/>
      <c r="HI112" s="72"/>
      <c r="HJ112" s="72"/>
      <c r="HK112" s="72"/>
      <c r="HL112" s="72"/>
      <c r="HM112" s="72"/>
      <c r="HN112" s="72"/>
      <c r="HO112" s="72"/>
      <c r="HP112" s="72"/>
      <c r="HQ112" s="72"/>
      <c r="HR112" s="72"/>
      <c r="HS112" s="72"/>
      <c r="HT112" s="72"/>
      <c r="HU112" s="72"/>
      <c r="HV112" s="72"/>
      <c r="HW112" s="72"/>
      <c r="HX112" s="72"/>
      <c r="HY112" s="72"/>
      <c r="HZ112" s="72"/>
      <c r="IA112" s="72"/>
      <c r="IB112" s="72"/>
      <c r="IC112" s="72"/>
      <c r="ID112" s="72"/>
      <c r="IE112" s="72"/>
      <c r="IF112" s="72"/>
      <c r="IG112" s="72"/>
      <c r="IH112" s="72"/>
      <c r="II112" s="72"/>
      <c r="IJ112" s="72"/>
      <c r="IK112" s="72"/>
      <c r="IL112" s="72"/>
      <c r="IM112" s="72"/>
      <c r="IN112" s="72"/>
      <c r="IO112" s="72"/>
      <c r="IP112" s="72"/>
      <c r="IQ112" s="72"/>
      <c r="IR112" s="72"/>
      <c r="IS112" s="72"/>
      <c r="IT112" s="72"/>
      <c r="IU112" s="72"/>
      <c r="IV112" s="72"/>
    </row>
    <row r="113" spans="1:256" s="73" customFormat="1" x14ac:dyDescent="0.25">
      <c r="A113" s="70" t="str">
        <f>IF(A111="","",IF((SUM(IF(FREQUENCY('A1'!$K$30:$L$103,'A1'!$K$30:$L$103)&gt;0,1)))&gt;(A111+1),(A111+1),""))</f>
        <v/>
      </c>
      <c r="B113" s="71" t="str">
        <f t="array" ref="B113">IF(A112="","",(LARGE('A1'!$K$30:$L$103,(1+SUM(COUNTIF('A1'!$K$30:$L$103,B$7:B112))-(A112*COUNTIF('A1'!$K$30:$L$103,B$8))))))</f>
        <v/>
      </c>
      <c r="C113" s="72" t="str">
        <f t="array" ref="C113:AZ113">IF($C$6:$AZ$6="","",IF($C$6:$AZ$6="HOT",IF(TRANSPOSE('A1'!$K$30:$K$80)=$B113,"●",IF(TRANSPOSE('A1'!$L$30:$L$80)=$B113,"▼",IF($C112:$AZ112="|","|",""))),IF(TRANSPOSE('A1'!$K$30:$K$80)=$B113,"●",IF(TRANSPOSE('A1'!$L$30:$L$80)=$B113,"▲",IF($C112:$AZ112="|","|","")))))</f>
        <v/>
      </c>
      <c r="D113" s="72" t="str">
        <v/>
      </c>
      <c r="E113" s="72" t="e">
        <v>#NUM!</v>
      </c>
      <c r="F113" s="72" t="str">
        <v/>
      </c>
      <c r="G113" s="72" t="str">
        <v/>
      </c>
      <c r="H113" s="72" t="e">
        <v>#NUM!</v>
      </c>
      <c r="I113" s="72" t="e">
        <v>#NUM!</v>
      </c>
      <c r="J113" s="72" t="e">
        <v>#NUM!</v>
      </c>
      <c r="K113" s="72" t="str">
        <v/>
      </c>
      <c r="L113" s="72" t="str">
        <v/>
      </c>
      <c r="M113" s="72" t="str">
        <v/>
      </c>
      <c r="N113" s="72" t="str">
        <v/>
      </c>
      <c r="O113" s="72" t="e">
        <v>#NUM!</v>
      </c>
      <c r="P113" s="72" t="e">
        <v>#NUM!</v>
      </c>
      <c r="Q113" s="72" t="e">
        <v>#NUM!</v>
      </c>
      <c r="R113" s="72" t="e">
        <v>#NUM!</v>
      </c>
      <c r="S113" s="72" t="e">
        <v>#NUM!</v>
      </c>
      <c r="T113" s="72" t="e">
        <v>#NUM!</v>
      </c>
      <c r="U113" s="72" t="e">
        <v>#NUM!</v>
      </c>
      <c r="V113" s="72" t="e">
        <v>#NUM!</v>
      </c>
      <c r="W113" s="72" t="e">
        <v>#NUM!</v>
      </c>
      <c r="X113" s="72" t="e">
        <v>#NUM!</v>
      </c>
      <c r="Y113" s="72" t="e">
        <v>#NUM!</v>
      </c>
      <c r="Z113" s="72" t="str">
        <v/>
      </c>
      <c r="AA113" s="72" t="str">
        <v/>
      </c>
      <c r="AB113" s="72" t="str">
        <v/>
      </c>
      <c r="AC113" s="72" t="str">
        <v/>
      </c>
      <c r="AD113" s="72" t="str">
        <v/>
      </c>
      <c r="AE113" s="72" t="str">
        <v/>
      </c>
      <c r="AF113" s="72" t="str">
        <v/>
      </c>
      <c r="AG113" s="72" t="str">
        <v/>
      </c>
      <c r="AH113" s="72" t="str">
        <v/>
      </c>
      <c r="AI113" s="72" t="str">
        <v/>
      </c>
      <c r="AJ113" s="72" t="str">
        <v/>
      </c>
      <c r="AK113" s="72" t="str">
        <v/>
      </c>
      <c r="AL113" s="72" t="str">
        <v/>
      </c>
      <c r="AM113" s="72" t="str">
        <v/>
      </c>
      <c r="AN113" s="72" t="str">
        <v/>
      </c>
      <c r="AO113" s="72" t="str">
        <v/>
      </c>
      <c r="AP113" s="72" t="str">
        <v/>
      </c>
      <c r="AQ113" s="72" t="str">
        <v/>
      </c>
      <c r="AR113" s="72" t="str">
        <v/>
      </c>
      <c r="AS113" s="72" t="str">
        <v/>
      </c>
      <c r="AT113" s="72" t="str">
        <v/>
      </c>
      <c r="AU113" s="72" t="str">
        <v/>
      </c>
      <c r="AV113" s="72" t="str">
        <v/>
      </c>
      <c r="AW113" s="72" t="str">
        <v/>
      </c>
      <c r="AX113" s="72" t="str">
        <v/>
      </c>
      <c r="AY113" s="72" t="str">
        <v/>
      </c>
      <c r="AZ113" s="72" t="str">
        <v/>
      </c>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c r="DA113" s="72"/>
      <c r="DB113" s="72"/>
      <c r="DC113" s="72"/>
      <c r="DD113" s="72"/>
      <c r="DE113" s="72"/>
      <c r="DF113" s="72"/>
      <c r="DG113" s="72"/>
      <c r="DH113" s="72"/>
      <c r="DI113" s="72"/>
      <c r="DJ113" s="72"/>
      <c r="DK113" s="72"/>
      <c r="DL113" s="72"/>
      <c r="DM113" s="72"/>
      <c r="DN113" s="72"/>
      <c r="DO113" s="72"/>
      <c r="DP113" s="72"/>
      <c r="DQ113" s="72"/>
      <c r="DR113" s="72"/>
      <c r="DS113" s="72"/>
      <c r="DT113" s="72"/>
      <c r="DU113" s="72"/>
      <c r="DV113" s="72"/>
      <c r="DW113" s="72"/>
      <c r="DX113" s="72"/>
      <c r="DY113" s="72"/>
      <c r="DZ113" s="72"/>
      <c r="EA113" s="72"/>
      <c r="EB113" s="72"/>
      <c r="EC113" s="72"/>
      <c r="ED113" s="72"/>
      <c r="EE113" s="72"/>
      <c r="EF113" s="72"/>
      <c r="EG113" s="72"/>
      <c r="EH113" s="72"/>
      <c r="EI113" s="72"/>
      <c r="EJ113" s="72"/>
      <c r="EK113" s="72"/>
      <c r="EL113" s="72"/>
      <c r="EM113" s="72"/>
      <c r="EN113" s="72"/>
      <c r="EO113" s="72"/>
      <c r="EP113" s="72"/>
      <c r="EQ113" s="72"/>
      <c r="ER113" s="72"/>
      <c r="ES113" s="72"/>
      <c r="ET113" s="72"/>
      <c r="EU113" s="72"/>
      <c r="EV113" s="72"/>
      <c r="EW113" s="72"/>
      <c r="EX113" s="72"/>
      <c r="EY113" s="72"/>
      <c r="EZ113" s="72"/>
      <c r="FA113" s="72"/>
      <c r="FB113" s="72"/>
      <c r="FC113" s="72"/>
      <c r="FD113" s="72"/>
      <c r="FE113" s="72"/>
      <c r="FF113" s="72"/>
      <c r="FG113" s="72"/>
      <c r="FH113" s="72"/>
      <c r="FI113" s="72"/>
      <c r="FJ113" s="72"/>
      <c r="FK113" s="72"/>
      <c r="FL113" s="72"/>
      <c r="FM113" s="72"/>
      <c r="FN113" s="72"/>
      <c r="FO113" s="72"/>
      <c r="FP113" s="72"/>
      <c r="FQ113" s="72"/>
      <c r="FR113" s="72"/>
      <c r="FS113" s="72"/>
      <c r="FT113" s="72"/>
      <c r="FU113" s="72"/>
      <c r="FV113" s="72"/>
      <c r="FW113" s="72"/>
      <c r="FX113" s="72"/>
      <c r="FY113" s="72"/>
      <c r="FZ113" s="72"/>
      <c r="GA113" s="72"/>
      <c r="GB113" s="72"/>
      <c r="GC113" s="72"/>
      <c r="GD113" s="72"/>
      <c r="GE113" s="72"/>
      <c r="GF113" s="72"/>
      <c r="GG113" s="72"/>
      <c r="GH113" s="72"/>
      <c r="GI113" s="72"/>
      <c r="GJ113" s="72"/>
      <c r="GK113" s="72"/>
      <c r="GL113" s="72"/>
      <c r="GM113" s="72"/>
      <c r="GN113" s="72"/>
      <c r="GO113" s="72"/>
      <c r="GP113" s="72"/>
      <c r="GQ113" s="72"/>
      <c r="GR113" s="72"/>
      <c r="GS113" s="72"/>
      <c r="GT113" s="72"/>
      <c r="GU113" s="72"/>
      <c r="GV113" s="72"/>
      <c r="GW113" s="72"/>
      <c r="GX113" s="72"/>
      <c r="GY113" s="72"/>
      <c r="GZ113" s="72"/>
      <c r="HA113" s="72"/>
      <c r="HB113" s="72"/>
      <c r="HC113" s="72"/>
      <c r="HD113" s="72"/>
      <c r="HE113" s="72"/>
      <c r="HF113" s="72"/>
      <c r="HG113" s="72"/>
      <c r="HH113" s="72"/>
      <c r="HI113" s="72"/>
      <c r="HJ113" s="72"/>
      <c r="HK113" s="72"/>
      <c r="HL113" s="72"/>
      <c r="HM113" s="72"/>
      <c r="HN113" s="72"/>
      <c r="HO113" s="72"/>
      <c r="HP113" s="72"/>
      <c r="HQ113" s="72"/>
      <c r="HR113" s="72"/>
      <c r="HS113" s="72"/>
      <c r="HT113" s="72"/>
      <c r="HU113" s="72"/>
      <c r="HV113" s="72"/>
      <c r="HW113" s="72"/>
      <c r="HX113" s="72"/>
      <c r="HY113" s="72"/>
      <c r="HZ113" s="72"/>
      <c r="IA113" s="72"/>
      <c r="IB113" s="72"/>
      <c r="IC113" s="72"/>
      <c r="ID113" s="72"/>
      <c r="IE113" s="72"/>
      <c r="IF113" s="72"/>
      <c r="IG113" s="72"/>
      <c r="IH113" s="72"/>
      <c r="II113" s="72"/>
      <c r="IJ113" s="72"/>
      <c r="IK113" s="72"/>
      <c r="IL113" s="72"/>
      <c r="IM113" s="72"/>
      <c r="IN113" s="72"/>
      <c r="IO113" s="72"/>
      <c r="IP113" s="72"/>
      <c r="IQ113" s="72"/>
      <c r="IR113" s="72"/>
      <c r="IS113" s="72"/>
      <c r="IT113" s="72"/>
      <c r="IU113" s="72"/>
      <c r="IV113" s="72"/>
    </row>
    <row r="114" spans="1:256" s="73" customFormat="1" x14ac:dyDescent="0.25">
      <c r="A114" s="70" t="str">
        <f>IF(A112="","",IF((SUM(IF(FREQUENCY('A1'!$K$30:$L$103,'A1'!$K$30:$L$103)&gt;0,1)))&gt;(A112+1),(A112+1),""))</f>
        <v/>
      </c>
      <c r="B114" s="71" t="str">
        <f t="array" ref="B114">IF(A113="","",(LARGE('A1'!$K$30:$L$103,(1+SUM(COUNTIF('A1'!$K$30:$L$103,B$7:B113))-(A113*COUNTIF('A1'!$K$30:$L$103,B$8))))))</f>
        <v/>
      </c>
      <c r="C114" s="72" t="str">
        <f t="array" ref="C114:AZ114">IF($C$6:$AZ$6="","",IF($C$6:$AZ$6="HOT",IF($C113:$AZ113="●","|",IF($C113:$AZ113="|","|","")),IF($C113:$AZ113="▲","|",IF($C113:$AZ113="|","|",""))))</f>
        <v/>
      </c>
      <c r="D114" s="72" t="str">
        <v/>
      </c>
      <c r="E114" s="72" t="e">
        <v>#NUM!</v>
      </c>
      <c r="F114" s="72" t="str">
        <v/>
      </c>
      <c r="G114" s="72" t="str">
        <v/>
      </c>
      <c r="H114" s="72" t="e">
        <v>#NUM!</v>
      </c>
      <c r="I114" s="72" t="e">
        <v>#NUM!</v>
      </c>
      <c r="J114" s="72" t="e">
        <v>#NUM!</v>
      </c>
      <c r="K114" s="72" t="str">
        <v/>
      </c>
      <c r="L114" s="72" t="str">
        <v/>
      </c>
      <c r="M114" s="72" t="str">
        <v/>
      </c>
      <c r="N114" s="72" t="str">
        <v/>
      </c>
      <c r="O114" s="72" t="e">
        <v>#NUM!</v>
      </c>
      <c r="P114" s="72" t="e">
        <v>#NUM!</v>
      </c>
      <c r="Q114" s="72" t="e">
        <v>#NUM!</v>
      </c>
      <c r="R114" s="72" t="e">
        <v>#NUM!</v>
      </c>
      <c r="S114" s="72" t="e">
        <v>#NUM!</v>
      </c>
      <c r="T114" s="72" t="e">
        <v>#NUM!</v>
      </c>
      <c r="U114" s="72" t="e">
        <v>#NUM!</v>
      </c>
      <c r="V114" s="72" t="e">
        <v>#NUM!</v>
      </c>
      <c r="W114" s="72" t="e">
        <v>#NUM!</v>
      </c>
      <c r="X114" s="72" t="e">
        <v>#NUM!</v>
      </c>
      <c r="Y114" s="72" t="e">
        <v>#NUM!</v>
      </c>
      <c r="Z114" s="72" t="str">
        <v/>
      </c>
      <c r="AA114" s="72" t="str">
        <v/>
      </c>
      <c r="AB114" s="72" t="str">
        <v/>
      </c>
      <c r="AC114" s="72" t="str">
        <v/>
      </c>
      <c r="AD114" s="72" t="str">
        <v/>
      </c>
      <c r="AE114" s="72" t="str">
        <v/>
      </c>
      <c r="AF114" s="72" t="str">
        <v/>
      </c>
      <c r="AG114" s="72" t="str">
        <v/>
      </c>
      <c r="AH114" s="72" t="str">
        <v/>
      </c>
      <c r="AI114" s="72" t="str">
        <v/>
      </c>
      <c r="AJ114" s="72" t="str">
        <v/>
      </c>
      <c r="AK114" s="72" t="str">
        <v/>
      </c>
      <c r="AL114" s="72" t="str">
        <v/>
      </c>
      <c r="AM114" s="72" t="str">
        <v/>
      </c>
      <c r="AN114" s="72" t="str">
        <v/>
      </c>
      <c r="AO114" s="72" t="str">
        <v/>
      </c>
      <c r="AP114" s="72" t="str">
        <v/>
      </c>
      <c r="AQ114" s="72" t="str">
        <v/>
      </c>
      <c r="AR114" s="72" t="str">
        <v/>
      </c>
      <c r="AS114" s="72" t="str">
        <v/>
      </c>
      <c r="AT114" s="72" t="str">
        <v/>
      </c>
      <c r="AU114" s="72" t="str">
        <v/>
      </c>
      <c r="AV114" s="72" t="str">
        <v/>
      </c>
      <c r="AW114" s="72" t="str">
        <v/>
      </c>
      <c r="AX114" s="72" t="str">
        <v/>
      </c>
      <c r="AY114" s="72" t="str">
        <v/>
      </c>
      <c r="AZ114" s="72" t="str">
        <v/>
      </c>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c r="DA114" s="72"/>
      <c r="DB114" s="72"/>
      <c r="DC114" s="72"/>
      <c r="DD114" s="72"/>
      <c r="DE114" s="72"/>
      <c r="DF114" s="72"/>
      <c r="DG114" s="72"/>
      <c r="DH114" s="72"/>
      <c r="DI114" s="72"/>
      <c r="DJ114" s="72"/>
      <c r="DK114" s="72"/>
      <c r="DL114" s="72"/>
      <c r="DM114" s="72"/>
      <c r="DN114" s="72"/>
      <c r="DO114" s="72"/>
      <c r="DP114" s="72"/>
      <c r="DQ114" s="72"/>
      <c r="DR114" s="72"/>
      <c r="DS114" s="72"/>
      <c r="DT114" s="72"/>
      <c r="DU114" s="72"/>
      <c r="DV114" s="72"/>
      <c r="DW114" s="72"/>
      <c r="DX114" s="72"/>
      <c r="DY114" s="72"/>
      <c r="DZ114" s="72"/>
      <c r="EA114" s="72"/>
      <c r="EB114" s="72"/>
      <c r="EC114" s="72"/>
      <c r="ED114" s="72"/>
      <c r="EE114" s="72"/>
      <c r="EF114" s="72"/>
      <c r="EG114" s="72"/>
      <c r="EH114" s="72"/>
      <c r="EI114" s="72"/>
      <c r="EJ114" s="72"/>
      <c r="EK114" s="72"/>
      <c r="EL114" s="72"/>
      <c r="EM114" s="72"/>
      <c r="EN114" s="72"/>
      <c r="EO114" s="72"/>
      <c r="EP114" s="72"/>
      <c r="EQ114" s="72"/>
      <c r="ER114" s="72"/>
      <c r="ES114" s="72"/>
      <c r="ET114" s="72"/>
      <c r="EU114" s="72"/>
      <c r="EV114" s="72"/>
      <c r="EW114" s="72"/>
      <c r="EX114" s="72"/>
      <c r="EY114" s="72"/>
      <c r="EZ114" s="72"/>
      <c r="FA114" s="72"/>
      <c r="FB114" s="72"/>
      <c r="FC114" s="72"/>
      <c r="FD114" s="72"/>
      <c r="FE114" s="72"/>
      <c r="FF114" s="72"/>
      <c r="FG114" s="72"/>
      <c r="FH114" s="72"/>
      <c r="FI114" s="72"/>
      <c r="FJ114" s="72"/>
      <c r="FK114" s="72"/>
      <c r="FL114" s="72"/>
      <c r="FM114" s="72"/>
      <c r="FN114" s="72"/>
      <c r="FO114" s="72"/>
      <c r="FP114" s="72"/>
      <c r="FQ114" s="72"/>
      <c r="FR114" s="72"/>
      <c r="FS114" s="72"/>
      <c r="FT114" s="72"/>
      <c r="FU114" s="72"/>
      <c r="FV114" s="72"/>
      <c r="FW114" s="72"/>
      <c r="FX114" s="72"/>
      <c r="FY114" s="72"/>
      <c r="FZ114" s="72"/>
      <c r="GA114" s="72"/>
      <c r="GB114" s="72"/>
      <c r="GC114" s="72"/>
      <c r="GD114" s="72"/>
      <c r="GE114" s="72"/>
      <c r="GF114" s="72"/>
      <c r="GG114" s="72"/>
      <c r="GH114" s="72"/>
      <c r="GI114" s="72"/>
      <c r="GJ114" s="72"/>
      <c r="GK114" s="72"/>
      <c r="GL114" s="72"/>
      <c r="GM114" s="72"/>
      <c r="GN114" s="72"/>
      <c r="GO114" s="72"/>
      <c r="GP114" s="72"/>
      <c r="GQ114" s="72"/>
      <c r="GR114" s="72"/>
      <c r="GS114" s="72"/>
      <c r="GT114" s="72"/>
      <c r="GU114" s="72"/>
      <c r="GV114" s="72"/>
      <c r="GW114" s="72"/>
      <c r="GX114" s="72"/>
      <c r="GY114" s="72"/>
      <c r="GZ114" s="72"/>
      <c r="HA114" s="72"/>
      <c r="HB114" s="72"/>
      <c r="HC114" s="72"/>
      <c r="HD114" s="72"/>
      <c r="HE114" s="72"/>
      <c r="HF114" s="72"/>
      <c r="HG114" s="72"/>
      <c r="HH114" s="72"/>
      <c r="HI114" s="72"/>
      <c r="HJ114" s="72"/>
      <c r="HK114" s="72"/>
      <c r="HL114" s="72"/>
      <c r="HM114" s="72"/>
      <c r="HN114" s="72"/>
      <c r="HO114" s="72"/>
      <c r="HP114" s="72"/>
      <c r="HQ114" s="72"/>
      <c r="HR114" s="72"/>
      <c r="HS114" s="72"/>
      <c r="HT114" s="72"/>
      <c r="HU114" s="72"/>
      <c r="HV114" s="72"/>
      <c r="HW114" s="72"/>
      <c r="HX114" s="72"/>
      <c r="HY114" s="72"/>
      <c r="HZ114" s="72"/>
      <c r="IA114" s="72"/>
      <c r="IB114" s="72"/>
      <c r="IC114" s="72"/>
      <c r="ID114" s="72"/>
      <c r="IE114" s="72"/>
      <c r="IF114" s="72"/>
      <c r="IG114" s="72"/>
      <c r="IH114" s="72"/>
      <c r="II114" s="72"/>
      <c r="IJ114" s="72"/>
      <c r="IK114" s="72"/>
      <c r="IL114" s="72"/>
      <c r="IM114" s="72"/>
      <c r="IN114" s="72"/>
      <c r="IO114" s="72"/>
      <c r="IP114" s="72"/>
      <c r="IQ114" s="72"/>
      <c r="IR114" s="72"/>
      <c r="IS114" s="72"/>
      <c r="IT114" s="72"/>
      <c r="IU114" s="72"/>
      <c r="IV114" s="72"/>
    </row>
    <row r="115" spans="1:256" s="73" customFormat="1" x14ac:dyDescent="0.25">
      <c r="A115" s="70" t="str">
        <f>IF(A113="","",IF((SUM(IF(FREQUENCY('A1'!$K$30:$L$103,'A1'!$K$30:$L$103)&gt;0,1)))&gt;(A113+1),(A113+1),""))</f>
        <v/>
      </c>
      <c r="B115" s="71" t="str">
        <f t="array" ref="B115">IF(A114="","",(LARGE('A1'!$K$30:$L$103,(1+SUM(COUNTIF('A1'!$K$30:$L$103,B$7:B114))-(A114*COUNTIF('A1'!$K$30:$L$103,B$8))))))</f>
        <v/>
      </c>
      <c r="C115" s="72" t="str">
        <f t="array" ref="C115:AZ115">IF($C$6:$AZ$6="","",IF($C$6:$AZ$6="HOT",IF(TRANSPOSE('A1'!$K$30:$K$80)=$B115,"●",IF(TRANSPOSE('A1'!$L$30:$L$80)=$B115,"▼",IF($C114:$AZ114="|","|",""))),IF(TRANSPOSE('A1'!$K$30:$K$80)=$B115,"●",IF(TRANSPOSE('A1'!$L$30:$L$80)=$B115,"▲",IF($C114:$AZ114="|","|","")))))</f>
        <v/>
      </c>
      <c r="D115" s="72" t="str">
        <v/>
      </c>
      <c r="E115" s="72" t="e">
        <v>#NUM!</v>
      </c>
      <c r="F115" s="72" t="str">
        <v/>
      </c>
      <c r="G115" s="72" t="str">
        <v/>
      </c>
      <c r="H115" s="72" t="e">
        <v>#NUM!</v>
      </c>
      <c r="I115" s="72" t="e">
        <v>#NUM!</v>
      </c>
      <c r="J115" s="72" t="e">
        <v>#NUM!</v>
      </c>
      <c r="K115" s="72" t="str">
        <v/>
      </c>
      <c r="L115" s="72" t="str">
        <v/>
      </c>
      <c r="M115" s="72" t="str">
        <v/>
      </c>
      <c r="N115" s="72" t="str">
        <v/>
      </c>
      <c r="O115" s="72" t="e">
        <v>#NUM!</v>
      </c>
      <c r="P115" s="72" t="e">
        <v>#NUM!</v>
      </c>
      <c r="Q115" s="72" t="e">
        <v>#NUM!</v>
      </c>
      <c r="R115" s="72" t="e">
        <v>#NUM!</v>
      </c>
      <c r="S115" s="72" t="e">
        <v>#NUM!</v>
      </c>
      <c r="T115" s="72" t="e">
        <v>#NUM!</v>
      </c>
      <c r="U115" s="72" t="e">
        <v>#NUM!</v>
      </c>
      <c r="V115" s="72" t="e">
        <v>#NUM!</v>
      </c>
      <c r="W115" s="72" t="e">
        <v>#NUM!</v>
      </c>
      <c r="X115" s="72" t="e">
        <v>#NUM!</v>
      </c>
      <c r="Y115" s="72" t="e">
        <v>#NUM!</v>
      </c>
      <c r="Z115" s="72" t="str">
        <v/>
      </c>
      <c r="AA115" s="72" t="str">
        <v/>
      </c>
      <c r="AB115" s="72" t="str">
        <v/>
      </c>
      <c r="AC115" s="72" t="str">
        <v/>
      </c>
      <c r="AD115" s="72" t="str">
        <v/>
      </c>
      <c r="AE115" s="72" t="str">
        <v/>
      </c>
      <c r="AF115" s="72" t="str">
        <v/>
      </c>
      <c r="AG115" s="72" t="str">
        <v/>
      </c>
      <c r="AH115" s="72" t="str">
        <v/>
      </c>
      <c r="AI115" s="72" t="str">
        <v/>
      </c>
      <c r="AJ115" s="72" t="str">
        <v/>
      </c>
      <c r="AK115" s="72" t="str">
        <v/>
      </c>
      <c r="AL115" s="72" t="str">
        <v/>
      </c>
      <c r="AM115" s="72" t="str">
        <v/>
      </c>
      <c r="AN115" s="72" t="str">
        <v/>
      </c>
      <c r="AO115" s="72" t="str">
        <v/>
      </c>
      <c r="AP115" s="72" t="str">
        <v/>
      </c>
      <c r="AQ115" s="72" t="str">
        <v/>
      </c>
      <c r="AR115" s="72" t="str">
        <v/>
      </c>
      <c r="AS115" s="72" t="str">
        <v/>
      </c>
      <c r="AT115" s="72" t="str">
        <v/>
      </c>
      <c r="AU115" s="72" t="str">
        <v/>
      </c>
      <c r="AV115" s="72" t="str">
        <v/>
      </c>
      <c r="AW115" s="72" t="str">
        <v/>
      </c>
      <c r="AX115" s="72" t="str">
        <v/>
      </c>
      <c r="AY115" s="72" t="str">
        <v/>
      </c>
      <c r="AZ115" s="72" t="str">
        <v/>
      </c>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c r="DA115" s="72"/>
      <c r="DB115" s="72"/>
      <c r="DC115" s="72"/>
      <c r="DD115" s="72"/>
      <c r="DE115" s="72"/>
      <c r="DF115" s="72"/>
      <c r="DG115" s="72"/>
      <c r="DH115" s="72"/>
      <c r="DI115" s="72"/>
      <c r="DJ115" s="72"/>
      <c r="DK115" s="72"/>
      <c r="DL115" s="72"/>
      <c r="DM115" s="72"/>
      <c r="DN115" s="72"/>
      <c r="DO115" s="72"/>
      <c r="DP115" s="72"/>
      <c r="DQ115" s="72"/>
      <c r="DR115" s="72"/>
      <c r="DS115" s="72"/>
      <c r="DT115" s="72"/>
      <c r="DU115" s="72"/>
      <c r="DV115" s="72"/>
      <c r="DW115" s="72"/>
      <c r="DX115" s="72"/>
      <c r="DY115" s="72"/>
      <c r="DZ115" s="72"/>
      <c r="EA115" s="72"/>
      <c r="EB115" s="72"/>
      <c r="EC115" s="72"/>
      <c r="ED115" s="72"/>
      <c r="EE115" s="72"/>
      <c r="EF115" s="72"/>
      <c r="EG115" s="72"/>
      <c r="EH115" s="72"/>
      <c r="EI115" s="72"/>
      <c r="EJ115" s="72"/>
      <c r="EK115" s="72"/>
      <c r="EL115" s="72"/>
      <c r="EM115" s="72"/>
      <c r="EN115" s="72"/>
      <c r="EO115" s="72"/>
      <c r="EP115" s="72"/>
      <c r="EQ115" s="72"/>
      <c r="ER115" s="72"/>
      <c r="ES115" s="72"/>
      <c r="ET115" s="72"/>
      <c r="EU115" s="72"/>
      <c r="EV115" s="72"/>
      <c r="EW115" s="72"/>
      <c r="EX115" s="72"/>
      <c r="EY115" s="72"/>
      <c r="EZ115" s="72"/>
      <c r="FA115" s="72"/>
      <c r="FB115" s="72"/>
      <c r="FC115" s="72"/>
      <c r="FD115" s="72"/>
      <c r="FE115" s="72"/>
      <c r="FF115" s="72"/>
      <c r="FG115" s="72"/>
      <c r="FH115" s="72"/>
      <c r="FI115" s="72"/>
      <c r="FJ115" s="72"/>
      <c r="FK115" s="72"/>
      <c r="FL115" s="72"/>
      <c r="FM115" s="72"/>
      <c r="FN115" s="72"/>
      <c r="FO115" s="72"/>
      <c r="FP115" s="72"/>
      <c r="FQ115" s="72"/>
      <c r="FR115" s="72"/>
      <c r="FS115" s="72"/>
      <c r="FT115" s="72"/>
      <c r="FU115" s="72"/>
      <c r="FV115" s="72"/>
      <c r="FW115" s="72"/>
      <c r="FX115" s="72"/>
      <c r="FY115" s="72"/>
      <c r="FZ115" s="72"/>
      <c r="GA115" s="72"/>
      <c r="GB115" s="72"/>
      <c r="GC115" s="72"/>
      <c r="GD115" s="72"/>
      <c r="GE115" s="72"/>
      <c r="GF115" s="72"/>
      <c r="GG115" s="72"/>
      <c r="GH115" s="72"/>
      <c r="GI115" s="72"/>
      <c r="GJ115" s="72"/>
      <c r="GK115" s="72"/>
      <c r="GL115" s="72"/>
      <c r="GM115" s="72"/>
      <c r="GN115" s="72"/>
      <c r="GO115" s="72"/>
      <c r="GP115" s="72"/>
      <c r="GQ115" s="72"/>
      <c r="GR115" s="72"/>
      <c r="GS115" s="72"/>
      <c r="GT115" s="72"/>
      <c r="GU115" s="72"/>
      <c r="GV115" s="72"/>
      <c r="GW115" s="72"/>
      <c r="GX115" s="72"/>
      <c r="GY115" s="72"/>
      <c r="GZ115" s="72"/>
      <c r="HA115" s="72"/>
      <c r="HB115" s="72"/>
      <c r="HC115" s="72"/>
      <c r="HD115" s="72"/>
      <c r="HE115" s="72"/>
      <c r="HF115" s="72"/>
      <c r="HG115" s="72"/>
      <c r="HH115" s="72"/>
      <c r="HI115" s="72"/>
      <c r="HJ115" s="72"/>
      <c r="HK115" s="72"/>
      <c r="HL115" s="72"/>
      <c r="HM115" s="72"/>
      <c r="HN115" s="72"/>
      <c r="HO115" s="72"/>
      <c r="HP115" s="72"/>
      <c r="HQ115" s="72"/>
      <c r="HR115" s="72"/>
      <c r="HS115" s="72"/>
      <c r="HT115" s="72"/>
      <c r="HU115" s="72"/>
      <c r="HV115" s="72"/>
      <c r="HW115" s="72"/>
      <c r="HX115" s="72"/>
      <c r="HY115" s="72"/>
      <c r="HZ115" s="72"/>
      <c r="IA115" s="72"/>
      <c r="IB115" s="72"/>
      <c r="IC115" s="72"/>
      <c r="ID115" s="72"/>
      <c r="IE115" s="72"/>
      <c r="IF115" s="72"/>
      <c r="IG115" s="72"/>
      <c r="IH115" s="72"/>
      <c r="II115" s="72"/>
      <c r="IJ115" s="72"/>
      <c r="IK115" s="72"/>
      <c r="IL115" s="72"/>
      <c r="IM115" s="72"/>
      <c r="IN115" s="72"/>
      <c r="IO115" s="72"/>
      <c r="IP115" s="72"/>
      <c r="IQ115" s="72"/>
      <c r="IR115" s="72"/>
      <c r="IS115" s="72"/>
      <c r="IT115" s="72"/>
      <c r="IU115" s="72"/>
      <c r="IV115" s="72"/>
    </row>
    <row r="116" spans="1:256" s="73" customFormat="1" x14ac:dyDescent="0.25">
      <c r="A116" s="70" t="str">
        <f>IF(A114="","",IF((SUM(IF(FREQUENCY('A1'!$K$30:$L$103,'A1'!$K$30:$L$103)&gt;0,1)))&gt;(A114+1),(A114+1),""))</f>
        <v/>
      </c>
      <c r="B116" s="71" t="str">
        <f t="array" ref="B116">IF(A115="","",(LARGE('A1'!$K$30:$L$103,(1+SUM(COUNTIF('A1'!$K$30:$L$103,B$7:B115))-(A115*COUNTIF('A1'!$K$30:$L$103,B$8))))))</f>
        <v/>
      </c>
      <c r="C116" s="72" t="str">
        <f t="array" ref="C116:AZ116">IF($C$6:$AZ$6="","",IF($C$6:$AZ$6="HOT",IF($C115:$AZ115="●","|",IF($C115:$AZ115="|","|","")),IF($C115:$AZ115="▲","|",IF($C115:$AZ115="|","|",""))))</f>
        <v/>
      </c>
      <c r="D116" s="72" t="str">
        <v/>
      </c>
      <c r="E116" s="72" t="e">
        <v>#NUM!</v>
      </c>
      <c r="F116" s="72" t="str">
        <v/>
      </c>
      <c r="G116" s="72" t="str">
        <v/>
      </c>
      <c r="H116" s="72" t="e">
        <v>#NUM!</v>
      </c>
      <c r="I116" s="72" t="e">
        <v>#NUM!</v>
      </c>
      <c r="J116" s="72" t="e">
        <v>#NUM!</v>
      </c>
      <c r="K116" s="72" t="str">
        <v/>
      </c>
      <c r="L116" s="72" t="str">
        <v/>
      </c>
      <c r="M116" s="72" t="str">
        <v/>
      </c>
      <c r="N116" s="72" t="str">
        <v/>
      </c>
      <c r="O116" s="72" t="e">
        <v>#NUM!</v>
      </c>
      <c r="P116" s="72" t="e">
        <v>#NUM!</v>
      </c>
      <c r="Q116" s="72" t="e">
        <v>#NUM!</v>
      </c>
      <c r="R116" s="72" t="e">
        <v>#NUM!</v>
      </c>
      <c r="S116" s="72" t="e">
        <v>#NUM!</v>
      </c>
      <c r="T116" s="72" t="e">
        <v>#NUM!</v>
      </c>
      <c r="U116" s="72" t="e">
        <v>#NUM!</v>
      </c>
      <c r="V116" s="72" t="e">
        <v>#NUM!</v>
      </c>
      <c r="W116" s="72" t="e">
        <v>#NUM!</v>
      </c>
      <c r="X116" s="72" t="e">
        <v>#NUM!</v>
      </c>
      <c r="Y116" s="72" t="e">
        <v>#NUM!</v>
      </c>
      <c r="Z116" s="72" t="str">
        <v/>
      </c>
      <c r="AA116" s="72" t="str">
        <v/>
      </c>
      <c r="AB116" s="72" t="str">
        <v/>
      </c>
      <c r="AC116" s="72" t="str">
        <v/>
      </c>
      <c r="AD116" s="72" t="str">
        <v/>
      </c>
      <c r="AE116" s="72" t="str">
        <v/>
      </c>
      <c r="AF116" s="72" t="str">
        <v/>
      </c>
      <c r="AG116" s="72" t="str">
        <v/>
      </c>
      <c r="AH116" s="72" t="str">
        <v/>
      </c>
      <c r="AI116" s="72" t="str">
        <v/>
      </c>
      <c r="AJ116" s="72" t="str">
        <v/>
      </c>
      <c r="AK116" s="72" t="str">
        <v/>
      </c>
      <c r="AL116" s="72" t="str">
        <v/>
      </c>
      <c r="AM116" s="72" t="str">
        <v/>
      </c>
      <c r="AN116" s="72" t="str">
        <v/>
      </c>
      <c r="AO116" s="72" t="str">
        <v/>
      </c>
      <c r="AP116" s="72" t="str">
        <v/>
      </c>
      <c r="AQ116" s="72" t="str">
        <v/>
      </c>
      <c r="AR116" s="72" t="str">
        <v/>
      </c>
      <c r="AS116" s="72" t="str">
        <v/>
      </c>
      <c r="AT116" s="72" t="str">
        <v/>
      </c>
      <c r="AU116" s="72" t="str">
        <v/>
      </c>
      <c r="AV116" s="72" t="str">
        <v/>
      </c>
      <c r="AW116" s="72" t="str">
        <v/>
      </c>
      <c r="AX116" s="72" t="str">
        <v/>
      </c>
      <c r="AY116" s="72" t="str">
        <v/>
      </c>
      <c r="AZ116" s="72" t="str">
        <v/>
      </c>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c r="DA116" s="72"/>
      <c r="DB116" s="72"/>
      <c r="DC116" s="72"/>
      <c r="DD116" s="72"/>
      <c r="DE116" s="72"/>
      <c r="DF116" s="72"/>
      <c r="DG116" s="72"/>
      <c r="DH116" s="72"/>
      <c r="DI116" s="72"/>
      <c r="DJ116" s="72"/>
      <c r="DK116" s="72"/>
      <c r="DL116" s="72"/>
      <c r="DM116" s="72"/>
      <c r="DN116" s="72"/>
      <c r="DO116" s="72"/>
      <c r="DP116" s="72"/>
      <c r="DQ116" s="72"/>
      <c r="DR116" s="72"/>
      <c r="DS116" s="72"/>
      <c r="DT116" s="72"/>
      <c r="DU116" s="72"/>
      <c r="DV116" s="72"/>
      <c r="DW116" s="72"/>
      <c r="DX116" s="72"/>
      <c r="DY116" s="72"/>
      <c r="DZ116" s="72"/>
      <c r="EA116" s="72"/>
      <c r="EB116" s="72"/>
      <c r="EC116" s="72"/>
      <c r="ED116" s="72"/>
      <c r="EE116" s="72"/>
      <c r="EF116" s="72"/>
      <c r="EG116" s="72"/>
      <c r="EH116" s="72"/>
      <c r="EI116" s="72"/>
      <c r="EJ116" s="72"/>
      <c r="EK116" s="72"/>
      <c r="EL116" s="72"/>
      <c r="EM116" s="72"/>
      <c r="EN116" s="72"/>
      <c r="EO116" s="72"/>
      <c r="EP116" s="72"/>
      <c r="EQ116" s="72"/>
      <c r="ER116" s="72"/>
      <c r="ES116" s="72"/>
      <c r="ET116" s="72"/>
      <c r="EU116" s="72"/>
      <c r="EV116" s="72"/>
      <c r="EW116" s="72"/>
      <c r="EX116" s="72"/>
      <c r="EY116" s="72"/>
      <c r="EZ116" s="72"/>
      <c r="FA116" s="72"/>
      <c r="FB116" s="72"/>
      <c r="FC116" s="72"/>
      <c r="FD116" s="72"/>
      <c r="FE116" s="72"/>
      <c r="FF116" s="72"/>
      <c r="FG116" s="72"/>
      <c r="FH116" s="72"/>
      <c r="FI116" s="72"/>
      <c r="FJ116" s="72"/>
      <c r="FK116" s="72"/>
      <c r="FL116" s="72"/>
      <c r="FM116" s="72"/>
      <c r="FN116" s="72"/>
      <c r="FO116" s="72"/>
      <c r="FP116" s="72"/>
      <c r="FQ116" s="72"/>
      <c r="FR116" s="72"/>
      <c r="FS116" s="72"/>
      <c r="FT116" s="72"/>
      <c r="FU116" s="72"/>
      <c r="FV116" s="72"/>
      <c r="FW116" s="72"/>
      <c r="FX116" s="72"/>
      <c r="FY116" s="72"/>
      <c r="FZ116" s="72"/>
      <c r="GA116" s="72"/>
      <c r="GB116" s="72"/>
      <c r="GC116" s="72"/>
      <c r="GD116" s="72"/>
      <c r="GE116" s="72"/>
      <c r="GF116" s="72"/>
      <c r="GG116" s="72"/>
      <c r="GH116" s="72"/>
      <c r="GI116" s="72"/>
      <c r="GJ116" s="72"/>
      <c r="GK116" s="72"/>
      <c r="GL116" s="72"/>
      <c r="GM116" s="72"/>
      <c r="GN116" s="72"/>
      <c r="GO116" s="72"/>
      <c r="GP116" s="72"/>
      <c r="GQ116" s="72"/>
      <c r="GR116" s="72"/>
      <c r="GS116" s="72"/>
      <c r="GT116" s="72"/>
      <c r="GU116" s="72"/>
      <c r="GV116" s="72"/>
      <c r="GW116" s="72"/>
      <c r="GX116" s="72"/>
      <c r="GY116" s="72"/>
      <c r="GZ116" s="72"/>
      <c r="HA116" s="72"/>
      <c r="HB116" s="72"/>
      <c r="HC116" s="72"/>
      <c r="HD116" s="72"/>
      <c r="HE116" s="72"/>
      <c r="HF116" s="72"/>
      <c r="HG116" s="72"/>
      <c r="HH116" s="72"/>
      <c r="HI116" s="72"/>
      <c r="HJ116" s="72"/>
      <c r="HK116" s="72"/>
      <c r="HL116" s="72"/>
      <c r="HM116" s="72"/>
      <c r="HN116" s="72"/>
      <c r="HO116" s="72"/>
      <c r="HP116" s="72"/>
      <c r="HQ116" s="72"/>
      <c r="HR116" s="72"/>
      <c r="HS116" s="72"/>
      <c r="HT116" s="72"/>
      <c r="HU116" s="72"/>
      <c r="HV116" s="72"/>
      <c r="HW116" s="72"/>
      <c r="HX116" s="72"/>
      <c r="HY116" s="72"/>
      <c r="HZ116" s="72"/>
      <c r="IA116" s="72"/>
      <c r="IB116" s="72"/>
      <c r="IC116" s="72"/>
      <c r="ID116" s="72"/>
      <c r="IE116" s="72"/>
      <c r="IF116" s="72"/>
      <c r="IG116" s="72"/>
      <c r="IH116" s="72"/>
      <c r="II116" s="72"/>
      <c r="IJ116" s="72"/>
      <c r="IK116" s="72"/>
      <c r="IL116" s="72"/>
      <c r="IM116" s="72"/>
      <c r="IN116" s="72"/>
      <c r="IO116" s="72"/>
      <c r="IP116" s="72"/>
      <c r="IQ116" s="72"/>
      <c r="IR116" s="72"/>
      <c r="IS116" s="72"/>
      <c r="IT116" s="72"/>
      <c r="IU116" s="72"/>
      <c r="IV116" s="72"/>
    </row>
    <row r="117" spans="1:256" s="73" customFormat="1" x14ac:dyDescent="0.25">
      <c r="A117" s="70" t="str">
        <f>IF(A115="","",IF((SUM(IF(FREQUENCY('A1'!$K$30:$L$103,'A1'!$K$30:$L$103)&gt;0,1)))&gt;(A115+1),(A115+1),""))</f>
        <v/>
      </c>
      <c r="B117" s="71" t="str">
        <f t="array" ref="B117">IF(A116="","",(LARGE('A1'!$K$30:$L$103,(1+SUM(COUNTIF('A1'!$K$30:$L$103,B$7:B116))-(A116*COUNTIF('A1'!$K$30:$L$103,B$8))))))</f>
        <v/>
      </c>
      <c r="C117" s="72" t="str">
        <f t="array" ref="C117:AZ117">IF($C$6:$AZ$6="","",IF($C$6:$AZ$6="HOT",IF(TRANSPOSE('A1'!$K$30:$K$80)=$B117,"●",IF(TRANSPOSE('A1'!$L$30:$L$80)=$B117,"▼",IF($C116:$AZ116="|","|",""))),IF(TRANSPOSE('A1'!$K$30:$K$80)=$B117,"●",IF(TRANSPOSE('A1'!$L$30:$L$80)=$B117,"▲",IF($C116:$AZ116="|","|","")))))</f>
        <v/>
      </c>
      <c r="D117" s="72" t="str">
        <v/>
      </c>
      <c r="E117" s="72" t="e">
        <v>#NUM!</v>
      </c>
      <c r="F117" s="72" t="str">
        <v/>
      </c>
      <c r="G117" s="72" t="str">
        <v/>
      </c>
      <c r="H117" s="72" t="e">
        <v>#NUM!</v>
      </c>
      <c r="I117" s="72" t="e">
        <v>#NUM!</v>
      </c>
      <c r="J117" s="72" t="e">
        <v>#NUM!</v>
      </c>
      <c r="K117" s="72" t="str">
        <v/>
      </c>
      <c r="L117" s="72" t="str">
        <v/>
      </c>
      <c r="M117" s="72" t="str">
        <v/>
      </c>
      <c r="N117" s="72" t="str">
        <v/>
      </c>
      <c r="O117" s="72" t="e">
        <v>#NUM!</v>
      </c>
      <c r="P117" s="72" t="e">
        <v>#NUM!</v>
      </c>
      <c r="Q117" s="72" t="e">
        <v>#NUM!</v>
      </c>
      <c r="R117" s="72" t="e">
        <v>#NUM!</v>
      </c>
      <c r="S117" s="72" t="e">
        <v>#NUM!</v>
      </c>
      <c r="T117" s="72" t="e">
        <v>#NUM!</v>
      </c>
      <c r="U117" s="72" t="e">
        <v>#NUM!</v>
      </c>
      <c r="V117" s="72" t="e">
        <v>#NUM!</v>
      </c>
      <c r="W117" s="72" t="e">
        <v>#NUM!</v>
      </c>
      <c r="X117" s="72" t="e">
        <v>#NUM!</v>
      </c>
      <c r="Y117" s="72" t="e">
        <v>#NUM!</v>
      </c>
      <c r="Z117" s="72" t="str">
        <v/>
      </c>
      <c r="AA117" s="72" t="str">
        <v/>
      </c>
      <c r="AB117" s="72" t="str">
        <v/>
      </c>
      <c r="AC117" s="72" t="str">
        <v/>
      </c>
      <c r="AD117" s="72" t="str">
        <v/>
      </c>
      <c r="AE117" s="72" t="str">
        <v/>
      </c>
      <c r="AF117" s="72" t="str">
        <v/>
      </c>
      <c r="AG117" s="72" t="str">
        <v/>
      </c>
      <c r="AH117" s="72" t="str">
        <v/>
      </c>
      <c r="AI117" s="72" t="str">
        <v/>
      </c>
      <c r="AJ117" s="72" t="str">
        <v/>
      </c>
      <c r="AK117" s="72" t="str">
        <v/>
      </c>
      <c r="AL117" s="72" t="str">
        <v/>
      </c>
      <c r="AM117" s="72" t="str">
        <v/>
      </c>
      <c r="AN117" s="72" t="str">
        <v/>
      </c>
      <c r="AO117" s="72" t="str">
        <v/>
      </c>
      <c r="AP117" s="72" t="str">
        <v/>
      </c>
      <c r="AQ117" s="72" t="str">
        <v/>
      </c>
      <c r="AR117" s="72" t="str">
        <v/>
      </c>
      <c r="AS117" s="72" t="str">
        <v/>
      </c>
      <c r="AT117" s="72" t="str">
        <v/>
      </c>
      <c r="AU117" s="72" t="str">
        <v/>
      </c>
      <c r="AV117" s="72" t="str">
        <v/>
      </c>
      <c r="AW117" s="72" t="str">
        <v/>
      </c>
      <c r="AX117" s="72" t="str">
        <v/>
      </c>
      <c r="AY117" s="72" t="str">
        <v/>
      </c>
      <c r="AZ117" s="72" t="str">
        <v/>
      </c>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c r="DA117" s="72"/>
      <c r="DB117" s="72"/>
      <c r="DC117" s="72"/>
      <c r="DD117" s="72"/>
      <c r="DE117" s="72"/>
      <c r="DF117" s="72"/>
      <c r="DG117" s="72"/>
      <c r="DH117" s="72"/>
      <c r="DI117" s="72"/>
      <c r="DJ117" s="72"/>
      <c r="DK117" s="72"/>
      <c r="DL117" s="72"/>
      <c r="DM117" s="72"/>
      <c r="DN117" s="72"/>
      <c r="DO117" s="72"/>
      <c r="DP117" s="72"/>
      <c r="DQ117" s="72"/>
      <c r="DR117" s="72"/>
      <c r="DS117" s="72"/>
      <c r="DT117" s="72"/>
      <c r="DU117" s="72"/>
      <c r="DV117" s="72"/>
      <c r="DW117" s="72"/>
      <c r="DX117" s="72"/>
      <c r="DY117" s="72"/>
      <c r="DZ117" s="72"/>
      <c r="EA117" s="72"/>
      <c r="EB117" s="72"/>
      <c r="EC117" s="72"/>
      <c r="ED117" s="72"/>
      <c r="EE117" s="72"/>
      <c r="EF117" s="72"/>
      <c r="EG117" s="72"/>
      <c r="EH117" s="72"/>
      <c r="EI117" s="72"/>
      <c r="EJ117" s="72"/>
      <c r="EK117" s="72"/>
      <c r="EL117" s="72"/>
      <c r="EM117" s="72"/>
      <c r="EN117" s="72"/>
      <c r="EO117" s="72"/>
      <c r="EP117" s="72"/>
      <c r="EQ117" s="72"/>
      <c r="ER117" s="72"/>
      <c r="ES117" s="72"/>
      <c r="ET117" s="72"/>
      <c r="EU117" s="72"/>
      <c r="EV117" s="72"/>
      <c r="EW117" s="72"/>
      <c r="EX117" s="72"/>
      <c r="EY117" s="72"/>
      <c r="EZ117" s="72"/>
      <c r="FA117" s="72"/>
      <c r="FB117" s="72"/>
      <c r="FC117" s="72"/>
      <c r="FD117" s="72"/>
      <c r="FE117" s="72"/>
      <c r="FF117" s="72"/>
      <c r="FG117" s="72"/>
      <c r="FH117" s="72"/>
      <c r="FI117" s="72"/>
      <c r="FJ117" s="72"/>
      <c r="FK117" s="72"/>
      <c r="FL117" s="72"/>
      <c r="FM117" s="72"/>
      <c r="FN117" s="72"/>
      <c r="FO117" s="72"/>
      <c r="FP117" s="72"/>
      <c r="FQ117" s="72"/>
      <c r="FR117" s="72"/>
      <c r="FS117" s="72"/>
      <c r="FT117" s="72"/>
      <c r="FU117" s="72"/>
      <c r="FV117" s="72"/>
      <c r="FW117" s="72"/>
      <c r="FX117" s="72"/>
      <c r="FY117" s="72"/>
      <c r="FZ117" s="72"/>
      <c r="GA117" s="72"/>
      <c r="GB117" s="72"/>
      <c r="GC117" s="72"/>
      <c r="GD117" s="72"/>
      <c r="GE117" s="72"/>
      <c r="GF117" s="72"/>
      <c r="GG117" s="72"/>
      <c r="GH117" s="72"/>
      <c r="GI117" s="72"/>
      <c r="GJ117" s="72"/>
      <c r="GK117" s="72"/>
      <c r="GL117" s="72"/>
      <c r="GM117" s="72"/>
      <c r="GN117" s="72"/>
      <c r="GO117" s="72"/>
      <c r="GP117" s="72"/>
      <c r="GQ117" s="72"/>
      <c r="GR117" s="72"/>
      <c r="GS117" s="72"/>
      <c r="GT117" s="72"/>
      <c r="GU117" s="72"/>
      <c r="GV117" s="72"/>
      <c r="GW117" s="72"/>
      <c r="GX117" s="72"/>
      <c r="GY117" s="72"/>
      <c r="GZ117" s="72"/>
      <c r="HA117" s="72"/>
      <c r="HB117" s="72"/>
      <c r="HC117" s="72"/>
      <c r="HD117" s="72"/>
      <c r="HE117" s="72"/>
      <c r="HF117" s="72"/>
      <c r="HG117" s="72"/>
      <c r="HH117" s="72"/>
      <c r="HI117" s="72"/>
      <c r="HJ117" s="72"/>
      <c r="HK117" s="72"/>
      <c r="HL117" s="72"/>
      <c r="HM117" s="72"/>
      <c r="HN117" s="72"/>
      <c r="HO117" s="72"/>
      <c r="HP117" s="72"/>
      <c r="HQ117" s="72"/>
      <c r="HR117" s="72"/>
      <c r="HS117" s="72"/>
      <c r="HT117" s="72"/>
      <c r="HU117" s="72"/>
      <c r="HV117" s="72"/>
      <c r="HW117" s="72"/>
      <c r="HX117" s="72"/>
      <c r="HY117" s="72"/>
      <c r="HZ117" s="72"/>
      <c r="IA117" s="72"/>
      <c r="IB117" s="72"/>
      <c r="IC117" s="72"/>
      <c r="ID117" s="72"/>
      <c r="IE117" s="72"/>
      <c r="IF117" s="72"/>
      <c r="IG117" s="72"/>
      <c r="IH117" s="72"/>
      <c r="II117" s="72"/>
      <c r="IJ117" s="72"/>
      <c r="IK117" s="72"/>
      <c r="IL117" s="72"/>
      <c r="IM117" s="72"/>
      <c r="IN117" s="72"/>
      <c r="IO117" s="72"/>
      <c r="IP117" s="72"/>
      <c r="IQ117" s="72"/>
      <c r="IR117" s="72"/>
      <c r="IS117" s="72"/>
      <c r="IT117" s="72"/>
      <c r="IU117" s="72"/>
      <c r="IV117" s="72"/>
    </row>
    <row r="118" spans="1:256" s="73" customFormat="1" x14ac:dyDescent="0.25">
      <c r="A118" s="70" t="str">
        <f>IF(A116="","",IF((SUM(IF(FREQUENCY('A1'!$K$30:$L$103,'A1'!$K$30:$L$103)&gt;0,1)))&gt;(A116+1),(A116+1),""))</f>
        <v/>
      </c>
      <c r="B118" s="71" t="str">
        <f t="array" ref="B118">IF(A117="","",(LARGE('A1'!$K$30:$L$103,(1+SUM(COUNTIF('A1'!$K$30:$L$103,B$7:B117))-(A117*COUNTIF('A1'!$K$30:$L$103,B$8))))))</f>
        <v/>
      </c>
      <c r="C118" s="72" t="str">
        <f t="array" ref="C118:AZ118">IF($C$6:$AZ$6="","",IF($C$6:$AZ$6="HOT",IF($C117:$AZ117="●","|",IF($C117:$AZ117="|","|","")),IF($C117:$AZ117="▲","|",IF($C117:$AZ117="|","|",""))))</f>
        <v/>
      </c>
      <c r="D118" s="72" t="str">
        <v/>
      </c>
      <c r="E118" s="72" t="e">
        <v>#NUM!</v>
      </c>
      <c r="F118" s="72" t="str">
        <v/>
      </c>
      <c r="G118" s="72" t="str">
        <v/>
      </c>
      <c r="H118" s="72" t="e">
        <v>#NUM!</v>
      </c>
      <c r="I118" s="72" t="e">
        <v>#NUM!</v>
      </c>
      <c r="J118" s="72" t="e">
        <v>#NUM!</v>
      </c>
      <c r="K118" s="72" t="str">
        <v/>
      </c>
      <c r="L118" s="72" t="str">
        <v/>
      </c>
      <c r="M118" s="72" t="str">
        <v/>
      </c>
      <c r="N118" s="72" t="str">
        <v/>
      </c>
      <c r="O118" s="72" t="e">
        <v>#NUM!</v>
      </c>
      <c r="P118" s="72" t="e">
        <v>#NUM!</v>
      </c>
      <c r="Q118" s="72" t="e">
        <v>#NUM!</v>
      </c>
      <c r="R118" s="72" t="e">
        <v>#NUM!</v>
      </c>
      <c r="S118" s="72" t="e">
        <v>#NUM!</v>
      </c>
      <c r="T118" s="72" t="e">
        <v>#NUM!</v>
      </c>
      <c r="U118" s="72" t="e">
        <v>#NUM!</v>
      </c>
      <c r="V118" s="72" t="e">
        <v>#NUM!</v>
      </c>
      <c r="W118" s="72" t="e">
        <v>#NUM!</v>
      </c>
      <c r="X118" s="72" t="e">
        <v>#NUM!</v>
      </c>
      <c r="Y118" s="72" t="e">
        <v>#NUM!</v>
      </c>
      <c r="Z118" s="72" t="str">
        <v/>
      </c>
      <c r="AA118" s="72" t="str">
        <v/>
      </c>
      <c r="AB118" s="72" t="str">
        <v/>
      </c>
      <c r="AC118" s="72" t="str">
        <v/>
      </c>
      <c r="AD118" s="72" t="str">
        <v/>
      </c>
      <c r="AE118" s="72" t="str">
        <v/>
      </c>
      <c r="AF118" s="72" t="str">
        <v/>
      </c>
      <c r="AG118" s="72" t="str">
        <v/>
      </c>
      <c r="AH118" s="72" t="str">
        <v/>
      </c>
      <c r="AI118" s="72" t="str">
        <v/>
      </c>
      <c r="AJ118" s="72" t="str">
        <v/>
      </c>
      <c r="AK118" s="72" t="str">
        <v/>
      </c>
      <c r="AL118" s="72" t="str">
        <v/>
      </c>
      <c r="AM118" s="72" t="str">
        <v/>
      </c>
      <c r="AN118" s="72" t="str">
        <v/>
      </c>
      <c r="AO118" s="72" t="str">
        <v/>
      </c>
      <c r="AP118" s="72" t="str">
        <v/>
      </c>
      <c r="AQ118" s="72" t="str">
        <v/>
      </c>
      <c r="AR118" s="72" t="str">
        <v/>
      </c>
      <c r="AS118" s="72" t="str">
        <v/>
      </c>
      <c r="AT118" s="72" t="str">
        <v/>
      </c>
      <c r="AU118" s="72" t="str">
        <v/>
      </c>
      <c r="AV118" s="72" t="str">
        <v/>
      </c>
      <c r="AW118" s="72" t="str">
        <v/>
      </c>
      <c r="AX118" s="72" t="str">
        <v/>
      </c>
      <c r="AY118" s="72" t="str">
        <v/>
      </c>
      <c r="AZ118" s="72" t="str">
        <v/>
      </c>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c r="DA118" s="72"/>
      <c r="DB118" s="72"/>
      <c r="DC118" s="72"/>
      <c r="DD118" s="72"/>
      <c r="DE118" s="72"/>
      <c r="DF118" s="72"/>
      <c r="DG118" s="72"/>
      <c r="DH118" s="72"/>
      <c r="DI118" s="72"/>
      <c r="DJ118" s="72"/>
      <c r="DK118" s="72"/>
      <c r="DL118" s="72"/>
      <c r="DM118" s="72"/>
      <c r="DN118" s="72"/>
      <c r="DO118" s="72"/>
      <c r="DP118" s="72"/>
      <c r="DQ118" s="72"/>
      <c r="DR118" s="72"/>
      <c r="DS118" s="72"/>
      <c r="DT118" s="72"/>
      <c r="DU118" s="72"/>
      <c r="DV118" s="72"/>
      <c r="DW118" s="72"/>
      <c r="DX118" s="72"/>
      <c r="DY118" s="72"/>
      <c r="DZ118" s="72"/>
      <c r="EA118" s="72"/>
      <c r="EB118" s="72"/>
      <c r="EC118" s="72"/>
      <c r="ED118" s="72"/>
      <c r="EE118" s="72"/>
      <c r="EF118" s="72"/>
      <c r="EG118" s="72"/>
      <c r="EH118" s="72"/>
      <c r="EI118" s="72"/>
      <c r="EJ118" s="72"/>
      <c r="EK118" s="72"/>
      <c r="EL118" s="72"/>
      <c r="EM118" s="72"/>
      <c r="EN118" s="72"/>
      <c r="EO118" s="72"/>
      <c r="EP118" s="72"/>
      <c r="EQ118" s="72"/>
      <c r="ER118" s="72"/>
      <c r="ES118" s="72"/>
      <c r="ET118" s="72"/>
      <c r="EU118" s="72"/>
      <c r="EV118" s="72"/>
      <c r="EW118" s="72"/>
      <c r="EX118" s="72"/>
      <c r="EY118" s="72"/>
      <c r="EZ118" s="72"/>
      <c r="FA118" s="72"/>
      <c r="FB118" s="72"/>
      <c r="FC118" s="72"/>
      <c r="FD118" s="72"/>
      <c r="FE118" s="72"/>
      <c r="FF118" s="72"/>
      <c r="FG118" s="72"/>
      <c r="FH118" s="72"/>
      <c r="FI118" s="72"/>
      <c r="FJ118" s="72"/>
      <c r="FK118" s="72"/>
      <c r="FL118" s="72"/>
      <c r="FM118" s="72"/>
      <c r="FN118" s="72"/>
      <c r="FO118" s="72"/>
      <c r="FP118" s="72"/>
      <c r="FQ118" s="72"/>
      <c r="FR118" s="72"/>
      <c r="FS118" s="72"/>
      <c r="FT118" s="72"/>
      <c r="FU118" s="72"/>
      <c r="FV118" s="72"/>
      <c r="FW118" s="72"/>
      <c r="FX118" s="72"/>
      <c r="FY118" s="72"/>
      <c r="FZ118" s="72"/>
      <c r="GA118" s="72"/>
      <c r="GB118" s="72"/>
      <c r="GC118" s="72"/>
      <c r="GD118" s="72"/>
      <c r="GE118" s="72"/>
      <c r="GF118" s="72"/>
      <c r="GG118" s="72"/>
      <c r="GH118" s="72"/>
      <c r="GI118" s="72"/>
      <c r="GJ118" s="72"/>
      <c r="GK118" s="72"/>
      <c r="GL118" s="72"/>
      <c r="GM118" s="72"/>
      <c r="GN118" s="72"/>
      <c r="GO118" s="72"/>
      <c r="GP118" s="72"/>
      <c r="GQ118" s="72"/>
      <c r="GR118" s="72"/>
      <c r="GS118" s="72"/>
      <c r="GT118" s="72"/>
      <c r="GU118" s="72"/>
      <c r="GV118" s="72"/>
      <c r="GW118" s="72"/>
      <c r="GX118" s="72"/>
      <c r="GY118" s="72"/>
      <c r="GZ118" s="72"/>
      <c r="HA118" s="72"/>
      <c r="HB118" s="72"/>
      <c r="HC118" s="72"/>
      <c r="HD118" s="72"/>
      <c r="HE118" s="72"/>
      <c r="HF118" s="72"/>
      <c r="HG118" s="72"/>
      <c r="HH118" s="72"/>
      <c r="HI118" s="72"/>
      <c r="HJ118" s="72"/>
      <c r="HK118" s="72"/>
      <c r="HL118" s="72"/>
      <c r="HM118" s="72"/>
      <c r="HN118" s="72"/>
      <c r="HO118" s="72"/>
      <c r="HP118" s="72"/>
      <c r="HQ118" s="72"/>
      <c r="HR118" s="72"/>
      <c r="HS118" s="72"/>
      <c r="HT118" s="72"/>
      <c r="HU118" s="72"/>
      <c r="HV118" s="72"/>
      <c r="HW118" s="72"/>
      <c r="HX118" s="72"/>
      <c r="HY118" s="72"/>
      <c r="HZ118" s="72"/>
      <c r="IA118" s="72"/>
      <c r="IB118" s="72"/>
      <c r="IC118" s="72"/>
      <c r="ID118" s="72"/>
      <c r="IE118" s="72"/>
      <c r="IF118" s="72"/>
      <c r="IG118" s="72"/>
      <c r="IH118" s="72"/>
      <c r="II118" s="72"/>
      <c r="IJ118" s="72"/>
      <c r="IK118" s="72"/>
      <c r="IL118" s="72"/>
      <c r="IM118" s="72"/>
      <c r="IN118" s="72"/>
      <c r="IO118" s="72"/>
      <c r="IP118" s="72"/>
      <c r="IQ118" s="72"/>
      <c r="IR118" s="72"/>
      <c r="IS118" s="72"/>
      <c r="IT118" s="72"/>
      <c r="IU118" s="72"/>
      <c r="IV118" s="72"/>
    </row>
    <row r="119" spans="1:256" s="73" customFormat="1" x14ac:dyDescent="0.25">
      <c r="A119" s="70" t="str">
        <f>IF(A117="","",IF((SUM(IF(FREQUENCY('A1'!$K$30:$L$103,'A1'!$K$30:$L$103)&gt;0,1)))&gt;(A117+1),(A117+1),""))</f>
        <v/>
      </c>
      <c r="B119" s="71" t="str">
        <f t="array" ref="B119">IF(A118="","",(LARGE('A1'!$K$30:$L$103,(1+SUM(COUNTIF('A1'!$K$30:$L$103,B$7:B118))-(A118*COUNTIF('A1'!$K$30:$L$103,B$8))))))</f>
        <v/>
      </c>
      <c r="C119" s="72" t="str">
        <f t="array" ref="C119:AZ119">IF($C$6:$AZ$6="","",IF($C$6:$AZ$6="HOT",IF(TRANSPOSE('A1'!$K$30:$K$80)=$B119,"●",IF(TRANSPOSE('A1'!$L$30:$L$80)=$B119,"▼",IF($C118:$AZ118="|","|",""))),IF(TRANSPOSE('A1'!$K$30:$K$80)=$B119,"●",IF(TRANSPOSE('A1'!$L$30:$L$80)=$B119,"▲",IF($C118:$AZ118="|","|","")))))</f>
        <v/>
      </c>
      <c r="D119" s="72" t="str">
        <v/>
      </c>
      <c r="E119" s="72" t="e">
        <v>#NUM!</v>
      </c>
      <c r="F119" s="72" t="str">
        <v/>
      </c>
      <c r="G119" s="72" t="str">
        <v/>
      </c>
      <c r="H119" s="72" t="e">
        <v>#NUM!</v>
      </c>
      <c r="I119" s="72" t="e">
        <v>#NUM!</v>
      </c>
      <c r="J119" s="72" t="e">
        <v>#NUM!</v>
      </c>
      <c r="K119" s="72" t="str">
        <v/>
      </c>
      <c r="L119" s="72" t="str">
        <v/>
      </c>
      <c r="M119" s="72" t="str">
        <v/>
      </c>
      <c r="N119" s="72" t="str">
        <v/>
      </c>
      <c r="O119" s="72" t="e">
        <v>#NUM!</v>
      </c>
      <c r="P119" s="72" t="e">
        <v>#NUM!</v>
      </c>
      <c r="Q119" s="72" t="e">
        <v>#NUM!</v>
      </c>
      <c r="R119" s="72" t="e">
        <v>#NUM!</v>
      </c>
      <c r="S119" s="72" t="e">
        <v>#NUM!</v>
      </c>
      <c r="T119" s="72" t="e">
        <v>#NUM!</v>
      </c>
      <c r="U119" s="72" t="e">
        <v>#NUM!</v>
      </c>
      <c r="V119" s="72" t="e">
        <v>#NUM!</v>
      </c>
      <c r="W119" s="72" t="e">
        <v>#NUM!</v>
      </c>
      <c r="X119" s="72" t="e">
        <v>#NUM!</v>
      </c>
      <c r="Y119" s="72" t="e">
        <v>#NUM!</v>
      </c>
      <c r="Z119" s="72" t="str">
        <v/>
      </c>
      <c r="AA119" s="72" t="str">
        <v/>
      </c>
      <c r="AB119" s="72" t="str">
        <v/>
      </c>
      <c r="AC119" s="72" t="str">
        <v/>
      </c>
      <c r="AD119" s="72" t="str">
        <v/>
      </c>
      <c r="AE119" s="72" t="str">
        <v/>
      </c>
      <c r="AF119" s="72" t="str">
        <v/>
      </c>
      <c r="AG119" s="72" t="str">
        <v/>
      </c>
      <c r="AH119" s="72" t="str">
        <v/>
      </c>
      <c r="AI119" s="72" t="str">
        <v/>
      </c>
      <c r="AJ119" s="72" t="str">
        <v/>
      </c>
      <c r="AK119" s="72" t="str">
        <v/>
      </c>
      <c r="AL119" s="72" t="str">
        <v/>
      </c>
      <c r="AM119" s="72" t="str">
        <v/>
      </c>
      <c r="AN119" s="72" t="str">
        <v/>
      </c>
      <c r="AO119" s="72" t="str">
        <v/>
      </c>
      <c r="AP119" s="72" t="str">
        <v/>
      </c>
      <c r="AQ119" s="72" t="str">
        <v/>
      </c>
      <c r="AR119" s="72" t="str">
        <v/>
      </c>
      <c r="AS119" s="72" t="str">
        <v/>
      </c>
      <c r="AT119" s="72" t="str">
        <v/>
      </c>
      <c r="AU119" s="72" t="str">
        <v/>
      </c>
      <c r="AV119" s="72" t="str">
        <v/>
      </c>
      <c r="AW119" s="72" t="str">
        <v/>
      </c>
      <c r="AX119" s="72" t="str">
        <v/>
      </c>
      <c r="AY119" s="72" t="str">
        <v/>
      </c>
      <c r="AZ119" s="72" t="str">
        <v/>
      </c>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c r="DA119" s="72"/>
      <c r="DB119" s="72"/>
      <c r="DC119" s="72"/>
      <c r="DD119" s="72"/>
      <c r="DE119" s="72"/>
      <c r="DF119" s="72"/>
      <c r="DG119" s="72"/>
      <c r="DH119" s="72"/>
      <c r="DI119" s="72"/>
      <c r="DJ119" s="72"/>
      <c r="DK119" s="72"/>
      <c r="DL119" s="72"/>
      <c r="DM119" s="72"/>
      <c r="DN119" s="72"/>
      <c r="DO119" s="72"/>
      <c r="DP119" s="72"/>
      <c r="DQ119" s="72"/>
      <c r="DR119" s="72"/>
      <c r="DS119" s="72"/>
      <c r="DT119" s="72"/>
      <c r="DU119" s="72"/>
      <c r="DV119" s="72"/>
      <c r="DW119" s="72"/>
      <c r="DX119" s="72"/>
      <c r="DY119" s="72"/>
      <c r="DZ119" s="72"/>
      <c r="EA119" s="72"/>
      <c r="EB119" s="72"/>
      <c r="EC119" s="72"/>
      <c r="ED119" s="72"/>
      <c r="EE119" s="72"/>
      <c r="EF119" s="72"/>
      <c r="EG119" s="72"/>
      <c r="EH119" s="72"/>
      <c r="EI119" s="72"/>
      <c r="EJ119" s="72"/>
      <c r="EK119" s="72"/>
      <c r="EL119" s="72"/>
      <c r="EM119" s="72"/>
      <c r="EN119" s="72"/>
      <c r="EO119" s="72"/>
      <c r="EP119" s="72"/>
      <c r="EQ119" s="72"/>
      <c r="ER119" s="72"/>
      <c r="ES119" s="72"/>
      <c r="ET119" s="72"/>
      <c r="EU119" s="72"/>
      <c r="EV119" s="72"/>
      <c r="EW119" s="72"/>
      <c r="EX119" s="72"/>
      <c r="EY119" s="72"/>
      <c r="EZ119" s="72"/>
      <c r="FA119" s="72"/>
      <c r="FB119" s="72"/>
      <c r="FC119" s="72"/>
      <c r="FD119" s="72"/>
      <c r="FE119" s="72"/>
      <c r="FF119" s="72"/>
      <c r="FG119" s="72"/>
      <c r="FH119" s="72"/>
      <c r="FI119" s="72"/>
      <c r="FJ119" s="72"/>
      <c r="FK119" s="72"/>
      <c r="FL119" s="72"/>
      <c r="FM119" s="72"/>
      <c r="FN119" s="72"/>
      <c r="FO119" s="72"/>
      <c r="FP119" s="72"/>
      <c r="FQ119" s="72"/>
      <c r="FR119" s="72"/>
      <c r="FS119" s="72"/>
      <c r="FT119" s="72"/>
      <c r="FU119" s="72"/>
      <c r="FV119" s="72"/>
      <c r="FW119" s="72"/>
      <c r="FX119" s="72"/>
      <c r="FY119" s="72"/>
      <c r="FZ119" s="72"/>
      <c r="GA119" s="72"/>
      <c r="GB119" s="72"/>
      <c r="GC119" s="72"/>
      <c r="GD119" s="72"/>
      <c r="GE119" s="72"/>
      <c r="GF119" s="72"/>
      <c r="GG119" s="72"/>
      <c r="GH119" s="72"/>
      <c r="GI119" s="72"/>
      <c r="GJ119" s="72"/>
      <c r="GK119" s="72"/>
      <c r="GL119" s="72"/>
      <c r="GM119" s="72"/>
      <c r="GN119" s="72"/>
      <c r="GO119" s="72"/>
      <c r="GP119" s="72"/>
      <c r="GQ119" s="72"/>
      <c r="GR119" s="72"/>
      <c r="GS119" s="72"/>
      <c r="GT119" s="72"/>
      <c r="GU119" s="72"/>
      <c r="GV119" s="72"/>
      <c r="GW119" s="72"/>
      <c r="GX119" s="72"/>
      <c r="GY119" s="72"/>
      <c r="GZ119" s="72"/>
      <c r="HA119" s="72"/>
      <c r="HB119" s="72"/>
      <c r="HC119" s="72"/>
      <c r="HD119" s="72"/>
      <c r="HE119" s="72"/>
      <c r="HF119" s="72"/>
      <c r="HG119" s="72"/>
      <c r="HH119" s="72"/>
      <c r="HI119" s="72"/>
      <c r="HJ119" s="72"/>
      <c r="HK119" s="72"/>
      <c r="HL119" s="72"/>
      <c r="HM119" s="72"/>
      <c r="HN119" s="72"/>
      <c r="HO119" s="72"/>
      <c r="HP119" s="72"/>
      <c r="HQ119" s="72"/>
      <c r="HR119" s="72"/>
      <c r="HS119" s="72"/>
      <c r="HT119" s="72"/>
      <c r="HU119" s="72"/>
      <c r="HV119" s="72"/>
      <c r="HW119" s="72"/>
      <c r="HX119" s="72"/>
      <c r="HY119" s="72"/>
      <c r="HZ119" s="72"/>
      <c r="IA119" s="72"/>
      <c r="IB119" s="72"/>
      <c r="IC119" s="72"/>
      <c r="ID119" s="72"/>
      <c r="IE119" s="72"/>
      <c r="IF119" s="72"/>
      <c r="IG119" s="72"/>
      <c r="IH119" s="72"/>
      <c r="II119" s="72"/>
      <c r="IJ119" s="72"/>
      <c r="IK119" s="72"/>
      <c r="IL119" s="72"/>
      <c r="IM119" s="72"/>
      <c r="IN119" s="72"/>
      <c r="IO119" s="72"/>
      <c r="IP119" s="72"/>
      <c r="IQ119" s="72"/>
      <c r="IR119" s="72"/>
      <c r="IS119" s="72"/>
      <c r="IT119" s="72"/>
      <c r="IU119" s="72"/>
      <c r="IV119" s="72"/>
    </row>
    <row r="120" spans="1:256" s="73" customFormat="1" x14ac:dyDescent="0.25">
      <c r="A120" s="70" t="str">
        <f>IF(A118="","",IF((SUM(IF(FREQUENCY('A1'!$K$30:$L$103,'A1'!$K$30:$L$103)&gt;0,1)))&gt;(A118+1),(A118+1),""))</f>
        <v/>
      </c>
      <c r="B120" s="71" t="str">
        <f t="array" ref="B120">IF(A119="","",(LARGE('A1'!$K$30:$L$103,(1+SUM(COUNTIF('A1'!$K$30:$L$103,B$7:B119))-(A119*COUNTIF('A1'!$K$30:$L$103,B$8))))))</f>
        <v/>
      </c>
      <c r="C120" s="72" t="str">
        <f t="array" ref="C120:AZ120">IF($C$6:$AZ$6="","",IF($C$6:$AZ$6="HOT",IF($C119:$AZ119="●","|",IF($C119:$AZ119="|","|","")),IF($C119:$AZ119="▲","|",IF($C119:$AZ119="|","|",""))))</f>
        <v/>
      </c>
      <c r="D120" s="72" t="str">
        <v/>
      </c>
      <c r="E120" s="72" t="e">
        <v>#NUM!</v>
      </c>
      <c r="F120" s="72" t="str">
        <v/>
      </c>
      <c r="G120" s="72" t="str">
        <v/>
      </c>
      <c r="H120" s="72" t="e">
        <v>#NUM!</v>
      </c>
      <c r="I120" s="72" t="e">
        <v>#NUM!</v>
      </c>
      <c r="J120" s="72" t="e">
        <v>#NUM!</v>
      </c>
      <c r="K120" s="72" t="str">
        <v/>
      </c>
      <c r="L120" s="72" t="str">
        <v/>
      </c>
      <c r="M120" s="72" t="str">
        <v/>
      </c>
      <c r="N120" s="72" t="str">
        <v/>
      </c>
      <c r="O120" s="72" t="e">
        <v>#NUM!</v>
      </c>
      <c r="P120" s="72" t="e">
        <v>#NUM!</v>
      </c>
      <c r="Q120" s="72" t="e">
        <v>#NUM!</v>
      </c>
      <c r="R120" s="72" t="e">
        <v>#NUM!</v>
      </c>
      <c r="S120" s="72" t="e">
        <v>#NUM!</v>
      </c>
      <c r="T120" s="72" t="e">
        <v>#NUM!</v>
      </c>
      <c r="U120" s="72" t="e">
        <v>#NUM!</v>
      </c>
      <c r="V120" s="72" t="e">
        <v>#NUM!</v>
      </c>
      <c r="W120" s="72" t="e">
        <v>#NUM!</v>
      </c>
      <c r="X120" s="72" t="e">
        <v>#NUM!</v>
      </c>
      <c r="Y120" s="72" t="e">
        <v>#NUM!</v>
      </c>
      <c r="Z120" s="72" t="str">
        <v/>
      </c>
      <c r="AA120" s="72" t="str">
        <v/>
      </c>
      <c r="AB120" s="72" t="str">
        <v/>
      </c>
      <c r="AC120" s="72" t="str">
        <v/>
      </c>
      <c r="AD120" s="72" t="str">
        <v/>
      </c>
      <c r="AE120" s="72" t="str">
        <v/>
      </c>
      <c r="AF120" s="72" t="str">
        <v/>
      </c>
      <c r="AG120" s="72" t="str">
        <v/>
      </c>
      <c r="AH120" s="72" t="str">
        <v/>
      </c>
      <c r="AI120" s="72" t="str">
        <v/>
      </c>
      <c r="AJ120" s="72" t="str">
        <v/>
      </c>
      <c r="AK120" s="72" t="str">
        <v/>
      </c>
      <c r="AL120" s="72" t="str">
        <v/>
      </c>
      <c r="AM120" s="72" t="str">
        <v/>
      </c>
      <c r="AN120" s="72" t="str">
        <v/>
      </c>
      <c r="AO120" s="72" t="str">
        <v/>
      </c>
      <c r="AP120" s="72" t="str">
        <v/>
      </c>
      <c r="AQ120" s="72" t="str">
        <v/>
      </c>
      <c r="AR120" s="72" t="str">
        <v/>
      </c>
      <c r="AS120" s="72" t="str">
        <v/>
      </c>
      <c r="AT120" s="72" t="str">
        <v/>
      </c>
      <c r="AU120" s="72" t="str">
        <v/>
      </c>
      <c r="AV120" s="72" t="str">
        <v/>
      </c>
      <c r="AW120" s="72" t="str">
        <v/>
      </c>
      <c r="AX120" s="72" t="str">
        <v/>
      </c>
      <c r="AY120" s="72" t="str">
        <v/>
      </c>
      <c r="AZ120" s="72" t="str">
        <v/>
      </c>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c r="DA120" s="72"/>
      <c r="DB120" s="72"/>
      <c r="DC120" s="72"/>
      <c r="DD120" s="72"/>
      <c r="DE120" s="72"/>
      <c r="DF120" s="72"/>
      <c r="DG120" s="72"/>
      <c r="DH120" s="72"/>
      <c r="DI120" s="72"/>
      <c r="DJ120" s="72"/>
      <c r="DK120" s="72"/>
      <c r="DL120" s="72"/>
      <c r="DM120" s="72"/>
      <c r="DN120" s="72"/>
      <c r="DO120" s="72"/>
      <c r="DP120" s="72"/>
      <c r="DQ120" s="72"/>
      <c r="DR120" s="72"/>
      <c r="DS120" s="72"/>
      <c r="DT120" s="72"/>
      <c r="DU120" s="72"/>
      <c r="DV120" s="72"/>
      <c r="DW120" s="72"/>
      <c r="DX120" s="72"/>
      <c r="DY120" s="72"/>
      <c r="DZ120" s="72"/>
      <c r="EA120" s="72"/>
      <c r="EB120" s="72"/>
      <c r="EC120" s="72"/>
      <c r="ED120" s="72"/>
      <c r="EE120" s="72"/>
      <c r="EF120" s="72"/>
      <c r="EG120" s="72"/>
      <c r="EH120" s="72"/>
      <c r="EI120" s="72"/>
      <c r="EJ120" s="72"/>
      <c r="EK120" s="72"/>
      <c r="EL120" s="72"/>
      <c r="EM120" s="72"/>
      <c r="EN120" s="72"/>
      <c r="EO120" s="72"/>
      <c r="EP120" s="72"/>
      <c r="EQ120" s="72"/>
      <c r="ER120" s="72"/>
      <c r="ES120" s="72"/>
      <c r="ET120" s="72"/>
      <c r="EU120" s="72"/>
      <c r="EV120" s="72"/>
      <c r="EW120" s="72"/>
      <c r="EX120" s="72"/>
      <c r="EY120" s="72"/>
      <c r="EZ120" s="72"/>
      <c r="FA120" s="72"/>
      <c r="FB120" s="72"/>
      <c r="FC120" s="72"/>
      <c r="FD120" s="72"/>
      <c r="FE120" s="72"/>
      <c r="FF120" s="72"/>
      <c r="FG120" s="72"/>
      <c r="FH120" s="72"/>
      <c r="FI120" s="72"/>
      <c r="FJ120" s="72"/>
      <c r="FK120" s="72"/>
      <c r="FL120" s="72"/>
      <c r="FM120" s="72"/>
      <c r="FN120" s="72"/>
      <c r="FO120" s="72"/>
      <c r="FP120" s="72"/>
      <c r="FQ120" s="72"/>
      <c r="FR120" s="72"/>
      <c r="FS120" s="72"/>
      <c r="FT120" s="72"/>
      <c r="FU120" s="72"/>
      <c r="FV120" s="72"/>
      <c r="FW120" s="72"/>
      <c r="FX120" s="72"/>
      <c r="FY120" s="72"/>
      <c r="FZ120" s="72"/>
      <c r="GA120" s="72"/>
      <c r="GB120" s="72"/>
      <c r="GC120" s="72"/>
      <c r="GD120" s="72"/>
      <c r="GE120" s="72"/>
      <c r="GF120" s="72"/>
      <c r="GG120" s="72"/>
      <c r="GH120" s="72"/>
      <c r="GI120" s="72"/>
      <c r="GJ120" s="72"/>
      <c r="GK120" s="72"/>
      <c r="GL120" s="72"/>
      <c r="GM120" s="72"/>
      <c r="GN120" s="72"/>
      <c r="GO120" s="72"/>
      <c r="GP120" s="72"/>
      <c r="GQ120" s="72"/>
      <c r="GR120" s="72"/>
      <c r="GS120" s="72"/>
      <c r="GT120" s="72"/>
      <c r="GU120" s="72"/>
      <c r="GV120" s="72"/>
      <c r="GW120" s="72"/>
      <c r="GX120" s="72"/>
      <c r="GY120" s="72"/>
      <c r="GZ120" s="72"/>
      <c r="HA120" s="72"/>
      <c r="HB120" s="72"/>
      <c r="HC120" s="72"/>
      <c r="HD120" s="72"/>
      <c r="HE120" s="72"/>
      <c r="HF120" s="72"/>
      <c r="HG120" s="72"/>
      <c r="HH120" s="72"/>
      <c r="HI120" s="72"/>
      <c r="HJ120" s="72"/>
      <c r="HK120" s="72"/>
      <c r="HL120" s="72"/>
      <c r="HM120" s="72"/>
      <c r="HN120" s="72"/>
      <c r="HO120" s="72"/>
      <c r="HP120" s="72"/>
      <c r="HQ120" s="72"/>
      <c r="HR120" s="72"/>
      <c r="HS120" s="72"/>
      <c r="HT120" s="72"/>
      <c r="HU120" s="72"/>
      <c r="HV120" s="72"/>
      <c r="HW120" s="72"/>
      <c r="HX120" s="72"/>
      <c r="HY120" s="72"/>
      <c r="HZ120" s="72"/>
      <c r="IA120" s="72"/>
      <c r="IB120" s="72"/>
      <c r="IC120" s="72"/>
      <c r="ID120" s="72"/>
      <c r="IE120" s="72"/>
      <c r="IF120" s="72"/>
      <c r="IG120" s="72"/>
      <c r="IH120" s="72"/>
      <c r="II120" s="72"/>
      <c r="IJ120" s="72"/>
      <c r="IK120" s="72"/>
      <c r="IL120" s="72"/>
      <c r="IM120" s="72"/>
      <c r="IN120" s="72"/>
      <c r="IO120" s="72"/>
      <c r="IP120" s="72"/>
      <c r="IQ120" s="72"/>
      <c r="IR120" s="72"/>
      <c r="IS120" s="72"/>
      <c r="IT120" s="72"/>
      <c r="IU120" s="72"/>
      <c r="IV120" s="72"/>
    </row>
    <row r="121" spans="1:256" s="73" customFormat="1" x14ac:dyDescent="0.25">
      <c r="A121" s="70" t="str">
        <f>IF(A119="","",IF((SUM(IF(FREQUENCY('A1'!$K$30:$L$103,'A1'!$K$30:$L$103)&gt;0,1)))&gt;(A119+1),(A119+1),""))</f>
        <v/>
      </c>
      <c r="B121" s="71" t="str">
        <f t="array" ref="B121">IF(A120="","",(LARGE('A1'!$K$30:$L$103,(1+SUM(COUNTIF('A1'!$K$30:$L$103,B$7:B120))-(A120*COUNTIF('A1'!$K$30:$L$103,B$8))))))</f>
        <v/>
      </c>
      <c r="C121" s="72" t="str">
        <f t="array" ref="C121:AZ121">IF($C$6:$AZ$6="","",IF($C$6:$AZ$6="HOT",IF(TRANSPOSE('A1'!$K$30:$K$80)=$B121,"●",IF(TRANSPOSE('A1'!$L$30:$L$80)=$B121,"▼",IF($C120:$AZ120="|","|",""))),IF(TRANSPOSE('A1'!$K$30:$K$80)=$B121,"●",IF(TRANSPOSE('A1'!$L$30:$L$80)=$B121,"▲",IF($C120:$AZ120="|","|","")))))</f>
        <v/>
      </c>
      <c r="D121" s="72" t="str">
        <v/>
      </c>
      <c r="E121" s="72" t="e">
        <v>#NUM!</v>
      </c>
      <c r="F121" s="72" t="str">
        <v/>
      </c>
      <c r="G121" s="72" t="str">
        <v/>
      </c>
      <c r="H121" s="72" t="e">
        <v>#NUM!</v>
      </c>
      <c r="I121" s="72" t="e">
        <v>#NUM!</v>
      </c>
      <c r="J121" s="72" t="e">
        <v>#NUM!</v>
      </c>
      <c r="K121" s="72" t="str">
        <v/>
      </c>
      <c r="L121" s="72" t="str">
        <v/>
      </c>
      <c r="M121" s="72" t="str">
        <v/>
      </c>
      <c r="N121" s="72" t="str">
        <v/>
      </c>
      <c r="O121" s="72" t="e">
        <v>#NUM!</v>
      </c>
      <c r="P121" s="72" t="e">
        <v>#NUM!</v>
      </c>
      <c r="Q121" s="72" t="e">
        <v>#NUM!</v>
      </c>
      <c r="R121" s="72" t="e">
        <v>#NUM!</v>
      </c>
      <c r="S121" s="72" t="e">
        <v>#NUM!</v>
      </c>
      <c r="T121" s="72" t="e">
        <v>#NUM!</v>
      </c>
      <c r="U121" s="72" t="e">
        <v>#NUM!</v>
      </c>
      <c r="V121" s="72" t="e">
        <v>#NUM!</v>
      </c>
      <c r="W121" s="72" t="e">
        <v>#NUM!</v>
      </c>
      <c r="X121" s="72" t="e">
        <v>#NUM!</v>
      </c>
      <c r="Y121" s="72" t="e">
        <v>#NUM!</v>
      </c>
      <c r="Z121" s="72" t="str">
        <v/>
      </c>
      <c r="AA121" s="72" t="str">
        <v/>
      </c>
      <c r="AB121" s="72" t="str">
        <v/>
      </c>
      <c r="AC121" s="72" t="str">
        <v/>
      </c>
      <c r="AD121" s="72" t="str">
        <v/>
      </c>
      <c r="AE121" s="72" t="str">
        <v/>
      </c>
      <c r="AF121" s="72" t="str">
        <v/>
      </c>
      <c r="AG121" s="72" t="str">
        <v/>
      </c>
      <c r="AH121" s="72" t="str">
        <v/>
      </c>
      <c r="AI121" s="72" t="str">
        <v/>
      </c>
      <c r="AJ121" s="72" t="str">
        <v/>
      </c>
      <c r="AK121" s="72" t="str">
        <v/>
      </c>
      <c r="AL121" s="72" t="str">
        <v/>
      </c>
      <c r="AM121" s="72" t="str">
        <v/>
      </c>
      <c r="AN121" s="72" t="str">
        <v/>
      </c>
      <c r="AO121" s="72" t="str">
        <v/>
      </c>
      <c r="AP121" s="72" t="str">
        <v/>
      </c>
      <c r="AQ121" s="72" t="str">
        <v/>
      </c>
      <c r="AR121" s="72" t="str">
        <v/>
      </c>
      <c r="AS121" s="72" t="str">
        <v/>
      </c>
      <c r="AT121" s="72" t="str">
        <v/>
      </c>
      <c r="AU121" s="72" t="str">
        <v/>
      </c>
      <c r="AV121" s="72" t="str">
        <v/>
      </c>
      <c r="AW121" s="72" t="str">
        <v/>
      </c>
      <c r="AX121" s="72" t="str">
        <v/>
      </c>
      <c r="AY121" s="72" t="str">
        <v/>
      </c>
      <c r="AZ121" s="72" t="str">
        <v/>
      </c>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c r="DA121" s="72"/>
      <c r="DB121" s="72"/>
      <c r="DC121" s="72"/>
      <c r="DD121" s="72"/>
      <c r="DE121" s="72"/>
      <c r="DF121" s="72"/>
      <c r="DG121" s="72"/>
      <c r="DH121" s="72"/>
      <c r="DI121" s="72"/>
      <c r="DJ121" s="72"/>
      <c r="DK121" s="72"/>
      <c r="DL121" s="72"/>
      <c r="DM121" s="72"/>
      <c r="DN121" s="72"/>
      <c r="DO121" s="72"/>
      <c r="DP121" s="72"/>
      <c r="DQ121" s="72"/>
      <c r="DR121" s="72"/>
      <c r="DS121" s="72"/>
      <c r="DT121" s="72"/>
      <c r="DU121" s="72"/>
      <c r="DV121" s="72"/>
      <c r="DW121" s="72"/>
      <c r="DX121" s="72"/>
      <c r="DY121" s="72"/>
      <c r="DZ121" s="72"/>
      <c r="EA121" s="72"/>
      <c r="EB121" s="72"/>
      <c r="EC121" s="72"/>
      <c r="ED121" s="72"/>
      <c r="EE121" s="72"/>
      <c r="EF121" s="72"/>
      <c r="EG121" s="72"/>
      <c r="EH121" s="72"/>
      <c r="EI121" s="72"/>
      <c r="EJ121" s="72"/>
      <c r="EK121" s="72"/>
      <c r="EL121" s="72"/>
      <c r="EM121" s="72"/>
      <c r="EN121" s="72"/>
      <c r="EO121" s="72"/>
      <c r="EP121" s="72"/>
      <c r="EQ121" s="72"/>
      <c r="ER121" s="72"/>
      <c r="ES121" s="72"/>
      <c r="ET121" s="72"/>
      <c r="EU121" s="72"/>
      <c r="EV121" s="72"/>
      <c r="EW121" s="72"/>
      <c r="EX121" s="72"/>
      <c r="EY121" s="72"/>
      <c r="EZ121" s="72"/>
      <c r="FA121" s="72"/>
      <c r="FB121" s="72"/>
      <c r="FC121" s="72"/>
      <c r="FD121" s="72"/>
      <c r="FE121" s="72"/>
      <c r="FF121" s="72"/>
      <c r="FG121" s="72"/>
      <c r="FH121" s="72"/>
      <c r="FI121" s="72"/>
      <c r="FJ121" s="72"/>
      <c r="FK121" s="72"/>
      <c r="FL121" s="72"/>
      <c r="FM121" s="72"/>
      <c r="FN121" s="72"/>
      <c r="FO121" s="72"/>
      <c r="FP121" s="72"/>
      <c r="FQ121" s="72"/>
      <c r="FR121" s="72"/>
      <c r="FS121" s="72"/>
      <c r="FT121" s="72"/>
      <c r="FU121" s="72"/>
      <c r="FV121" s="72"/>
      <c r="FW121" s="72"/>
      <c r="FX121" s="72"/>
      <c r="FY121" s="72"/>
      <c r="FZ121" s="72"/>
      <c r="GA121" s="72"/>
      <c r="GB121" s="72"/>
      <c r="GC121" s="72"/>
      <c r="GD121" s="72"/>
      <c r="GE121" s="72"/>
      <c r="GF121" s="72"/>
      <c r="GG121" s="72"/>
      <c r="GH121" s="72"/>
      <c r="GI121" s="72"/>
      <c r="GJ121" s="72"/>
      <c r="GK121" s="72"/>
      <c r="GL121" s="72"/>
      <c r="GM121" s="72"/>
      <c r="GN121" s="72"/>
      <c r="GO121" s="72"/>
      <c r="GP121" s="72"/>
      <c r="GQ121" s="72"/>
      <c r="GR121" s="72"/>
      <c r="GS121" s="72"/>
      <c r="GT121" s="72"/>
      <c r="GU121" s="72"/>
      <c r="GV121" s="72"/>
      <c r="GW121" s="72"/>
      <c r="GX121" s="72"/>
      <c r="GY121" s="72"/>
      <c r="GZ121" s="72"/>
      <c r="HA121" s="72"/>
      <c r="HB121" s="72"/>
      <c r="HC121" s="72"/>
      <c r="HD121" s="72"/>
      <c r="HE121" s="72"/>
      <c r="HF121" s="72"/>
      <c r="HG121" s="72"/>
      <c r="HH121" s="72"/>
      <c r="HI121" s="72"/>
      <c r="HJ121" s="72"/>
      <c r="HK121" s="72"/>
      <c r="HL121" s="72"/>
      <c r="HM121" s="72"/>
      <c r="HN121" s="72"/>
      <c r="HO121" s="72"/>
      <c r="HP121" s="72"/>
      <c r="HQ121" s="72"/>
      <c r="HR121" s="72"/>
      <c r="HS121" s="72"/>
      <c r="HT121" s="72"/>
      <c r="HU121" s="72"/>
      <c r="HV121" s="72"/>
      <c r="HW121" s="72"/>
      <c r="HX121" s="72"/>
      <c r="HY121" s="72"/>
      <c r="HZ121" s="72"/>
      <c r="IA121" s="72"/>
      <c r="IB121" s="72"/>
      <c r="IC121" s="72"/>
      <c r="ID121" s="72"/>
      <c r="IE121" s="72"/>
      <c r="IF121" s="72"/>
      <c r="IG121" s="72"/>
      <c r="IH121" s="72"/>
      <c r="II121" s="72"/>
      <c r="IJ121" s="72"/>
      <c r="IK121" s="72"/>
      <c r="IL121" s="72"/>
      <c r="IM121" s="72"/>
      <c r="IN121" s="72"/>
      <c r="IO121" s="72"/>
      <c r="IP121" s="72"/>
      <c r="IQ121" s="72"/>
      <c r="IR121" s="72"/>
      <c r="IS121" s="72"/>
      <c r="IT121" s="72"/>
      <c r="IU121" s="72"/>
      <c r="IV121" s="72"/>
    </row>
    <row r="122" spans="1:256" s="73" customFormat="1" x14ac:dyDescent="0.25">
      <c r="A122" s="70" t="str">
        <f>IF(A120="","",IF((SUM(IF(FREQUENCY('A1'!$K$30:$L$103,'A1'!$K$30:$L$103)&gt;0,1)))&gt;(A120+1),(A120+1),""))</f>
        <v/>
      </c>
      <c r="B122" s="71" t="str">
        <f t="array" ref="B122">IF(A121="","",(LARGE('A1'!$K$30:$L$103,(1+SUM(COUNTIF('A1'!$K$30:$L$103,B$7:B121))-(A121*COUNTIF('A1'!$K$30:$L$103,B$8))))))</f>
        <v/>
      </c>
      <c r="C122" s="72" t="str">
        <f t="array" ref="C122:AZ122">IF($C$6:$AZ$6="","",IF($C$6:$AZ$6="HOT",IF($C121:$AZ121="●","|",IF($C121:$AZ121="|","|","")),IF($C121:$AZ121="▲","|",IF($C121:$AZ121="|","|",""))))</f>
        <v/>
      </c>
      <c r="D122" s="72" t="str">
        <v/>
      </c>
      <c r="E122" s="72" t="e">
        <v>#NUM!</v>
      </c>
      <c r="F122" s="72" t="str">
        <v/>
      </c>
      <c r="G122" s="72" t="str">
        <v/>
      </c>
      <c r="H122" s="72" t="e">
        <v>#NUM!</v>
      </c>
      <c r="I122" s="72" t="e">
        <v>#NUM!</v>
      </c>
      <c r="J122" s="72" t="e">
        <v>#NUM!</v>
      </c>
      <c r="K122" s="72" t="str">
        <v/>
      </c>
      <c r="L122" s="72" t="str">
        <v/>
      </c>
      <c r="M122" s="72" t="str">
        <v/>
      </c>
      <c r="N122" s="72" t="str">
        <v/>
      </c>
      <c r="O122" s="72" t="e">
        <v>#NUM!</v>
      </c>
      <c r="P122" s="72" t="e">
        <v>#NUM!</v>
      </c>
      <c r="Q122" s="72" t="e">
        <v>#NUM!</v>
      </c>
      <c r="R122" s="72" t="e">
        <v>#NUM!</v>
      </c>
      <c r="S122" s="72" t="e">
        <v>#NUM!</v>
      </c>
      <c r="T122" s="72" t="e">
        <v>#NUM!</v>
      </c>
      <c r="U122" s="72" t="e">
        <v>#NUM!</v>
      </c>
      <c r="V122" s="72" t="e">
        <v>#NUM!</v>
      </c>
      <c r="W122" s="72" t="e">
        <v>#NUM!</v>
      </c>
      <c r="X122" s="72" t="e">
        <v>#NUM!</v>
      </c>
      <c r="Y122" s="72" t="e">
        <v>#NUM!</v>
      </c>
      <c r="Z122" s="72" t="str">
        <v/>
      </c>
      <c r="AA122" s="72" t="str">
        <v/>
      </c>
      <c r="AB122" s="72" t="str">
        <v/>
      </c>
      <c r="AC122" s="72" t="str">
        <v/>
      </c>
      <c r="AD122" s="72" t="str">
        <v/>
      </c>
      <c r="AE122" s="72" t="str">
        <v/>
      </c>
      <c r="AF122" s="72" t="str">
        <v/>
      </c>
      <c r="AG122" s="72" t="str">
        <v/>
      </c>
      <c r="AH122" s="72" t="str">
        <v/>
      </c>
      <c r="AI122" s="72" t="str">
        <v/>
      </c>
      <c r="AJ122" s="72" t="str">
        <v/>
      </c>
      <c r="AK122" s="72" t="str">
        <v/>
      </c>
      <c r="AL122" s="72" t="str">
        <v/>
      </c>
      <c r="AM122" s="72" t="str">
        <v/>
      </c>
      <c r="AN122" s="72" t="str">
        <v/>
      </c>
      <c r="AO122" s="72" t="str">
        <v/>
      </c>
      <c r="AP122" s="72" t="str">
        <v/>
      </c>
      <c r="AQ122" s="72" t="str">
        <v/>
      </c>
      <c r="AR122" s="72" t="str">
        <v/>
      </c>
      <c r="AS122" s="72" t="str">
        <v/>
      </c>
      <c r="AT122" s="72" t="str">
        <v/>
      </c>
      <c r="AU122" s="72" t="str">
        <v/>
      </c>
      <c r="AV122" s="72" t="str">
        <v/>
      </c>
      <c r="AW122" s="72" t="str">
        <v/>
      </c>
      <c r="AX122" s="72" t="str">
        <v/>
      </c>
      <c r="AY122" s="72" t="str">
        <v/>
      </c>
      <c r="AZ122" s="72" t="str">
        <v/>
      </c>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c r="DA122" s="72"/>
      <c r="DB122" s="72"/>
      <c r="DC122" s="72"/>
      <c r="DD122" s="72"/>
      <c r="DE122" s="72"/>
      <c r="DF122" s="72"/>
      <c r="DG122" s="72"/>
      <c r="DH122" s="72"/>
      <c r="DI122" s="72"/>
      <c r="DJ122" s="72"/>
      <c r="DK122" s="72"/>
      <c r="DL122" s="72"/>
      <c r="DM122" s="72"/>
      <c r="DN122" s="72"/>
      <c r="DO122" s="72"/>
      <c r="DP122" s="72"/>
      <c r="DQ122" s="72"/>
      <c r="DR122" s="72"/>
      <c r="DS122" s="72"/>
      <c r="DT122" s="72"/>
      <c r="DU122" s="72"/>
      <c r="DV122" s="72"/>
      <c r="DW122" s="72"/>
      <c r="DX122" s="72"/>
      <c r="DY122" s="72"/>
      <c r="DZ122" s="72"/>
      <c r="EA122" s="72"/>
      <c r="EB122" s="72"/>
      <c r="EC122" s="72"/>
      <c r="ED122" s="72"/>
      <c r="EE122" s="72"/>
      <c r="EF122" s="72"/>
      <c r="EG122" s="72"/>
      <c r="EH122" s="72"/>
      <c r="EI122" s="72"/>
      <c r="EJ122" s="72"/>
      <c r="EK122" s="72"/>
      <c r="EL122" s="72"/>
      <c r="EM122" s="72"/>
      <c r="EN122" s="72"/>
      <c r="EO122" s="72"/>
      <c r="EP122" s="72"/>
      <c r="EQ122" s="72"/>
      <c r="ER122" s="72"/>
      <c r="ES122" s="72"/>
      <c r="ET122" s="72"/>
      <c r="EU122" s="72"/>
      <c r="EV122" s="72"/>
      <c r="EW122" s="72"/>
      <c r="EX122" s="72"/>
      <c r="EY122" s="72"/>
      <c r="EZ122" s="72"/>
      <c r="FA122" s="72"/>
      <c r="FB122" s="72"/>
      <c r="FC122" s="72"/>
      <c r="FD122" s="72"/>
      <c r="FE122" s="72"/>
      <c r="FF122" s="72"/>
      <c r="FG122" s="72"/>
      <c r="FH122" s="72"/>
      <c r="FI122" s="72"/>
      <c r="FJ122" s="72"/>
      <c r="FK122" s="72"/>
      <c r="FL122" s="72"/>
      <c r="FM122" s="72"/>
      <c r="FN122" s="72"/>
      <c r="FO122" s="72"/>
      <c r="FP122" s="72"/>
      <c r="FQ122" s="72"/>
      <c r="FR122" s="72"/>
      <c r="FS122" s="72"/>
      <c r="FT122" s="72"/>
      <c r="FU122" s="72"/>
      <c r="FV122" s="72"/>
      <c r="FW122" s="72"/>
      <c r="FX122" s="72"/>
      <c r="FY122" s="72"/>
      <c r="FZ122" s="72"/>
      <c r="GA122" s="72"/>
      <c r="GB122" s="72"/>
      <c r="GC122" s="72"/>
      <c r="GD122" s="72"/>
      <c r="GE122" s="72"/>
      <c r="GF122" s="72"/>
      <c r="GG122" s="72"/>
      <c r="GH122" s="72"/>
      <c r="GI122" s="72"/>
      <c r="GJ122" s="72"/>
      <c r="GK122" s="72"/>
      <c r="GL122" s="72"/>
      <c r="GM122" s="72"/>
      <c r="GN122" s="72"/>
      <c r="GO122" s="72"/>
      <c r="GP122" s="72"/>
      <c r="GQ122" s="72"/>
      <c r="GR122" s="72"/>
      <c r="GS122" s="72"/>
      <c r="GT122" s="72"/>
      <c r="GU122" s="72"/>
      <c r="GV122" s="72"/>
      <c r="GW122" s="72"/>
      <c r="GX122" s="72"/>
      <c r="GY122" s="72"/>
      <c r="GZ122" s="72"/>
      <c r="HA122" s="72"/>
      <c r="HB122" s="72"/>
      <c r="HC122" s="72"/>
      <c r="HD122" s="72"/>
      <c r="HE122" s="72"/>
      <c r="HF122" s="72"/>
      <c r="HG122" s="72"/>
      <c r="HH122" s="72"/>
      <c r="HI122" s="72"/>
      <c r="HJ122" s="72"/>
      <c r="HK122" s="72"/>
      <c r="HL122" s="72"/>
      <c r="HM122" s="72"/>
      <c r="HN122" s="72"/>
      <c r="HO122" s="72"/>
      <c r="HP122" s="72"/>
      <c r="HQ122" s="72"/>
      <c r="HR122" s="72"/>
      <c r="HS122" s="72"/>
      <c r="HT122" s="72"/>
      <c r="HU122" s="72"/>
      <c r="HV122" s="72"/>
      <c r="HW122" s="72"/>
      <c r="HX122" s="72"/>
      <c r="HY122" s="72"/>
      <c r="HZ122" s="72"/>
      <c r="IA122" s="72"/>
      <c r="IB122" s="72"/>
      <c r="IC122" s="72"/>
      <c r="ID122" s="72"/>
      <c r="IE122" s="72"/>
      <c r="IF122" s="72"/>
      <c r="IG122" s="72"/>
      <c r="IH122" s="72"/>
      <c r="II122" s="72"/>
      <c r="IJ122" s="72"/>
      <c r="IK122" s="72"/>
      <c r="IL122" s="72"/>
      <c r="IM122" s="72"/>
      <c r="IN122" s="72"/>
      <c r="IO122" s="72"/>
      <c r="IP122" s="72"/>
      <c r="IQ122" s="72"/>
      <c r="IR122" s="72"/>
      <c r="IS122" s="72"/>
      <c r="IT122" s="72"/>
      <c r="IU122" s="72"/>
      <c r="IV122" s="72"/>
    </row>
    <row r="123" spans="1:256" s="73" customFormat="1" x14ac:dyDescent="0.25">
      <c r="A123" s="70" t="str">
        <f>IF(A121="","",IF((SUM(IF(FREQUENCY('A1'!$K$30:$L$103,'A1'!$K$30:$L$103)&gt;0,1)))&gt;(A121+1),(A121+1),""))</f>
        <v/>
      </c>
      <c r="B123" s="71" t="str">
        <f t="array" ref="B123">IF(A122="","",(LARGE('A1'!$K$30:$L$103,(1+SUM(COUNTIF('A1'!$K$30:$L$103,B$7:B122))-(A122*COUNTIF('A1'!$K$30:$L$103,B$8))))))</f>
        <v/>
      </c>
      <c r="C123" s="72" t="str">
        <f t="array" ref="C123:AZ123">IF($C$6:$AZ$6="","",IF($C$6:$AZ$6="HOT",IF(TRANSPOSE('A1'!$K$30:$K$80)=$B123,"●",IF(TRANSPOSE('A1'!$L$30:$L$80)=$B123,"▼",IF($C122:$AZ122="|","|",""))),IF(TRANSPOSE('A1'!$K$30:$K$80)=$B123,"●",IF(TRANSPOSE('A1'!$L$30:$L$80)=$B123,"▲",IF($C122:$AZ122="|","|","")))))</f>
        <v/>
      </c>
      <c r="D123" s="72" t="str">
        <v/>
      </c>
      <c r="E123" s="72" t="e">
        <v>#NUM!</v>
      </c>
      <c r="F123" s="72" t="str">
        <v/>
      </c>
      <c r="G123" s="72" t="str">
        <v/>
      </c>
      <c r="H123" s="72" t="e">
        <v>#NUM!</v>
      </c>
      <c r="I123" s="72" t="e">
        <v>#NUM!</v>
      </c>
      <c r="J123" s="72" t="e">
        <v>#NUM!</v>
      </c>
      <c r="K123" s="72" t="str">
        <v/>
      </c>
      <c r="L123" s="72" t="str">
        <v/>
      </c>
      <c r="M123" s="72" t="str">
        <v/>
      </c>
      <c r="N123" s="72" t="str">
        <v/>
      </c>
      <c r="O123" s="72" t="e">
        <v>#NUM!</v>
      </c>
      <c r="P123" s="72" t="e">
        <v>#NUM!</v>
      </c>
      <c r="Q123" s="72" t="e">
        <v>#NUM!</v>
      </c>
      <c r="R123" s="72" t="e">
        <v>#NUM!</v>
      </c>
      <c r="S123" s="72" t="e">
        <v>#NUM!</v>
      </c>
      <c r="T123" s="72" t="e">
        <v>#NUM!</v>
      </c>
      <c r="U123" s="72" t="e">
        <v>#NUM!</v>
      </c>
      <c r="V123" s="72" t="e">
        <v>#NUM!</v>
      </c>
      <c r="W123" s="72" t="e">
        <v>#NUM!</v>
      </c>
      <c r="X123" s="72" t="e">
        <v>#NUM!</v>
      </c>
      <c r="Y123" s="72" t="e">
        <v>#NUM!</v>
      </c>
      <c r="Z123" s="72" t="str">
        <v/>
      </c>
      <c r="AA123" s="72" t="str">
        <v/>
      </c>
      <c r="AB123" s="72" t="str">
        <v/>
      </c>
      <c r="AC123" s="72" t="str">
        <v/>
      </c>
      <c r="AD123" s="72" t="str">
        <v/>
      </c>
      <c r="AE123" s="72" t="str">
        <v/>
      </c>
      <c r="AF123" s="72" t="str">
        <v/>
      </c>
      <c r="AG123" s="72" t="str">
        <v/>
      </c>
      <c r="AH123" s="72" t="str">
        <v/>
      </c>
      <c r="AI123" s="72" t="str">
        <v/>
      </c>
      <c r="AJ123" s="72" t="str">
        <v/>
      </c>
      <c r="AK123" s="72" t="str">
        <v/>
      </c>
      <c r="AL123" s="72" t="str">
        <v/>
      </c>
      <c r="AM123" s="72" t="str">
        <v/>
      </c>
      <c r="AN123" s="72" t="str">
        <v/>
      </c>
      <c r="AO123" s="72" t="str">
        <v/>
      </c>
      <c r="AP123" s="72" t="str">
        <v/>
      </c>
      <c r="AQ123" s="72" t="str">
        <v/>
      </c>
      <c r="AR123" s="72" t="str">
        <v/>
      </c>
      <c r="AS123" s="72" t="str">
        <v/>
      </c>
      <c r="AT123" s="72" t="str">
        <v/>
      </c>
      <c r="AU123" s="72" t="str">
        <v/>
      </c>
      <c r="AV123" s="72" t="str">
        <v/>
      </c>
      <c r="AW123" s="72" t="str">
        <v/>
      </c>
      <c r="AX123" s="72" t="str">
        <v/>
      </c>
      <c r="AY123" s="72" t="str">
        <v/>
      </c>
      <c r="AZ123" s="72" t="str">
        <v/>
      </c>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c r="DA123" s="72"/>
      <c r="DB123" s="72"/>
      <c r="DC123" s="72"/>
      <c r="DD123" s="72"/>
      <c r="DE123" s="72"/>
      <c r="DF123" s="72"/>
      <c r="DG123" s="72"/>
      <c r="DH123" s="72"/>
      <c r="DI123" s="72"/>
      <c r="DJ123" s="72"/>
      <c r="DK123" s="72"/>
      <c r="DL123" s="72"/>
      <c r="DM123" s="72"/>
      <c r="DN123" s="72"/>
      <c r="DO123" s="72"/>
      <c r="DP123" s="72"/>
      <c r="DQ123" s="72"/>
      <c r="DR123" s="72"/>
      <c r="DS123" s="72"/>
      <c r="DT123" s="72"/>
      <c r="DU123" s="72"/>
      <c r="DV123" s="72"/>
      <c r="DW123" s="72"/>
      <c r="DX123" s="72"/>
      <c r="DY123" s="72"/>
      <c r="DZ123" s="72"/>
      <c r="EA123" s="72"/>
      <c r="EB123" s="72"/>
      <c r="EC123" s="72"/>
      <c r="ED123" s="72"/>
      <c r="EE123" s="72"/>
      <c r="EF123" s="72"/>
      <c r="EG123" s="72"/>
      <c r="EH123" s="72"/>
      <c r="EI123" s="72"/>
      <c r="EJ123" s="72"/>
      <c r="EK123" s="72"/>
      <c r="EL123" s="72"/>
      <c r="EM123" s="72"/>
      <c r="EN123" s="72"/>
      <c r="EO123" s="72"/>
      <c r="EP123" s="72"/>
      <c r="EQ123" s="72"/>
      <c r="ER123" s="72"/>
      <c r="ES123" s="72"/>
      <c r="ET123" s="72"/>
      <c r="EU123" s="72"/>
      <c r="EV123" s="72"/>
      <c r="EW123" s="72"/>
      <c r="EX123" s="72"/>
      <c r="EY123" s="72"/>
      <c r="EZ123" s="72"/>
      <c r="FA123" s="72"/>
      <c r="FB123" s="72"/>
      <c r="FC123" s="72"/>
      <c r="FD123" s="72"/>
      <c r="FE123" s="72"/>
      <c r="FF123" s="72"/>
      <c r="FG123" s="72"/>
      <c r="FH123" s="72"/>
      <c r="FI123" s="72"/>
      <c r="FJ123" s="72"/>
      <c r="FK123" s="72"/>
      <c r="FL123" s="72"/>
      <c r="FM123" s="72"/>
      <c r="FN123" s="72"/>
      <c r="FO123" s="72"/>
      <c r="FP123" s="72"/>
      <c r="FQ123" s="72"/>
      <c r="FR123" s="72"/>
      <c r="FS123" s="72"/>
      <c r="FT123" s="72"/>
      <c r="FU123" s="72"/>
      <c r="FV123" s="72"/>
      <c r="FW123" s="72"/>
      <c r="FX123" s="72"/>
      <c r="FY123" s="72"/>
      <c r="FZ123" s="72"/>
      <c r="GA123" s="72"/>
      <c r="GB123" s="72"/>
      <c r="GC123" s="72"/>
      <c r="GD123" s="72"/>
      <c r="GE123" s="72"/>
      <c r="GF123" s="72"/>
      <c r="GG123" s="72"/>
      <c r="GH123" s="72"/>
      <c r="GI123" s="72"/>
      <c r="GJ123" s="72"/>
      <c r="GK123" s="72"/>
      <c r="GL123" s="72"/>
      <c r="GM123" s="72"/>
      <c r="GN123" s="72"/>
      <c r="GO123" s="72"/>
      <c r="GP123" s="72"/>
      <c r="GQ123" s="72"/>
      <c r="GR123" s="72"/>
      <c r="GS123" s="72"/>
      <c r="GT123" s="72"/>
      <c r="GU123" s="72"/>
      <c r="GV123" s="72"/>
      <c r="GW123" s="72"/>
      <c r="GX123" s="72"/>
      <c r="GY123" s="72"/>
      <c r="GZ123" s="72"/>
      <c r="HA123" s="72"/>
      <c r="HB123" s="72"/>
      <c r="HC123" s="72"/>
      <c r="HD123" s="72"/>
      <c r="HE123" s="72"/>
      <c r="HF123" s="72"/>
      <c r="HG123" s="72"/>
      <c r="HH123" s="72"/>
      <c r="HI123" s="72"/>
      <c r="HJ123" s="72"/>
      <c r="HK123" s="72"/>
      <c r="HL123" s="72"/>
      <c r="HM123" s="72"/>
      <c r="HN123" s="72"/>
      <c r="HO123" s="72"/>
      <c r="HP123" s="72"/>
      <c r="HQ123" s="72"/>
      <c r="HR123" s="72"/>
      <c r="HS123" s="72"/>
      <c r="HT123" s="72"/>
      <c r="HU123" s="72"/>
      <c r="HV123" s="72"/>
      <c r="HW123" s="72"/>
      <c r="HX123" s="72"/>
      <c r="HY123" s="72"/>
      <c r="HZ123" s="72"/>
      <c r="IA123" s="72"/>
      <c r="IB123" s="72"/>
      <c r="IC123" s="72"/>
      <c r="ID123" s="72"/>
      <c r="IE123" s="72"/>
      <c r="IF123" s="72"/>
      <c r="IG123" s="72"/>
      <c r="IH123" s="72"/>
      <c r="II123" s="72"/>
      <c r="IJ123" s="72"/>
      <c r="IK123" s="72"/>
      <c r="IL123" s="72"/>
      <c r="IM123" s="72"/>
      <c r="IN123" s="72"/>
      <c r="IO123" s="72"/>
      <c r="IP123" s="72"/>
      <c r="IQ123" s="72"/>
      <c r="IR123" s="72"/>
      <c r="IS123" s="72"/>
      <c r="IT123" s="72"/>
      <c r="IU123" s="72"/>
      <c r="IV123" s="72"/>
    </row>
    <row r="124" spans="1:256" s="73" customFormat="1" x14ac:dyDescent="0.25">
      <c r="A124" s="70" t="str">
        <f>IF(A122="","",IF((SUM(IF(FREQUENCY('A1'!$K$30:$L$103,'A1'!$K$30:$L$103)&gt;0,1)))&gt;(A122+1),(A122+1),""))</f>
        <v/>
      </c>
      <c r="B124" s="71" t="str">
        <f t="array" ref="B124">IF(A123="","",(LARGE('A1'!$K$30:$L$103,(1+SUM(COUNTIF('A1'!$K$30:$L$103,B$7:B123))-(A123*COUNTIF('A1'!$K$30:$L$103,B$8))))))</f>
        <v/>
      </c>
      <c r="C124" s="72" t="str">
        <f t="array" ref="C124:AZ124">IF($C$6:$AZ$6="","",IF($C$6:$AZ$6="HOT",IF($C123:$AZ123="●","|",IF($C123:$AZ123="|","|","")),IF($C123:$AZ123="▲","|",IF($C123:$AZ123="|","|",""))))</f>
        <v/>
      </c>
      <c r="D124" s="72" t="str">
        <v/>
      </c>
      <c r="E124" s="72" t="e">
        <v>#NUM!</v>
      </c>
      <c r="F124" s="72" t="str">
        <v/>
      </c>
      <c r="G124" s="72" t="str">
        <v/>
      </c>
      <c r="H124" s="72" t="e">
        <v>#NUM!</v>
      </c>
      <c r="I124" s="72" t="e">
        <v>#NUM!</v>
      </c>
      <c r="J124" s="72" t="e">
        <v>#NUM!</v>
      </c>
      <c r="K124" s="72" t="str">
        <v/>
      </c>
      <c r="L124" s="72" t="str">
        <v/>
      </c>
      <c r="M124" s="72" t="str">
        <v/>
      </c>
      <c r="N124" s="72" t="str">
        <v/>
      </c>
      <c r="O124" s="72" t="e">
        <v>#NUM!</v>
      </c>
      <c r="P124" s="72" t="e">
        <v>#NUM!</v>
      </c>
      <c r="Q124" s="72" t="e">
        <v>#NUM!</v>
      </c>
      <c r="R124" s="72" t="e">
        <v>#NUM!</v>
      </c>
      <c r="S124" s="72" t="e">
        <v>#NUM!</v>
      </c>
      <c r="T124" s="72" t="e">
        <v>#NUM!</v>
      </c>
      <c r="U124" s="72" t="e">
        <v>#NUM!</v>
      </c>
      <c r="V124" s="72" t="e">
        <v>#NUM!</v>
      </c>
      <c r="W124" s="72" t="e">
        <v>#NUM!</v>
      </c>
      <c r="X124" s="72" t="e">
        <v>#NUM!</v>
      </c>
      <c r="Y124" s="72" t="e">
        <v>#NUM!</v>
      </c>
      <c r="Z124" s="72" t="str">
        <v/>
      </c>
      <c r="AA124" s="72" t="str">
        <v/>
      </c>
      <c r="AB124" s="72" t="str">
        <v/>
      </c>
      <c r="AC124" s="72" t="str">
        <v/>
      </c>
      <c r="AD124" s="72" t="str">
        <v/>
      </c>
      <c r="AE124" s="72" t="str">
        <v/>
      </c>
      <c r="AF124" s="72" t="str">
        <v/>
      </c>
      <c r="AG124" s="72" t="str">
        <v/>
      </c>
      <c r="AH124" s="72" t="str">
        <v/>
      </c>
      <c r="AI124" s="72" t="str">
        <v/>
      </c>
      <c r="AJ124" s="72" t="str">
        <v/>
      </c>
      <c r="AK124" s="72" t="str">
        <v/>
      </c>
      <c r="AL124" s="72" t="str">
        <v/>
      </c>
      <c r="AM124" s="72" t="str">
        <v/>
      </c>
      <c r="AN124" s="72" t="str">
        <v/>
      </c>
      <c r="AO124" s="72" t="str">
        <v/>
      </c>
      <c r="AP124" s="72" t="str">
        <v/>
      </c>
      <c r="AQ124" s="72" t="str">
        <v/>
      </c>
      <c r="AR124" s="72" t="str">
        <v/>
      </c>
      <c r="AS124" s="72" t="str">
        <v/>
      </c>
      <c r="AT124" s="72" t="str">
        <v/>
      </c>
      <c r="AU124" s="72" t="str">
        <v/>
      </c>
      <c r="AV124" s="72" t="str">
        <v/>
      </c>
      <c r="AW124" s="72" t="str">
        <v/>
      </c>
      <c r="AX124" s="72" t="str">
        <v/>
      </c>
      <c r="AY124" s="72" t="str">
        <v/>
      </c>
      <c r="AZ124" s="72" t="str">
        <v/>
      </c>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c r="DA124" s="72"/>
      <c r="DB124" s="72"/>
      <c r="DC124" s="72"/>
      <c r="DD124" s="72"/>
      <c r="DE124" s="72"/>
      <c r="DF124" s="72"/>
      <c r="DG124" s="72"/>
      <c r="DH124" s="72"/>
      <c r="DI124" s="72"/>
      <c r="DJ124" s="72"/>
      <c r="DK124" s="72"/>
      <c r="DL124" s="72"/>
      <c r="DM124" s="72"/>
      <c r="DN124" s="72"/>
      <c r="DO124" s="72"/>
      <c r="DP124" s="72"/>
      <c r="DQ124" s="72"/>
      <c r="DR124" s="72"/>
      <c r="DS124" s="72"/>
      <c r="DT124" s="72"/>
      <c r="DU124" s="72"/>
      <c r="DV124" s="72"/>
      <c r="DW124" s="72"/>
      <c r="DX124" s="72"/>
      <c r="DY124" s="72"/>
      <c r="DZ124" s="72"/>
      <c r="EA124" s="72"/>
      <c r="EB124" s="72"/>
      <c r="EC124" s="72"/>
      <c r="ED124" s="72"/>
      <c r="EE124" s="72"/>
      <c r="EF124" s="72"/>
      <c r="EG124" s="72"/>
      <c r="EH124" s="72"/>
      <c r="EI124" s="72"/>
      <c r="EJ124" s="72"/>
      <c r="EK124" s="72"/>
      <c r="EL124" s="72"/>
      <c r="EM124" s="72"/>
      <c r="EN124" s="72"/>
      <c r="EO124" s="72"/>
      <c r="EP124" s="72"/>
      <c r="EQ124" s="72"/>
      <c r="ER124" s="72"/>
      <c r="ES124" s="72"/>
      <c r="ET124" s="72"/>
      <c r="EU124" s="72"/>
      <c r="EV124" s="72"/>
      <c r="EW124" s="72"/>
      <c r="EX124" s="72"/>
      <c r="EY124" s="72"/>
      <c r="EZ124" s="72"/>
      <c r="FA124" s="72"/>
      <c r="FB124" s="72"/>
      <c r="FC124" s="72"/>
      <c r="FD124" s="72"/>
      <c r="FE124" s="72"/>
      <c r="FF124" s="72"/>
      <c r="FG124" s="72"/>
      <c r="FH124" s="72"/>
      <c r="FI124" s="72"/>
      <c r="FJ124" s="72"/>
      <c r="FK124" s="72"/>
      <c r="FL124" s="72"/>
      <c r="FM124" s="72"/>
      <c r="FN124" s="72"/>
      <c r="FO124" s="72"/>
      <c r="FP124" s="72"/>
      <c r="FQ124" s="72"/>
      <c r="FR124" s="72"/>
      <c r="FS124" s="72"/>
      <c r="FT124" s="72"/>
      <c r="FU124" s="72"/>
      <c r="FV124" s="72"/>
      <c r="FW124" s="72"/>
      <c r="FX124" s="72"/>
      <c r="FY124" s="72"/>
      <c r="FZ124" s="72"/>
      <c r="GA124" s="72"/>
      <c r="GB124" s="72"/>
      <c r="GC124" s="72"/>
      <c r="GD124" s="72"/>
      <c r="GE124" s="72"/>
      <c r="GF124" s="72"/>
      <c r="GG124" s="72"/>
      <c r="GH124" s="72"/>
      <c r="GI124" s="72"/>
      <c r="GJ124" s="72"/>
      <c r="GK124" s="72"/>
      <c r="GL124" s="72"/>
      <c r="GM124" s="72"/>
      <c r="GN124" s="72"/>
      <c r="GO124" s="72"/>
      <c r="GP124" s="72"/>
      <c r="GQ124" s="72"/>
      <c r="GR124" s="72"/>
      <c r="GS124" s="72"/>
      <c r="GT124" s="72"/>
      <c r="GU124" s="72"/>
      <c r="GV124" s="72"/>
      <c r="GW124" s="72"/>
      <c r="GX124" s="72"/>
      <c r="GY124" s="72"/>
      <c r="GZ124" s="72"/>
      <c r="HA124" s="72"/>
      <c r="HB124" s="72"/>
      <c r="HC124" s="72"/>
      <c r="HD124" s="72"/>
      <c r="HE124" s="72"/>
      <c r="HF124" s="72"/>
      <c r="HG124" s="72"/>
      <c r="HH124" s="72"/>
      <c r="HI124" s="72"/>
      <c r="HJ124" s="72"/>
      <c r="HK124" s="72"/>
      <c r="HL124" s="72"/>
      <c r="HM124" s="72"/>
      <c r="HN124" s="72"/>
      <c r="HO124" s="72"/>
      <c r="HP124" s="72"/>
      <c r="HQ124" s="72"/>
      <c r="HR124" s="72"/>
      <c r="HS124" s="72"/>
      <c r="HT124" s="72"/>
      <c r="HU124" s="72"/>
      <c r="HV124" s="72"/>
      <c r="HW124" s="72"/>
      <c r="HX124" s="72"/>
      <c r="HY124" s="72"/>
      <c r="HZ124" s="72"/>
      <c r="IA124" s="72"/>
      <c r="IB124" s="72"/>
      <c r="IC124" s="72"/>
      <c r="ID124" s="72"/>
      <c r="IE124" s="72"/>
      <c r="IF124" s="72"/>
      <c r="IG124" s="72"/>
      <c r="IH124" s="72"/>
      <c r="II124" s="72"/>
      <c r="IJ124" s="72"/>
      <c r="IK124" s="72"/>
      <c r="IL124" s="72"/>
      <c r="IM124" s="72"/>
      <c r="IN124" s="72"/>
      <c r="IO124" s="72"/>
      <c r="IP124" s="72"/>
      <c r="IQ124" s="72"/>
      <c r="IR124" s="72"/>
      <c r="IS124" s="72"/>
      <c r="IT124" s="72"/>
      <c r="IU124" s="72"/>
      <c r="IV124" s="72"/>
    </row>
    <row r="125" spans="1:256" s="73" customFormat="1" x14ac:dyDescent="0.25">
      <c r="A125" s="70" t="str">
        <f>IF(A123="","",IF((SUM(IF(FREQUENCY('A1'!$K$30:$L$103,'A1'!$K$30:$L$103)&gt;0,1)))&gt;(A123+1),(A123+1),""))</f>
        <v/>
      </c>
      <c r="B125" s="71" t="str">
        <f t="array" ref="B125">IF(A124="","",(LARGE('A1'!$K$30:$L$103,(1+SUM(COUNTIF('A1'!$K$30:$L$103,B$7:B124))-(A124*COUNTIF('A1'!$K$30:$L$103,B$8))))))</f>
        <v/>
      </c>
      <c r="C125" s="72" t="str">
        <f t="array" ref="C125:AZ125">IF($C$6:$AZ$6="","",IF($C$6:$AZ$6="HOT",IF(TRANSPOSE('A1'!$K$30:$K$80)=$B125,"●",IF(TRANSPOSE('A1'!$L$30:$L$80)=$B125,"▼",IF($C124:$AZ124="|","|",""))),IF(TRANSPOSE('A1'!$K$30:$K$80)=$B125,"●",IF(TRANSPOSE('A1'!$L$30:$L$80)=$B125,"▲",IF($C124:$AZ124="|","|","")))))</f>
        <v/>
      </c>
      <c r="D125" s="72" t="str">
        <v/>
      </c>
      <c r="E125" s="72" t="e">
        <v>#NUM!</v>
      </c>
      <c r="F125" s="72" t="str">
        <v/>
      </c>
      <c r="G125" s="72" t="str">
        <v/>
      </c>
      <c r="H125" s="72" t="e">
        <v>#NUM!</v>
      </c>
      <c r="I125" s="72" t="e">
        <v>#NUM!</v>
      </c>
      <c r="J125" s="72" t="e">
        <v>#NUM!</v>
      </c>
      <c r="K125" s="72" t="str">
        <v/>
      </c>
      <c r="L125" s="72" t="str">
        <v/>
      </c>
      <c r="M125" s="72" t="str">
        <v/>
      </c>
      <c r="N125" s="72" t="str">
        <v/>
      </c>
      <c r="O125" s="72" t="e">
        <v>#NUM!</v>
      </c>
      <c r="P125" s="72" t="e">
        <v>#NUM!</v>
      </c>
      <c r="Q125" s="72" t="e">
        <v>#NUM!</v>
      </c>
      <c r="R125" s="72" t="e">
        <v>#NUM!</v>
      </c>
      <c r="S125" s="72" t="e">
        <v>#NUM!</v>
      </c>
      <c r="T125" s="72" t="e">
        <v>#NUM!</v>
      </c>
      <c r="U125" s="72" t="e">
        <v>#NUM!</v>
      </c>
      <c r="V125" s="72" t="e">
        <v>#NUM!</v>
      </c>
      <c r="W125" s="72" t="e">
        <v>#NUM!</v>
      </c>
      <c r="X125" s="72" t="e">
        <v>#NUM!</v>
      </c>
      <c r="Y125" s="72" t="e">
        <v>#NUM!</v>
      </c>
      <c r="Z125" s="72" t="str">
        <v/>
      </c>
      <c r="AA125" s="72" t="str">
        <v/>
      </c>
      <c r="AB125" s="72" t="str">
        <v/>
      </c>
      <c r="AC125" s="72" t="str">
        <v/>
      </c>
      <c r="AD125" s="72" t="str">
        <v/>
      </c>
      <c r="AE125" s="72" t="str">
        <v/>
      </c>
      <c r="AF125" s="72" t="str">
        <v/>
      </c>
      <c r="AG125" s="72" t="str">
        <v/>
      </c>
      <c r="AH125" s="72" t="str">
        <v/>
      </c>
      <c r="AI125" s="72" t="str">
        <v/>
      </c>
      <c r="AJ125" s="72" t="str">
        <v/>
      </c>
      <c r="AK125" s="72" t="str">
        <v/>
      </c>
      <c r="AL125" s="72" t="str">
        <v/>
      </c>
      <c r="AM125" s="72" t="str">
        <v/>
      </c>
      <c r="AN125" s="72" t="str">
        <v/>
      </c>
      <c r="AO125" s="72" t="str">
        <v/>
      </c>
      <c r="AP125" s="72" t="str">
        <v/>
      </c>
      <c r="AQ125" s="72" t="str">
        <v/>
      </c>
      <c r="AR125" s="72" t="str">
        <v/>
      </c>
      <c r="AS125" s="72" t="str">
        <v/>
      </c>
      <c r="AT125" s="72" t="str">
        <v/>
      </c>
      <c r="AU125" s="72" t="str">
        <v/>
      </c>
      <c r="AV125" s="72" t="str">
        <v/>
      </c>
      <c r="AW125" s="72" t="str">
        <v/>
      </c>
      <c r="AX125" s="72" t="str">
        <v/>
      </c>
      <c r="AY125" s="72" t="str">
        <v/>
      </c>
      <c r="AZ125" s="72" t="str">
        <v/>
      </c>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c r="DA125" s="72"/>
      <c r="DB125" s="72"/>
      <c r="DC125" s="72"/>
      <c r="DD125" s="72"/>
      <c r="DE125" s="72"/>
      <c r="DF125" s="72"/>
      <c r="DG125" s="72"/>
      <c r="DH125" s="72"/>
      <c r="DI125" s="72"/>
      <c r="DJ125" s="72"/>
      <c r="DK125" s="72"/>
      <c r="DL125" s="72"/>
      <c r="DM125" s="72"/>
      <c r="DN125" s="72"/>
      <c r="DO125" s="72"/>
      <c r="DP125" s="72"/>
      <c r="DQ125" s="72"/>
      <c r="DR125" s="72"/>
      <c r="DS125" s="72"/>
      <c r="DT125" s="72"/>
      <c r="DU125" s="72"/>
      <c r="DV125" s="72"/>
      <c r="DW125" s="72"/>
      <c r="DX125" s="72"/>
      <c r="DY125" s="72"/>
      <c r="DZ125" s="72"/>
      <c r="EA125" s="72"/>
      <c r="EB125" s="72"/>
      <c r="EC125" s="72"/>
      <c r="ED125" s="72"/>
      <c r="EE125" s="72"/>
      <c r="EF125" s="72"/>
      <c r="EG125" s="72"/>
      <c r="EH125" s="72"/>
      <c r="EI125" s="72"/>
      <c r="EJ125" s="72"/>
      <c r="EK125" s="72"/>
      <c r="EL125" s="72"/>
      <c r="EM125" s="72"/>
      <c r="EN125" s="72"/>
      <c r="EO125" s="72"/>
      <c r="EP125" s="72"/>
      <c r="EQ125" s="72"/>
      <c r="ER125" s="72"/>
      <c r="ES125" s="72"/>
      <c r="ET125" s="72"/>
      <c r="EU125" s="72"/>
      <c r="EV125" s="72"/>
      <c r="EW125" s="72"/>
      <c r="EX125" s="72"/>
      <c r="EY125" s="72"/>
      <c r="EZ125" s="72"/>
      <c r="FA125" s="72"/>
      <c r="FB125" s="72"/>
      <c r="FC125" s="72"/>
      <c r="FD125" s="72"/>
      <c r="FE125" s="72"/>
      <c r="FF125" s="72"/>
      <c r="FG125" s="72"/>
      <c r="FH125" s="72"/>
      <c r="FI125" s="72"/>
      <c r="FJ125" s="72"/>
      <c r="FK125" s="72"/>
      <c r="FL125" s="72"/>
      <c r="FM125" s="72"/>
      <c r="FN125" s="72"/>
      <c r="FO125" s="72"/>
      <c r="FP125" s="72"/>
      <c r="FQ125" s="72"/>
      <c r="FR125" s="72"/>
      <c r="FS125" s="72"/>
      <c r="FT125" s="72"/>
      <c r="FU125" s="72"/>
      <c r="FV125" s="72"/>
      <c r="FW125" s="72"/>
      <c r="FX125" s="72"/>
      <c r="FY125" s="72"/>
      <c r="FZ125" s="72"/>
      <c r="GA125" s="72"/>
      <c r="GB125" s="72"/>
      <c r="GC125" s="72"/>
      <c r="GD125" s="72"/>
      <c r="GE125" s="72"/>
      <c r="GF125" s="72"/>
      <c r="GG125" s="72"/>
      <c r="GH125" s="72"/>
      <c r="GI125" s="72"/>
      <c r="GJ125" s="72"/>
      <c r="GK125" s="72"/>
      <c r="GL125" s="72"/>
      <c r="GM125" s="72"/>
      <c r="GN125" s="72"/>
      <c r="GO125" s="72"/>
      <c r="GP125" s="72"/>
      <c r="GQ125" s="72"/>
      <c r="GR125" s="72"/>
      <c r="GS125" s="72"/>
      <c r="GT125" s="72"/>
      <c r="GU125" s="72"/>
      <c r="GV125" s="72"/>
      <c r="GW125" s="72"/>
      <c r="GX125" s="72"/>
      <c r="GY125" s="72"/>
      <c r="GZ125" s="72"/>
      <c r="HA125" s="72"/>
      <c r="HB125" s="72"/>
      <c r="HC125" s="72"/>
      <c r="HD125" s="72"/>
      <c r="HE125" s="72"/>
      <c r="HF125" s="72"/>
      <c r="HG125" s="72"/>
      <c r="HH125" s="72"/>
      <c r="HI125" s="72"/>
      <c r="HJ125" s="72"/>
      <c r="HK125" s="72"/>
      <c r="HL125" s="72"/>
      <c r="HM125" s="72"/>
      <c r="HN125" s="72"/>
      <c r="HO125" s="72"/>
      <c r="HP125" s="72"/>
      <c r="HQ125" s="72"/>
      <c r="HR125" s="72"/>
      <c r="HS125" s="72"/>
      <c r="HT125" s="72"/>
      <c r="HU125" s="72"/>
      <c r="HV125" s="72"/>
      <c r="HW125" s="72"/>
      <c r="HX125" s="72"/>
      <c r="HY125" s="72"/>
      <c r="HZ125" s="72"/>
      <c r="IA125" s="72"/>
      <c r="IB125" s="72"/>
      <c r="IC125" s="72"/>
      <c r="ID125" s="72"/>
      <c r="IE125" s="72"/>
      <c r="IF125" s="72"/>
      <c r="IG125" s="72"/>
      <c r="IH125" s="72"/>
      <c r="II125" s="72"/>
      <c r="IJ125" s="72"/>
      <c r="IK125" s="72"/>
      <c r="IL125" s="72"/>
      <c r="IM125" s="72"/>
      <c r="IN125" s="72"/>
      <c r="IO125" s="72"/>
      <c r="IP125" s="72"/>
      <c r="IQ125" s="72"/>
      <c r="IR125" s="72"/>
      <c r="IS125" s="72"/>
      <c r="IT125" s="72"/>
      <c r="IU125" s="72"/>
      <c r="IV125" s="72"/>
    </row>
    <row r="126" spans="1:256" s="73" customFormat="1" x14ac:dyDescent="0.25">
      <c r="A126" s="70" t="str">
        <f>IF(A124="","",IF((SUM(IF(FREQUENCY('A1'!$K$30:$L$103,'A1'!$K$30:$L$103)&gt;0,1)))&gt;(A124+1),(A124+1),""))</f>
        <v/>
      </c>
      <c r="B126" s="71" t="str">
        <f t="array" ref="B126">IF(A125="","",(LARGE('A1'!$K$30:$L$103,(1+SUM(COUNTIF('A1'!$K$30:$L$103,B$7:B125))-(A125*COUNTIF('A1'!$K$30:$L$103,B$8))))))</f>
        <v/>
      </c>
      <c r="C126" s="72" t="str">
        <f t="array" ref="C126:AZ126">IF($C$6:$AZ$6="","",IF($C$6:$AZ$6="HOT",IF($C125:$AZ125="●","|",IF($C125:$AZ125="|","|","")),IF($C125:$AZ125="▲","|",IF($C125:$AZ125="|","|",""))))</f>
        <v/>
      </c>
      <c r="D126" s="72" t="str">
        <v/>
      </c>
      <c r="E126" s="72" t="e">
        <v>#NUM!</v>
      </c>
      <c r="F126" s="72" t="str">
        <v/>
      </c>
      <c r="G126" s="72" t="str">
        <v/>
      </c>
      <c r="H126" s="72" t="e">
        <v>#NUM!</v>
      </c>
      <c r="I126" s="72" t="e">
        <v>#NUM!</v>
      </c>
      <c r="J126" s="72" t="e">
        <v>#NUM!</v>
      </c>
      <c r="K126" s="72" t="str">
        <v/>
      </c>
      <c r="L126" s="72" t="str">
        <v/>
      </c>
      <c r="M126" s="72" t="str">
        <v/>
      </c>
      <c r="N126" s="72" t="str">
        <v/>
      </c>
      <c r="O126" s="72" t="e">
        <v>#NUM!</v>
      </c>
      <c r="P126" s="72" t="e">
        <v>#NUM!</v>
      </c>
      <c r="Q126" s="72" t="e">
        <v>#NUM!</v>
      </c>
      <c r="R126" s="72" t="e">
        <v>#NUM!</v>
      </c>
      <c r="S126" s="72" t="e">
        <v>#NUM!</v>
      </c>
      <c r="T126" s="72" t="e">
        <v>#NUM!</v>
      </c>
      <c r="U126" s="72" t="e">
        <v>#NUM!</v>
      </c>
      <c r="V126" s="72" t="e">
        <v>#NUM!</v>
      </c>
      <c r="W126" s="72" t="e">
        <v>#NUM!</v>
      </c>
      <c r="X126" s="72" t="e">
        <v>#NUM!</v>
      </c>
      <c r="Y126" s="72" t="e">
        <v>#NUM!</v>
      </c>
      <c r="Z126" s="72" t="str">
        <v/>
      </c>
      <c r="AA126" s="72" t="str">
        <v/>
      </c>
      <c r="AB126" s="72" t="str">
        <v/>
      </c>
      <c r="AC126" s="72" t="str">
        <v/>
      </c>
      <c r="AD126" s="72" t="str">
        <v/>
      </c>
      <c r="AE126" s="72" t="str">
        <v/>
      </c>
      <c r="AF126" s="72" t="str">
        <v/>
      </c>
      <c r="AG126" s="72" t="str">
        <v/>
      </c>
      <c r="AH126" s="72" t="str">
        <v/>
      </c>
      <c r="AI126" s="72" t="str">
        <v/>
      </c>
      <c r="AJ126" s="72" t="str">
        <v/>
      </c>
      <c r="AK126" s="72" t="str">
        <v/>
      </c>
      <c r="AL126" s="72" t="str">
        <v/>
      </c>
      <c r="AM126" s="72" t="str">
        <v/>
      </c>
      <c r="AN126" s="72" t="str">
        <v/>
      </c>
      <c r="AO126" s="72" t="str">
        <v/>
      </c>
      <c r="AP126" s="72" t="str">
        <v/>
      </c>
      <c r="AQ126" s="72" t="str">
        <v/>
      </c>
      <c r="AR126" s="72" t="str">
        <v/>
      </c>
      <c r="AS126" s="72" t="str">
        <v/>
      </c>
      <c r="AT126" s="72" t="str">
        <v/>
      </c>
      <c r="AU126" s="72" t="str">
        <v/>
      </c>
      <c r="AV126" s="72" t="str">
        <v/>
      </c>
      <c r="AW126" s="72" t="str">
        <v/>
      </c>
      <c r="AX126" s="72" t="str">
        <v/>
      </c>
      <c r="AY126" s="72" t="str">
        <v/>
      </c>
      <c r="AZ126" s="72" t="str">
        <v/>
      </c>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c r="DA126" s="72"/>
      <c r="DB126" s="72"/>
      <c r="DC126" s="72"/>
      <c r="DD126" s="72"/>
      <c r="DE126" s="72"/>
      <c r="DF126" s="72"/>
      <c r="DG126" s="72"/>
      <c r="DH126" s="72"/>
      <c r="DI126" s="72"/>
      <c r="DJ126" s="72"/>
      <c r="DK126" s="72"/>
      <c r="DL126" s="72"/>
      <c r="DM126" s="72"/>
      <c r="DN126" s="72"/>
      <c r="DO126" s="72"/>
      <c r="DP126" s="72"/>
      <c r="DQ126" s="72"/>
      <c r="DR126" s="72"/>
      <c r="DS126" s="72"/>
      <c r="DT126" s="72"/>
      <c r="DU126" s="72"/>
      <c r="DV126" s="72"/>
      <c r="DW126" s="72"/>
      <c r="DX126" s="72"/>
      <c r="DY126" s="72"/>
      <c r="DZ126" s="72"/>
      <c r="EA126" s="72"/>
      <c r="EB126" s="72"/>
      <c r="EC126" s="72"/>
      <c r="ED126" s="72"/>
      <c r="EE126" s="72"/>
      <c r="EF126" s="72"/>
      <c r="EG126" s="72"/>
      <c r="EH126" s="72"/>
      <c r="EI126" s="72"/>
      <c r="EJ126" s="72"/>
      <c r="EK126" s="72"/>
      <c r="EL126" s="72"/>
      <c r="EM126" s="72"/>
      <c r="EN126" s="72"/>
      <c r="EO126" s="72"/>
      <c r="EP126" s="72"/>
      <c r="EQ126" s="72"/>
      <c r="ER126" s="72"/>
      <c r="ES126" s="72"/>
      <c r="ET126" s="72"/>
      <c r="EU126" s="72"/>
      <c r="EV126" s="72"/>
      <c r="EW126" s="72"/>
      <c r="EX126" s="72"/>
      <c r="EY126" s="72"/>
      <c r="EZ126" s="72"/>
      <c r="FA126" s="72"/>
      <c r="FB126" s="72"/>
      <c r="FC126" s="72"/>
      <c r="FD126" s="72"/>
      <c r="FE126" s="72"/>
      <c r="FF126" s="72"/>
      <c r="FG126" s="72"/>
      <c r="FH126" s="72"/>
      <c r="FI126" s="72"/>
      <c r="FJ126" s="72"/>
      <c r="FK126" s="72"/>
      <c r="FL126" s="72"/>
      <c r="FM126" s="72"/>
      <c r="FN126" s="72"/>
      <c r="FO126" s="72"/>
      <c r="FP126" s="72"/>
      <c r="FQ126" s="72"/>
      <c r="FR126" s="72"/>
      <c r="FS126" s="72"/>
      <c r="FT126" s="72"/>
      <c r="FU126" s="72"/>
      <c r="FV126" s="72"/>
      <c r="FW126" s="72"/>
      <c r="FX126" s="72"/>
      <c r="FY126" s="72"/>
      <c r="FZ126" s="72"/>
      <c r="GA126" s="72"/>
      <c r="GB126" s="72"/>
      <c r="GC126" s="72"/>
      <c r="GD126" s="72"/>
      <c r="GE126" s="72"/>
      <c r="GF126" s="72"/>
      <c r="GG126" s="72"/>
      <c r="GH126" s="72"/>
      <c r="GI126" s="72"/>
      <c r="GJ126" s="72"/>
      <c r="GK126" s="72"/>
      <c r="GL126" s="72"/>
      <c r="GM126" s="72"/>
      <c r="GN126" s="72"/>
      <c r="GO126" s="72"/>
      <c r="GP126" s="72"/>
      <c r="GQ126" s="72"/>
      <c r="GR126" s="72"/>
      <c r="GS126" s="72"/>
      <c r="GT126" s="72"/>
      <c r="GU126" s="72"/>
      <c r="GV126" s="72"/>
      <c r="GW126" s="72"/>
      <c r="GX126" s="72"/>
      <c r="GY126" s="72"/>
      <c r="GZ126" s="72"/>
      <c r="HA126" s="72"/>
      <c r="HB126" s="72"/>
      <c r="HC126" s="72"/>
      <c r="HD126" s="72"/>
      <c r="HE126" s="72"/>
      <c r="HF126" s="72"/>
      <c r="HG126" s="72"/>
      <c r="HH126" s="72"/>
      <c r="HI126" s="72"/>
      <c r="HJ126" s="72"/>
      <c r="HK126" s="72"/>
      <c r="HL126" s="72"/>
      <c r="HM126" s="72"/>
      <c r="HN126" s="72"/>
      <c r="HO126" s="72"/>
      <c r="HP126" s="72"/>
      <c r="HQ126" s="72"/>
      <c r="HR126" s="72"/>
      <c r="HS126" s="72"/>
      <c r="HT126" s="72"/>
      <c r="HU126" s="72"/>
      <c r="HV126" s="72"/>
      <c r="HW126" s="72"/>
      <c r="HX126" s="72"/>
      <c r="HY126" s="72"/>
      <c r="HZ126" s="72"/>
      <c r="IA126" s="72"/>
      <c r="IB126" s="72"/>
      <c r="IC126" s="72"/>
      <c r="ID126" s="72"/>
      <c r="IE126" s="72"/>
      <c r="IF126" s="72"/>
      <c r="IG126" s="72"/>
      <c r="IH126" s="72"/>
      <c r="II126" s="72"/>
      <c r="IJ126" s="72"/>
      <c r="IK126" s="72"/>
      <c r="IL126" s="72"/>
      <c r="IM126" s="72"/>
      <c r="IN126" s="72"/>
      <c r="IO126" s="72"/>
      <c r="IP126" s="72"/>
      <c r="IQ126" s="72"/>
      <c r="IR126" s="72"/>
      <c r="IS126" s="72"/>
      <c r="IT126" s="72"/>
      <c r="IU126" s="72"/>
      <c r="IV126" s="72"/>
    </row>
    <row r="127" spans="1:256" s="73" customFormat="1" x14ac:dyDescent="0.25">
      <c r="A127" s="70" t="str">
        <f>IF(A125="","",IF((SUM(IF(FREQUENCY('A1'!$K$30:$L$103,'A1'!$K$30:$L$103)&gt;0,1)))&gt;(A125+1),(A125+1),""))</f>
        <v/>
      </c>
      <c r="B127" s="71" t="str">
        <f t="array" ref="B127">IF(A126="","",(LARGE('A1'!$K$30:$L$103,(1+SUM(COUNTIF('A1'!$K$30:$L$103,B$7:B126))-(A126*COUNTIF('A1'!$K$30:$L$103,B$8))))))</f>
        <v/>
      </c>
      <c r="C127" s="72" t="str">
        <f t="array" ref="C127:AZ127">IF($C$6:$AZ$6="","",IF($C$6:$AZ$6="HOT",IF(TRANSPOSE('A1'!$K$30:$K$80)=$B127,"●",IF(TRANSPOSE('A1'!$L$30:$L$80)=$B127,"▼",IF($C126:$AZ126="|","|",""))),IF(TRANSPOSE('A1'!$K$30:$K$80)=$B127,"●",IF(TRANSPOSE('A1'!$L$30:$L$80)=$B127,"▲",IF($C126:$AZ126="|","|","")))))</f>
        <v/>
      </c>
      <c r="D127" s="72" t="str">
        <v/>
      </c>
      <c r="E127" s="72" t="e">
        <v>#NUM!</v>
      </c>
      <c r="F127" s="72" t="str">
        <v/>
      </c>
      <c r="G127" s="72" t="str">
        <v/>
      </c>
      <c r="H127" s="72" t="e">
        <v>#NUM!</v>
      </c>
      <c r="I127" s="72" t="e">
        <v>#NUM!</v>
      </c>
      <c r="J127" s="72" t="e">
        <v>#NUM!</v>
      </c>
      <c r="K127" s="72" t="str">
        <v/>
      </c>
      <c r="L127" s="72" t="str">
        <v/>
      </c>
      <c r="M127" s="72" t="str">
        <v/>
      </c>
      <c r="N127" s="72" t="str">
        <v/>
      </c>
      <c r="O127" s="72" t="e">
        <v>#NUM!</v>
      </c>
      <c r="P127" s="72" t="e">
        <v>#NUM!</v>
      </c>
      <c r="Q127" s="72" t="e">
        <v>#NUM!</v>
      </c>
      <c r="R127" s="72" t="e">
        <v>#NUM!</v>
      </c>
      <c r="S127" s="72" t="e">
        <v>#NUM!</v>
      </c>
      <c r="T127" s="72" t="e">
        <v>#NUM!</v>
      </c>
      <c r="U127" s="72" t="e">
        <v>#NUM!</v>
      </c>
      <c r="V127" s="72" t="e">
        <v>#NUM!</v>
      </c>
      <c r="W127" s="72" t="e">
        <v>#NUM!</v>
      </c>
      <c r="X127" s="72" t="e">
        <v>#NUM!</v>
      </c>
      <c r="Y127" s="72" t="e">
        <v>#NUM!</v>
      </c>
      <c r="Z127" s="72" t="str">
        <v/>
      </c>
      <c r="AA127" s="72" t="str">
        <v/>
      </c>
      <c r="AB127" s="72" t="str">
        <v/>
      </c>
      <c r="AC127" s="72" t="str">
        <v/>
      </c>
      <c r="AD127" s="72" t="str">
        <v/>
      </c>
      <c r="AE127" s="72" t="str">
        <v/>
      </c>
      <c r="AF127" s="72" t="str">
        <v/>
      </c>
      <c r="AG127" s="72" t="str">
        <v/>
      </c>
      <c r="AH127" s="72" t="str">
        <v/>
      </c>
      <c r="AI127" s="72" t="str">
        <v/>
      </c>
      <c r="AJ127" s="72" t="str">
        <v/>
      </c>
      <c r="AK127" s="72" t="str">
        <v/>
      </c>
      <c r="AL127" s="72" t="str">
        <v/>
      </c>
      <c r="AM127" s="72" t="str">
        <v/>
      </c>
      <c r="AN127" s="72" t="str">
        <v/>
      </c>
      <c r="AO127" s="72" t="str">
        <v/>
      </c>
      <c r="AP127" s="72" t="str">
        <v/>
      </c>
      <c r="AQ127" s="72" t="str">
        <v/>
      </c>
      <c r="AR127" s="72" t="str">
        <v/>
      </c>
      <c r="AS127" s="72" t="str">
        <v/>
      </c>
      <c r="AT127" s="72" t="str">
        <v/>
      </c>
      <c r="AU127" s="72" t="str">
        <v/>
      </c>
      <c r="AV127" s="72" t="str">
        <v/>
      </c>
      <c r="AW127" s="72" t="str">
        <v/>
      </c>
      <c r="AX127" s="72" t="str">
        <v/>
      </c>
      <c r="AY127" s="72" t="str">
        <v/>
      </c>
      <c r="AZ127" s="72" t="str">
        <v/>
      </c>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c r="DA127" s="72"/>
      <c r="DB127" s="72"/>
      <c r="DC127" s="72"/>
      <c r="DD127" s="72"/>
      <c r="DE127" s="72"/>
      <c r="DF127" s="72"/>
      <c r="DG127" s="72"/>
      <c r="DH127" s="72"/>
      <c r="DI127" s="72"/>
      <c r="DJ127" s="72"/>
      <c r="DK127" s="72"/>
      <c r="DL127" s="72"/>
      <c r="DM127" s="72"/>
      <c r="DN127" s="72"/>
      <c r="DO127" s="72"/>
      <c r="DP127" s="72"/>
      <c r="DQ127" s="72"/>
      <c r="DR127" s="72"/>
      <c r="DS127" s="72"/>
      <c r="DT127" s="72"/>
      <c r="DU127" s="72"/>
      <c r="DV127" s="72"/>
      <c r="DW127" s="72"/>
      <c r="DX127" s="72"/>
      <c r="DY127" s="72"/>
      <c r="DZ127" s="72"/>
      <c r="EA127" s="72"/>
      <c r="EB127" s="72"/>
      <c r="EC127" s="72"/>
      <c r="ED127" s="72"/>
      <c r="EE127" s="72"/>
      <c r="EF127" s="72"/>
      <c r="EG127" s="72"/>
      <c r="EH127" s="72"/>
      <c r="EI127" s="72"/>
      <c r="EJ127" s="72"/>
      <c r="EK127" s="72"/>
      <c r="EL127" s="72"/>
      <c r="EM127" s="72"/>
      <c r="EN127" s="72"/>
      <c r="EO127" s="72"/>
      <c r="EP127" s="72"/>
      <c r="EQ127" s="72"/>
      <c r="ER127" s="72"/>
      <c r="ES127" s="72"/>
      <c r="ET127" s="72"/>
      <c r="EU127" s="72"/>
      <c r="EV127" s="72"/>
      <c r="EW127" s="72"/>
      <c r="EX127" s="72"/>
      <c r="EY127" s="72"/>
      <c r="EZ127" s="72"/>
      <c r="FA127" s="72"/>
      <c r="FB127" s="72"/>
      <c r="FC127" s="72"/>
      <c r="FD127" s="72"/>
      <c r="FE127" s="72"/>
      <c r="FF127" s="72"/>
      <c r="FG127" s="72"/>
      <c r="FH127" s="72"/>
      <c r="FI127" s="72"/>
      <c r="FJ127" s="72"/>
      <c r="FK127" s="72"/>
      <c r="FL127" s="72"/>
      <c r="FM127" s="72"/>
      <c r="FN127" s="72"/>
      <c r="FO127" s="72"/>
      <c r="FP127" s="72"/>
      <c r="FQ127" s="72"/>
      <c r="FR127" s="72"/>
      <c r="FS127" s="72"/>
      <c r="FT127" s="72"/>
      <c r="FU127" s="72"/>
      <c r="FV127" s="72"/>
      <c r="FW127" s="72"/>
      <c r="FX127" s="72"/>
      <c r="FY127" s="72"/>
      <c r="FZ127" s="72"/>
      <c r="GA127" s="72"/>
      <c r="GB127" s="72"/>
      <c r="GC127" s="72"/>
      <c r="GD127" s="72"/>
      <c r="GE127" s="72"/>
      <c r="GF127" s="72"/>
      <c r="GG127" s="72"/>
      <c r="GH127" s="72"/>
      <c r="GI127" s="72"/>
      <c r="GJ127" s="72"/>
      <c r="GK127" s="72"/>
      <c r="GL127" s="72"/>
      <c r="GM127" s="72"/>
      <c r="GN127" s="72"/>
      <c r="GO127" s="72"/>
      <c r="GP127" s="72"/>
      <c r="GQ127" s="72"/>
      <c r="GR127" s="72"/>
      <c r="GS127" s="72"/>
      <c r="GT127" s="72"/>
      <c r="GU127" s="72"/>
      <c r="GV127" s="72"/>
      <c r="GW127" s="72"/>
      <c r="GX127" s="72"/>
      <c r="GY127" s="72"/>
      <c r="GZ127" s="72"/>
      <c r="HA127" s="72"/>
      <c r="HB127" s="72"/>
      <c r="HC127" s="72"/>
      <c r="HD127" s="72"/>
      <c r="HE127" s="72"/>
      <c r="HF127" s="72"/>
      <c r="HG127" s="72"/>
      <c r="HH127" s="72"/>
      <c r="HI127" s="72"/>
      <c r="HJ127" s="72"/>
      <c r="HK127" s="72"/>
      <c r="HL127" s="72"/>
      <c r="HM127" s="72"/>
      <c r="HN127" s="72"/>
      <c r="HO127" s="72"/>
      <c r="HP127" s="72"/>
      <c r="HQ127" s="72"/>
      <c r="HR127" s="72"/>
      <c r="HS127" s="72"/>
      <c r="HT127" s="72"/>
      <c r="HU127" s="72"/>
      <c r="HV127" s="72"/>
      <c r="HW127" s="72"/>
      <c r="HX127" s="72"/>
      <c r="HY127" s="72"/>
      <c r="HZ127" s="72"/>
      <c r="IA127" s="72"/>
      <c r="IB127" s="72"/>
      <c r="IC127" s="72"/>
      <c r="ID127" s="72"/>
      <c r="IE127" s="72"/>
      <c r="IF127" s="72"/>
      <c r="IG127" s="72"/>
      <c r="IH127" s="72"/>
      <c r="II127" s="72"/>
      <c r="IJ127" s="72"/>
      <c r="IK127" s="72"/>
      <c r="IL127" s="72"/>
      <c r="IM127" s="72"/>
      <c r="IN127" s="72"/>
      <c r="IO127" s="72"/>
      <c r="IP127" s="72"/>
      <c r="IQ127" s="72"/>
      <c r="IR127" s="72"/>
      <c r="IS127" s="72"/>
      <c r="IT127" s="72"/>
      <c r="IU127" s="72"/>
      <c r="IV127" s="72"/>
    </row>
    <row r="128" spans="1:256" s="73" customFormat="1" x14ac:dyDescent="0.25">
      <c r="A128" s="70" t="str">
        <f>IF(A126="","",IF((SUM(IF(FREQUENCY('A1'!$K$30:$L$103,'A1'!$K$30:$L$103)&gt;0,1)))&gt;(A126+1),(A126+1),""))</f>
        <v/>
      </c>
      <c r="B128" s="71" t="str">
        <f t="array" ref="B128">IF(A127="","",(LARGE('A1'!$K$30:$L$103,(1+SUM(COUNTIF('A1'!$K$30:$L$103,B$7:B127))-(A127*COUNTIF('A1'!$K$30:$L$103,B$8))))))</f>
        <v/>
      </c>
      <c r="C128" s="72" t="str">
        <f t="array" ref="C128:AZ128">IF($C$6:$AZ$6="","",IF($C$6:$AZ$6="HOT",IF($C127:$AZ127="●","|",IF($C127:$AZ127="|","|","")),IF($C127:$AZ127="▲","|",IF($C127:$AZ127="|","|",""))))</f>
        <v/>
      </c>
      <c r="D128" s="72" t="str">
        <v/>
      </c>
      <c r="E128" s="72" t="e">
        <v>#NUM!</v>
      </c>
      <c r="F128" s="72" t="str">
        <v/>
      </c>
      <c r="G128" s="72" t="str">
        <v/>
      </c>
      <c r="H128" s="72" t="e">
        <v>#NUM!</v>
      </c>
      <c r="I128" s="72" t="e">
        <v>#NUM!</v>
      </c>
      <c r="J128" s="72" t="e">
        <v>#NUM!</v>
      </c>
      <c r="K128" s="72" t="str">
        <v/>
      </c>
      <c r="L128" s="72" t="str">
        <v/>
      </c>
      <c r="M128" s="72" t="str">
        <v/>
      </c>
      <c r="N128" s="72" t="str">
        <v/>
      </c>
      <c r="O128" s="72" t="e">
        <v>#NUM!</v>
      </c>
      <c r="P128" s="72" t="e">
        <v>#NUM!</v>
      </c>
      <c r="Q128" s="72" t="e">
        <v>#NUM!</v>
      </c>
      <c r="R128" s="72" t="e">
        <v>#NUM!</v>
      </c>
      <c r="S128" s="72" t="e">
        <v>#NUM!</v>
      </c>
      <c r="T128" s="72" t="e">
        <v>#NUM!</v>
      </c>
      <c r="U128" s="72" t="e">
        <v>#NUM!</v>
      </c>
      <c r="V128" s="72" t="e">
        <v>#NUM!</v>
      </c>
      <c r="W128" s="72" t="e">
        <v>#NUM!</v>
      </c>
      <c r="X128" s="72" t="e">
        <v>#NUM!</v>
      </c>
      <c r="Y128" s="72" t="e">
        <v>#NUM!</v>
      </c>
      <c r="Z128" s="72" t="str">
        <v/>
      </c>
      <c r="AA128" s="72" t="str">
        <v/>
      </c>
      <c r="AB128" s="72" t="str">
        <v/>
      </c>
      <c r="AC128" s="72" t="str">
        <v/>
      </c>
      <c r="AD128" s="72" t="str">
        <v/>
      </c>
      <c r="AE128" s="72" t="str">
        <v/>
      </c>
      <c r="AF128" s="72" t="str">
        <v/>
      </c>
      <c r="AG128" s="72" t="str">
        <v/>
      </c>
      <c r="AH128" s="72" t="str">
        <v/>
      </c>
      <c r="AI128" s="72" t="str">
        <v/>
      </c>
      <c r="AJ128" s="72" t="str">
        <v/>
      </c>
      <c r="AK128" s="72" t="str">
        <v/>
      </c>
      <c r="AL128" s="72" t="str">
        <v/>
      </c>
      <c r="AM128" s="72" t="str">
        <v/>
      </c>
      <c r="AN128" s="72" t="str">
        <v/>
      </c>
      <c r="AO128" s="72" t="str">
        <v/>
      </c>
      <c r="AP128" s="72" t="str">
        <v/>
      </c>
      <c r="AQ128" s="72" t="str">
        <v/>
      </c>
      <c r="AR128" s="72" t="str">
        <v/>
      </c>
      <c r="AS128" s="72" t="str">
        <v/>
      </c>
      <c r="AT128" s="72" t="str">
        <v/>
      </c>
      <c r="AU128" s="72" t="str">
        <v/>
      </c>
      <c r="AV128" s="72" t="str">
        <v/>
      </c>
      <c r="AW128" s="72" t="str">
        <v/>
      </c>
      <c r="AX128" s="72" t="str">
        <v/>
      </c>
      <c r="AY128" s="72" t="str">
        <v/>
      </c>
      <c r="AZ128" s="72" t="str">
        <v/>
      </c>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c r="DA128" s="72"/>
      <c r="DB128" s="72"/>
      <c r="DC128" s="72"/>
      <c r="DD128" s="72"/>
      <c r="DE128" s="72"/>
      <c r="DF128" s="72"/>
      <c r="DG128" s="72"/>
      <c r="DH128" s="72"/>
      <c r="DI128" s="72"/>
      <c r="DJ128" s="72"/>
      <c r="DK128" s="72"/>
      <c r="DL128" s="72"/>
      <c r="DM128" s="72"/>
      <c r="DN128" s="72"/>
      <c r="DO128" s="72"/>
      <c r="DP128" s="72"/>
      <c r="DQ128" s="72"/>
      <c r="DR128" s="72"/>
      <c r="DS128" s="72"/>
      <c r="DT128" s="72"/>
      <c r="DU128" s="72"/>
      <c r="DV128" s="72"/>
      <c r="DW128" s="72"/>
      <c r="DX128" s="72"/>
      <c r="DY128" s="72"/>
      <c r="DZ128" s="72"/>
      <c r="EA128" s="72"/>
      <c r="EB128" s="72"/>
      <c r="EC128" s="72"/>
      <c r="ED128" s="72"/>
      <c r="EE128" s="72"/>
      <c r="EF128" s="72"/>
      <c r="EG128" s="72"/>
      <c r="EH128" s="72"/>
      <c r="EI128" s="72"/>
      <c r="EJ128" s="72"/>
      <c r="EK128" s="72"/>
      <c r="EL128" s="72"/>
      <c r="EM128" s="72"/>
      <c r="EN128" s="72"/>
      <c r="EO128" s="72"/>
      <c r="EP128" s="72"/>
      <c r="EQ128" s="72"/>
      <c r="ER128" s="72"/>
      <c r="ES128" s="72"/>
      <c r="ET128" s="72"/>
      <c r="EU128" s="72"/>
      <c r="EV128" s="72"/>
      <c r="EW128" s="72"/>
      <c r="EX128" s="72"/>
      <c r="EY128" s="72"/>
      <c r="EZ128" s="72"/>
      <c r="FA128" s="72"/>
      <c r="FB128" s="72"/>
      <c r="FC128" s="72"/>
      <c r="FD128" s="72"/>
      <c r="FE128" s="72"/>
      <c r="FF128" s="72"/>
      <c r="FG128" s="72"/>
      <c r="FH128" s="72"/>
      <c r="FI128" s="72"/>
      <c r="FJ128" s="72"/>
      <c r="FK128" s="72"/>
      <c r="FL128" s="72"/>
      <c r="FM128" s="72"/>
      <c r="FN128" s="72"/>
      <c r="FO128" s="72"/>
      <c r="FP128" s="72"/>
      <c r="FQ128" s="72"/>
      <c r="FR128" s="72"/>
      <c r="FS128" s="72"/>
      <c r="FT128" s="72"/>
      <c r="FU128" s="72"/>
      <c r="FV128" s="72"/>
      <c r="FW128" s="72"/>
      <c r="FX128" s="72"/>
      <c r="FY128" s="72"/>
      <c r="FZ128" s="72"/>
      <c r="GA128" s="72"/>
      <c r="GB128" s="72"/>
      <c r="GC128" s="72"/>
      <c r="GD128" s="72"/>
      <c r="GE128" s="72"/>
      <c r="GF128" s="72"/>
      <c r="GG128" s="72"/>
      <c r="GH128" s="72"/>
      <c r="GI128" s="72"/>
      <c r="GJ128" s="72"/>
      <c r="GK128" s="72"/>
      <c r="GL128" s="72"/>
      <c r="GM128" s="72"/>
      <c r="GN128" s="72"/>
      <c r="GO128" s="72"/>
      <c r="GP128" s="72"/>
      <c r="GQ128" s="72"/>
      <c r="GR128" s="72"/>
      <c r="GS128" s="72"/>
      <c r="GT128" s="72"/>
      <c r="GU128" s="72"/>
      <c r="GV128" s="72"/>
      <c r="GW128" s="72"/>
      <c r="GX128" s="72"/>
      <c r="GY128" s="72"/>
      <c r="GZ128" s="72"/>
      <c r="HA128" s="72"/>
      <c r="HB128" s="72"/>
      <c r="HC128" s="72"/>
      <c r="HD128" s="72"/>
      <c r="HE128" s="72"/>
      <c r="HF128" s="72"/>
      <c r="HG128" s="72"/>
      <c r="HH128" s="72"/>
      <c r="HI128" s="72"/>
      <c r="HJ128" s="72"/>
      <c r="HK128" s="72"/>
      <c r="HL128" s="72"/>
      <c r="HM128" s="72"/>
      <c r="HN128" s="72"/>
      <c r="HO128" s="72"/>
      <c r="HP128" s="72"/>
      <c r="HQ128" s="72"/>
      <c r="HR128" s="72"/>
      <c r="HS128" s="72"/>
      <c r="HT128" s="72"/>
      <c r="HU128" s="72"/>
      <c r="HV128" s="72"/>
      <c r="HW128" s="72"/>
      <c r="HX128" s="72"/>
      <c r="HY128" s="72"/>
      <c r="HZ128" s="72"/>
      <c r="IA128" s="72"/>
      <c r="IB128" s="72"/>
      <c r="IC128" s="72"/>
      <c r="ID128" s="72"/>
      <c r="IE128" s="72"/>
      <c r="IF128" s="72"/>
      <c r="IG128" s="72"/>
      <c r="IH128" s="72"/>
      <c r="II128" s="72"/>
      <c r="IJ128" s="72"/>
      <c r="IK128" s="72"/>
      <c r="IL128" s="72"/>
      <c r="IM128" s="72"/>
      <c r="IN128" s="72"/>
      <c r="IO128" s="72"/>
      <c r="IP128" s="72"/>
      <c r="IQ128" s="72"/>
      <c r="IR128" s="72"/>
      <c r="IS128" s="72"/>
      <c r="IT128" s="72"/>
      <c r="IU128" s="72"/>
      <c r="IV128" s="72"/>
    </row>
    <row r="129" spans="1:256" s="73" customFormat="1" x14ac:dyDescent="0.25">
      <c r="A129" s="70" t="str">
        <f>IF(A127="","",IF((SUM(IF(FREQUENCY('A1'!$K$30:$L$103,'A1'!$K$30:$L$103)&gt;0,1)))&gt;(A127+1),(A127+1),""))</f>
        <v/>
      </c>
      <c r="B129" s="71" t="str">
        <f t="array" ref="B129">IF(A128="","",(LARGE('A1'!$K$30:$L$103,(1+SUM(COUNTIF('A1'!$K$30:$L$103,B$7:B128))-(A128*COUNTIF('A1'!$K$30:$L$103,B$8))))))</f>
        <v/>
      </c>
      <c r="C129" s="72" t="str">
        <f t="array" ref="C129:AZ129">IF($C$6:$AZ$6="","",IF($C$6:$AZ$6="HOT",IF(TRANSPOSE('A1'!$K$30:$K$80)=$B129,"●",IF(TRANSPOSE('A1'!$L$30:$L$80)=$B129,"▼",IF($C128:$AZ128="|","|",""))),IF(TRANSPOSE('A1'!$K$30:$K$80)=$B129,"●",IF(TRANSPOSE('A1'!$L$30:$L$80)=$B129,"▲",IF($C128:$AZ128="|","|","")))))</f>
        <v/>
      </c>
      <c r="D129" s="72" t="str">
        <v/>
      </c>
      <c r="E129" s="72" t="e">
        <v>#NUM!</v>
      </c>
      <c r="F129" s="72" t="str">
        <v/>
      </c>
      <c r="G129" s="72" t="str">
        <v/>
      </c>
      <c r="H129" s="72" t="e">
        <v>#NUM!</v>
      </c>
      <c r="I129" s="72" t="e">
        <v>#NUM!</v>
      </c>
      <c r="J129" s="72" t="e">
        <v>#NUM!</v>
      </c>
      <c r="K129" s="72" t="str">
        <v/>
      </c>
      <c r="L129" s="72" t="str">
        <v/>
      </c>
      <c r="M129" s="72" t="str">
        <v/>
      </c>
      <c r="N129" s="72" t="str">
        <v/>
      </c>
      <c r="O129" s="72" t="e">
        <v>#NUM!</v>
      </c>
      <c r="P129" s="72" t="e">
        <v>#NUM!</v>
      </c>
      <c r="Q129" s="72" t="e">
        <v>#NUM!</v>
      </c>
      <c r="R129" s="72" t="e">
        <v>#NUM!</v>
      </c>
      <c r="S129" s="72" t="e">
        <v>#NUM!</v>
      </c>
      <c r="T129" s="72" t="e">
        <v>#NUM!</v>
      </c>
      <c r="U129" s="72" t="e">
        <v>#NUM!</v>
      </c>
      <c r="V129" s="72" t="e">
        <v>#NUM!</v>
      </c>
      <c r="W129" s="72" t="e">
        <v>#NUM!</v>
      </c>
      <c r="X129" s="72" t="e">
        <v>#NUM!</v>
      </c>
      <c r="Y129" s="72" t="e">
        <v>#NUM!</v>
      </c>
      <c r="Z129" s="72" t="str">
        <v/>
      </c>
      <c r="AA129" s="72" t="str">
        <v/>
      </c>
      <c r="AB129" s="72" t="str">
        <v/>
      </c>
      <c r="AC129" s="72" t="str">
        <v/>
      </c>
      <c r="AD129" s="72" t="str">
        <v/>
      </c>
      <c r="AE129" s="72" t="str">
        <v/>
      </c>
      <c r="AF129" s="72" t="str">
        <v/>
      </c>
      <c r="AG129" s="72" t="str">
        <v/>
      </c>
      <c r="AH129" s="72" t="str">
        <v/>
      </c>
      <c r="AI129" s="72" t="str">
        <v/>
      </c>
      <c r="AJ129" s="72" t="str">
        <v/>
      </c>
      <c r="AK129" s="72" t="str">
        <v/>
      </c>
      <c r="AL129" s="72" t="str">
        <v/>
      </c>
      <c r="AM129" s="72" t="str">
        <v/>
      </c>
      <c r="AN129" s="72" t="str">
        <v/>
      </c>
      <c r="AO129" s="72" t="str">
        <v/>
      </c>
      <c r="AP129" s="72" t="str">
        <v/>
      </c>
      <c r="AQ129" s="72" t="str">
        <v/>
      </c>
      <c r="AR129" s="72" t="str">
        <v/>
      </c>
      <c r="AS129" s="72" t="str">
        <v/>
      </c>
      <c r="AT129" s="72" t="str">
        <v/>
      </c>
      <c r="AU129" s="72" t="str">
        <v/>
      </c>
      <c r="AV129" s="72" t="str">
        <v/>
      </c>
      <c r="AW129" s="72" t="str">
        <v/>
      </c>
      <c r="AX129" s="72" t="str">
        <v/>
      </c>
      <c r="AY129" s="72" t="str">
        <v/>
      </c>
      <c r="AZ129" s="72" t="str">
        <v/>
      </c>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c r="DA129" s="72"/>
      <c r="DB129" s="72"/>
      <c r="DC129" s="72"/>
      <c r="DD129" s="72"/>
      <c r="DE129" s="72"/>
      <c r="DF129" s="72"/>
      <c r="DG129" s="72"/>
      <c r="DH129" s="72"/>
      <c r="DI129" s="72"/>
      <c r="DJ129" s="72"/>
      <c r="DK129" s="72"/>
      <c r="DL129" s="72"/>
      <c r="DM129" s="72"/>
      <c r="DN129" s="72"/>
      <c r="DO129" s="72"/>
      <c r="DP129" s="72"/>
      <c r="DQ129" s="72"/>
      <c r="DR129" s="72"/>
      <c r="DS129" s="72"/>
      <c r="DT129" s="72"/>
      <c r="DU129" s="72"/>
      <c r="DV129" s="72"/>
      <c r="DW129" s="72"/>
      <c r="DX129" s="72"/>
      <c r="DY129" s="72"/>
      <c r="DZ129" s="72"/>
      <c r="EA129" s="72"/>
      <c r="EB129" s="72"/>
      <c r="EC129" s="72"/>
      <c r="ED129" s="72"/>
      <c r="EE129" s="72"/>
      <c r="EF129" s="72"/>
      <c r="EG129" s="72"/>
      <c r="EH129" s="72"/>
      <c r="EI129" s="72"/>
      <c r="EJ129" s="72"/>
      <c r="EK129" s="72"/>
      <c r="EL129" s="72"/>
      <c r="EM129" s="72"/>
      <c r="EN129" s="72"/>
      <c r="EO129" s="72"/>
      <c r="EP129" s="72"/>
      <c r="EQ129" s="72"/>
      <c r="ER129" s="72"/>
      <c r="ES129" s="72"/>
      <c r="ET129" s="72"/>
      <c r="EU129" s="72"/>
      <c r="EV129" s="72"/>
      <c r="EW129" s="72"/>
      <c r="EX129" s="72"/>
      <c r="EY129" s="72"/>
      <c r="EZ129" s="72"/>
      <c r="FA129" s="72"/>
      <c r="FB129" s="72"/>
      <c r="FC129" s="72"/>
      <c r="FD129" s="72"/>
      <c r="FE129" s="72"/>
      <c r="FF129" s="72"/>
      <c r="FG129" s="72"/>
      <c r="FH129" s="72"/>
      <c r="FI129" s="72"/>
      <c r="FJ129" s="72"/>
      <c r="FK129" s="72"/>
      <c r="FL129" s="72"/>
      <c r="FM129" s="72"/>
      <c r="FN129" s="72"/>
      <c r="FO129" s="72"/>
      <c r="FP129" s="72"/>
      <c r="FQ129" s="72"/>
      <c r="FR129" s="72"/>
      <c r="FS129" s="72"/>
      <c r="FT129" s="72"/>
      <c r="FU129" s="72"/>
      <c r="FV129" s="72"/>
      <c r="FW129" s="72"/>
      <c r="FX129" s="72"/>
      <c r="FY129" s="72"/>
      <c r="FZ129" s="72"/>
      <c r="GA129" s="72"/>
      <c r="GB129" s="72"/>
      <c r="GC129" s="72"/>
      <c r="GD129" s="72"/>
      <c r="GE129" s="72"/>
      <c r="GF129" s="72"/>
      <c r="GG129" s="72"/>
      <c r="GH129" s="72"/>
      <c r="GI129" s="72"/>
      <c r="GJ129" s="72"/>
      <c r="GK129" s="72"/>
      <c r="GL129" s="72"/>
      <c r="GM129" s="72"/>
      <c r="GN129" s="72"/>
      <c r="GO129" s="72"/>
      <c r="GP129" s="72"/>
      <c r="GQ129" s="72"/>
      <c r="GR129" s="72"/>
      <c r="GS129" s="72"/>
      <c r="GT129" s="72"/>
      <c r="GU129" s="72"/>
      <c r="GV129" s="72"/>
      <c r="GW129" s="72"/>
      <c r="GX129" s="72"/>
      <c r="GY129" s="72"/>
      <c r="GZ129" s="72"/>
      <c r="HA129" s="72"/>
      <c r="HB129" s="72"/>
      <c r="HC129" s="72"/>
      <c r="HD129" s="72"/>
      <c r="HE129" s="72"/>
      <c r="HF129" s="72"/>
      <c r="HG129" s="72"/>
      <c r="HH129" s="72"/>
      <c r="HI129" s="72"/>
      <c r="HJ129" s="72"/>
      <c r="HK129" s="72"/>
      <c r="HL129" s="72"/>
      <c r="HM129" s="72"/>
      <c r="HN129" s="72"/>
      <c r="HO129" s="72"/>
      <c r="HP129" s="72"/>
      <c r="HQ129" s="72"/>
      <c r="HR129" s="72"/>
      <c r="HS129" s="72"/>
      <c r="HT129" s="72"/>
      <c r="HU129" s="72"/>
      <c r="HV129" s="72"/>
      <c r="HW129" s="72"/>
      <c r="HX129" s="72"/>
      <c r="HY129" s="72"/>
      <c r="HZ129" s="72"/>
      <c r="IA129" s="72"/>
      <c r="IB129" s="72"/>
      <c r="IC129" s="72"/>
      <c r="ID129" s="72"/>
      <c r="IE129" s="72"/>
      <c r="IF129" s="72"/>
      <c r="IG129" s="72"/>
      <c r="IH129" s="72"/>
      <c r="II129" s="72"/>
      <c r="IJ129" s="72"/>
      <c r="IK129" s="72"/>
      <c r="IL129" s="72"/>
      <c r="IM129" s="72"/>
      <c r="IN129" s="72"/>
      <c r="IO129" s="72"/>
      <c r="IP129" s="72"/>
      <c r="IQ129" s="72"/>
      <c r="IR129" s="72"/>
      <c r="IS129" s="72"/>
      <c r="IT129" s="72"/>
      <c r="IU129" s="72"/>
      <c r="IV129" s="72"/>
    </row>
    <row r="130" spans="1:256" s="73" customFormat="1" x14ac:dyDescent="0.25">
      <c r="A130" s="70" t="str">
        <f>IF(A128="","",IF((SUM(IF(FREQUENCY('A1'!$K$30:$L$103,'A1'!$K$30:$L$103)&gt;0,1)))&gt;(A128+1),(A128+1),""))</f>
        <v/>
      </c>
      <c r="B130" s="71" t="str">
        <f t="array" ref="B130">IF(A129="","",(LARGE('A1'!$K$30:$L$103,(1+SUM(COUNTIF('A1'!$K$30:$L$103,B$7:B129))-(A129*COUNTIF('A1'!$K$30:$L$103,B$8))))))</f>
        <v/>
      </c>
      <c r="C130" s="72" t="str">
        <f t="array" ref="C130:AZ130">IF($C$6:$AZ$6="","",IF($C$6:$AZ$6="HOT",IF($C129:$AZ129="●","|",IF($C129:$AZ129="|","|","")),IF($C129:$AZ129="▲","|",IF($C129:$AZ129="|","|",""))))</f>
        <v/>
      </c>
      <c r="D130" s="72" t="str">
        <v/>
      </c>
      <c r="E130" s="72" t="e">
        <v>#NUM!</v>
      </c>
      <c r="F130" s="72" t="str">
        <v/>
      </c>
      <c r="G130" s="72" t="str">
        <v/>
      </c>
      <c r="H130" s="72" t="e">
        <v>#NUM!</v>
      </c>
      <c r="I130" s="72" t="e">
        <v>#NUM!</v>
      </c>
      <c r="J130" s="72" t="e">
        <v>#NUM!</v>
      </c>
      <c r="K130" s="72" t="str">
        <v/>
      </c>
      <c r="L130" s="72" t="str">
        <v/>
      </c>
      <c r="M130" s="72" t="str">
        <v/>
      </c>
      <c r="N130" s="72" t="str">
        <v/>
      </c>
      <c r="O130" s="72" t="e">
        <v>#NUM!</v>
      </c>
      <c r="P130" s="72" t="e">
        <v>#NUM!</v>
      </c>
      <c r="Q130" s="72" t="e">
        <v>#NUM!</v>
      </c>
      <c r="R130" s="72" t="e">
        <v>#NUM!</v>
      </c>
      <c r="S130" s="72" t="e">
        <v>#NUM!</v>
      </c>
      <c r="T130" s="72" t="e">
        <v>#NUM!</v>
      </c>
      <c r="U130" s="72" t="e">
        <v>#NUM!</v>
      </c>
      <c r="V130" s="72" t="e">
        <v>#NUM!</v>
      </c>
      <c r="W130" s="72" t="e">
        <v>#NUM!</v>
      </c>
      <c r="X130" s="72" t="e">
        <v>#NUM!</v>
      </c>
      <c r="Y130" s="72" t="e">
        <v>#NUM!</v>
      </c>
      <c r="Z130" s="72" t="str">
        <v/>
      </c>
      <c r="AA130" s="72" t="str">
        <v/>
      </c>
      <c r="AB130" s="72" t="str">
        <v/>
      </c>
      <c r="AC130" s="72" t="str">
        <v/>
      </c>
      <c r="AD130" s="72" t="str">
        <v/>
      </c>
      <c r="AE130" s="72" t="str">
        <v/>
      </c>
      <c r="AF130" s="72" t="str">
        <v/>
      </c>
      <c r="AG130" s="72" t="str">
        <v/>
      </c>
      <c r="AH130" s="72" t="str">
        <v/>
      </c>
      <c r="AI130" s="72" t="str">
        <v/>
      </c>
      <c r="AJ130" s="72" t="str">
        <v/>
      </c>
      <c r="AK130" s="72" t="str">
        <v/>
      </c>
      <c r="AL130" s="72" t="str">
        <v/>
      </c>
      <c r="AM130" s="72" t="str">
        <v/>
      </c>
      <c r="AN130" s="72" t="str">
        <v/>
      </c>
      <c r="AO130" s="72" t="str">
        <v/>
      </c>
      <c r="AP130" s="72" t="str">
        <v/>
      </c>
      <c r="AQ130" s="72" t="str">
        <v/>
      </c>
      <c r="AR130" s="72" t="str">
        <v/>
      </c>
      <c r="AS130" s="72" t="str">
        <v/>
      </c>
      <c r="AT130" s="72" t="str">
        <v/>
      </c>
      <c r="AU130" s="72" t="str">
        <v/>
      </c>
      <c r="AV130" s="72" t="str">
        <v/>
      </c>
      <c r="AW130" s="72" t="str">
        <v/>
      </c>
      <c r="AX130" s="72" t="str">
        <v/>
      </c>
      <c r="AY130" s="72" t="str">
        <v/>
      </c>
      <c r="AZ130" s="72" t="str">
        <v/>
      </c>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c r="DA130" s="72"/>
      <c r="DB130" s="72"/>
      <c r="DC130" s="72"/>
      <c r="DD130" s="72"/>
      <c r="DE130" s="72"/>
      <c r="DF130" s="72"/>
      <c r="DG130" s="72"/>
      <c r="DH130" s="72"/>
      <c r="DI130" s="72"/>
      <c r="DJ130" s="72"/>
      <c r="DK130" s="72"/>
      <c r="DL130" s="72"/>
      <c r="DM130" s="72"/>
      <c r="DN130" s="72"/>
      <c r="DO130" s="72"/>
      <c r="DP130" s="72"/>
      <c r="DQ130" s="72"/>
      <c r="DR130" s="72"/>
      <c r="DS130" s="72"/>
      <c r="DT130" s="72"/>
      <c r="DU130" s="72"/>
      <c r="DV130" s="72"/>
      <c r="DW130" s="72"/>
      <c r="DX130" s="72"/>
      <c r="DY130" s="72"/>
      <c r="DZ130" s="72"/>
      <c r="EA130" s="72"/>
      <c r="EB130" s="72"/>
      <c r="EC130" s="72"/>
      <c r="ED130" s="72"/>
      <c r="EE130" s="72"/>
      <c r="EF130" s="72"/>
      <c r="EG130" s="72"/>
      <c r="EH130" s="72"/>
      <c r="EI130" s="72"/>
      <c r="EJ130" s="72"/>
      <c r="EK130" s="72"/>
      <c r="EL130" s="72"/>
      <c r="EM130" s="72"/>
      <c r="EN130" s="72"/>
      <c r="EO130" s="72"/>
      <c r="EP130" s="72"/>
      <c r="EQ130" s="72"/>
      <c r="ER130" s="72"/>
      <c r="ES130" s="72"/>
      <c r="ET130" s="72"/>
      <c r="EU130" s="72"/>
      <c r="EV130" s="72"/>
      <c r="EW130" s="72"/>
      <c r="EX130" s="72"/>
      <c r="EY130" s="72"/>
      <c r="EZ130" s="72"/>
      <c r="FA130" s="72"/>
      <c r="FB130" s="72"/>
      <c r="FC130" s="72"/>
      <c r="FD130" s="72"/>
      <c r="FE130" s="72"/>
      <c r="FF130" s="72"/>
      <c r="FG130" s="72"/>
      <c r="FH130" s="72"/>
      <c r="FI130" s="72"/>
      <c r="FJ130" s="72"/>
      <c r="FK130" s="72"/>
      <c r="FL130" s="72"/>
      <c r="FM130" s="72"/>
      <c r="FN130" s="72"/>
      <c r="FO130" s="72"/>
      <c r="FP130" s="72"/>
      <c r="FQ130" s="72"/>
      <c r="FR130" s="72"/>
      <c r="FS130" s="72"/>
      <c r="FT130" s="72"/>
      <c r="FU130" s="72"/>
      <c r="FV130" s="72"/>
      <c r="FW130" s="72"/>
      <c r="FX130" s="72"/>
      <c r="FY130" s="72"/>
      <c r="FZ130" s="72"/>
      <c r="GA130" s="72"/>
      <c r="GB130" s="72"/>
      <c r="GC130" s="72"/>
      <c r="GD130" s="72"/>
      <c r="GE130" s="72"/>
      <c r="GF130" s="72"/>
      <c r="GG130" s="72"/>
      <c r="GH130" s="72"/>
      <c r="GI130" s="72"/>
      <c r="GJ130" s="72"/>
      <c r="GK130" s="72"/>
      <c r="GL130" s="72"/>
      <c r="GM130" s="72"/>
      <c r="GN130" s="72"/>
      <c r="GO130" s="72"/>
      <c r="GP130" s="72"/>
      <c r="GQ130" s="72"/>
      <c r="GR130" s="72"/>
      <c r="GS130" s="72"/>
      <c r="GT130" s="72"/>
      <c r="GU130" s="72"/>
      <c r="GV130" s="72"/>
      <c r="GW130" s="72"/>
      <c r="GX130" s="72"/>
      <c r="GY130" s="72"/>
      <c r="GZ130" s="72"/>
      <c r="HA130" s="72"/>
      <c r="HB130" s="72"/>
      <c r="HC130" s="72"/>
      <c r="HD130" s="72"/>
      <c r="HE130" s="72"/>
      <c r="HF130" s="72"/>
      <c r="HG130" s="72"/>
      <c r="HH130" s="72"/>
      <c r="HI130" s="72"/>
      <c r="HJ130" s="72"/>
      <c r="HK130" s="72"/>
      <c r="HL130" s="72"/>
      <c r="HM130" s="72"/>
      <c r="HN130" s="72"/>
      <c r="HO130" s="72"/>
      <c r="HP130" s="72"/>
      <c r="HQ130" s="72"/>
      <c r="HR130" s="72"/>
      <c r="HS130" s="72"/>
      <c r="HT130" s="72"/>
      <c r="HU130" s="72"/>
      <c r="HV130" s="72"/>
      <c r="HW130" s="72"/>
      <c r="HX130" s="72"/>
      <c r="HY130" s="72"/>
      <c r="HZ130" s="72"/>
      <c r="IA130" s="72"/>
      <c r="IB130" s="72"/>
      <c r="IC130" s="72"/>
      <c r="ID130" s="72"/>
      <c r="IE130" s="72"/>
      <c r="IF130" s="72"/>
      <c r="IG130" s="72"/>
      <c r="IH130" s="72"/>
      <c r="II130" s="72"/>
      <c r="IJ130" s="72"/>
      <c r="IK130" s="72"/>
      <c r="IL130" s="72"/>
      <c r="IM130" s="72"/>
      <c r="IN130" s="72"/>
      <c r="IO130" s="72"/>
      <c r="IP130" s="72"/>
      <c r="IQ130" s="72"/>
      <c r="IR130" s="72"/>
      <c r="IS130" s="72"/>
      <c r="IT130" s="72"/>
      <c r="IU130" s="72"/>
      <c r="IV130" s="72"/>
    </row>
    <row r="131" spans="1:256" s="73" customFormat="1" x14ac:dyDescent="0.25">
      <c r="A131" s="70" t="str">
        <f>IF(A129="","",IF((SUM(IF(FREQUENCY('A1'!$K$30:$L$103,'A1'!$K$30:$L$103)&gt;0,1)))&gt;(A129+1),(A129+1),""))</f>
        <v/>
      </c>
      <c r="B131" s="71" t="str">
        <f t="array" ref="B131">IF(A130="","",(LARGE('A1'!$K$30:$L$103,(1+SUM(COUNTIF('A1'!$K$30:$L$103,B$7:B130))-(A130*COUNTIF('A1'!$K$30:$L$103,B$8))))))</f>
        <v/>
      </c>
      <c r="C131" s="72" t="str">
        <f t="array" ref="C131:AZ131">IF($C$6:$AZ$6="","",IF($C$6:$AZ$6="HOT",IF(TRANSPOSE('A1'!$K$30:$K$80)=$B131,"●",IF(TRANSPOSE('A1'!$L$30:$L$80)=$B131,"▼",IF($C130:$AZ130="|","|",""))),IF(TRANSPOSE('A1'!$K$30:$K$80)=$B131,"●",IF(TRANSPOSE('A1'!$L$30:$L$80)=$B131,"▲",IF($C130:$AZ130="|","|","")))))</f>
        <v/>
      </c>
      <c r="D131" s="72" t="str">
        <v/>
      </c>
      <c r="E131" s="72" t="e">
        <v>#NUM!</v>
      </c>
      <c r="F131" s="72" t="str">
        <v/>
      </c>
      <c r="G131" s="72" t="str">
        <v/>
      </c>
      <c r="H131" s="72" t="e">
        <v>#NUM!</v>
      </c>
      <c r="I131" s="72" t="e">
        <v>#NUM!</v>
      </c>
      <c r="J131" s="72" t="e">
        <v>#NUM!</v>
      </c>
      <c r="K131" s="72" t="str">
        <v/>
      </c>
      <c r="L131" s="72" t="str">
        <v/>
      </c>
      <c r="M131" s="72" t="str">
        <v/>
      </c>
      <c r="N131" s="72" t="str">
        <v/>
      </c>
      <c r="O131" s="72" t="e">
        <v>#NUM!</v>
      </c>
      <c r="P131" s="72" t="e">
        <v>#NUM!</v>
      </c>
      <c r="Q131" s="72" t="e">
        <v>#NUM!</v>
      </c>
      <c r="R131" s="72" t="e">
        <v>#NUM!</v>
      </c>
      <c r="S131" s="72" t="e">
        <v>#NUM!</v>
      </c>
      <c r="T131" s="72" t="e">
        <v>#NUM!</v>
      </c>
      <c r="U131" s="72" t="e">
        <v>#NUM!</v>
      </c>
      <c r="V131" s="72" t="e">
        <v>#NUM!</v>
      </c>
      <c r="W131" s="72" t="e">
        <v>#NUM!</v>
      </c>
      <c r="X131" s="72" t="e">
        <v>#NUM!</v>
      </c>
      <c r="Y131" s="72" t="e">
        <v>#NUM!</v>
      </c>
      <c r="Z131" s="72" t="str">
        <v/>
      </c>
      <c r="AA131" s="72" t="str">
        <v/>
      </c>
      <c r="AB131" s="72" t="str">
        <v/>
      </c>
      <c r="AC131" s="72" t="str">
        <v/>
      </c>
      <c r="AD131" s="72" t="str">
        <v/>
      </c>
      <c r="AE131" s="72" t="str">
        <v/>
      </c>
      <c r="AF131" s="72" t="str">
        <v/>
      </c>
      <c r="AG131" s="72" t="str">
        <v/>
      </c>
      <c r="AH131" s="72" t="str">
        <v/>
      </c>
      <c r="AI131" s="72" t="str">
        <v/>
      </c>
      <c r="AJ131" s="72" t="str">
        <v/>
      </c>
      <c r="AK131" s="72" t="str">
        <v/>
      </c>
      <c r="AL131" s="72" t="str">
        <v/>
      </c>
      <c r="AM131" s="72" t="str">
        <v/>
      </c>
      <c r="AN131" s="72" t="str">
        <v/>
      </c>
      <c r="AO131" s="72" t="str">
        <v/>
      </c>
      <c r="AP131" s="72" t="str">
        <v/>
      </c>
      <c r="AQ131" s="72" t="str">
        <v/>
      </c>
      <c r="AR131" s="72" t="str">
        <v/>
      </c>
      <c r="AS131" s="72" t="str">
        <v/>
      </c>
      <c r="AT131" s="72" t="str">
        <v/>
      </c>
      <c r="AU131" s="72" t="str">
        <v/>
      </c>
      <c r="AV131" s="72" t="str">
        <v/>
      </c>
      <c r="AW131" s="72" t="str">
        <v/>
      </c>
      <c r="AX131" s="72" t="str">
        <v/>
      </c>
      <c r="AY131" s="72" t="str">
        <v/>
      </c>
      <c r="AZ131" s="72" t="str">
        <v/>
      </c>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c r="DA131" s="72"/>
      <c r="DB131" s="72"/>
      <c r="DC131" s="72"/>
      <c r="DD131" s="72"/>
      <c r="DE131" s="72"/>
      <c r="DF131" s="72"/>
      <c r="DG131" s="72"/>
      <c r="DH131" s="72"/>
      <c r="DI131" s="72"/>
      <c r="DJ131" s="72"/>
      <c r="DK131" s="72"/>
      <c r="DL131" s="72"/>
      <c r="DM131" s="72"/>
      <c r="DN131" s="72"/>
      <c r="DO131" s="72"/>
      <c r="DP131" s="72"/>
      <c r="DQ131" s="72"/>
      <c r="DR131" s="72"/>
      <c r="DS131" s="72"/>
      <c r="DT131" s="72"/>
      <c r="DU131" s="72"/>
      <c r="DV131" s="72"/>
      <c r="DW131" s="72"/>
      <c r="DX131" s="72"/>
      <c r="DY131" s="72"/>
      <c r="DZ131" s="72"/>
      <c r="EA131" s="72"/>
      <c r="EB131" s="72"/>
      <c r="EC131" s="72"/>
      <c r="ED131" s="72"/>
      <c r="EE131" s="72"/>
      <c r="EF131" s="72"/>
      <c r="EG131" s="72"/>
      <c r="EH131" s="72"/>
      <c r="EI131" s="72"/>
      <c r="EJ131" s="72"/>
      <c r="EK131" s="72"/>
      <c r="EL131" s="72"/>
      <c r="EM131" s="72"/>
      <c r="EN131" s="72"/>
      <c r="EO131" s="72"/>
      <c r="EP131" s="72"/>
      <c r="EQ131" s="72"/>
      <c r="ER131" s="72"/>
      <c r="ES131" s="72"/>
      <c r="ET131" s="72"/>
      <c r="EU131" s="72"/>
      <c r="EV131" s="72"/>
      <c r="EW131" s="72"/>
      <c r="EX131" s="72"/>
      <c r="EY131" s="72"/>
      <c r="EZ131" s="72"/>
      <c r="FA131" s="72"/>
      <c r="FB131" s="72"/>
      <c r="FC131" s="72"/>
      <c r="FD131" s="72"/>
      <c r="FE131" s="72"/>
      <c r="FF131" s="72"/>
      <c r="FG131" s="72"/>
      <c r="FH131" s="72"/>
      <c r="FI131" s="72"/>
      <c r="FJ131" s="72"/>
      <c r="FK131" s="72"/>
      <c r="FL131" s="72"/>
      <c r="FM131" s="72"/>
      <c r="FN131" s="72"/>
      <c r="FO131" s="72"/>
      <c r="FP131" s="72"/>
      <c r="FQ131" s="72"/>
      <c r="FR131" s="72"/>
      <c r="FS131" s="72"/>
      <c r="FT131" s="72"/>
      <c r="FU131" s="72"/>
      <c r="FV131" s="72"/>
      <c r="FW131" s="72"/>
      <c r="FX131" s="72"/>
      <c r="FY131" s="72"/>
      <c r="FZ131" s="72"/>
      <c r="GA131" s="72"/>
      <c r="GB131" s="72"/>
      <c r="GC131" s="72"/>
      <c r="GD131" s="72"/>
      <c r="GE131" s="72"/>
      <c r="GF131" s="72"/>
      <c r="GG131" s="72"/>
      <c r="GH131" s="72"/>
      <c r="GI131" s="72"/>
      <c r="GJ131" s="72"/>
      <c r="GK131" s="72"/>
      <c r="GL131" s="72"/>
      <c r="GM131" s="72"/>
      <c r="GN131" s="72"/>
      <c r="GO131" s="72"/>
      <c r="GP131" s="72"/>
      <c r="GQ131" s="72"/>
      <c r="GR131" s="72"/>
      <c r="GS131" s="72"/>
      <c r="GT131" s="72"/>
      <c r="GU131" s="72"/>
      <c r="GV131" s="72"/>
      <c r="GW131" s="72"/>
      <c r="GX131" s="72"/>
      <c r="GY131" s="72"/>
      <c r="GZ131" s="72"/>
      <c r="HA131" s="72"/>
      <c r="HB131" s="72"/>
      <c r="HC131" s="72"/>
      <c r="HD131" s="72"/>
      <c r="HE131" s="72"/>
      <c r="HF131" s="72"/>
      <c r="HG131" s="72"/>
      <c r="HH131" s="72"/>
      <c r="HI131" s="72"/>
      <c r="HJ131" s="72"/>
      <c r="HK131" s="72"/>
      <c r="HL131" s="72"/>
      <c r="HM131" s="72"/>
      <c r="HN131" s="72"/>
      <c r="HO131" s="72"/>
      <c r="HP131" s="72"/>
      <c r="HQ131" s="72"/>
      <c r="HR131" s="72"/>
      <c r="HS131" s="72"/>
      <c r="HT131" s="72"/>
      <c r="HU131" s="72"/>
      <c r="HV131" s="72"/>
      <c r="HW131" s="72"/>
      <c r="HX131" s="72"/>
      <c r="HY131" s="72"/>
      <c r="HZ131" s="72"/>
      <c r="IA131" s="72"/>
      <c r="IB131" s="72"/>
      <c r="IC131" s="72"/>
      <c r="ID131" s="72"/>
      <c r="IE131" s="72"/>
      <c r="IF131" s="72"/>
      <c r="IG131" s="72"/>
      <c r="IH131" s="72"/>
      <c r="II131" s="72"/>
      <c r="IJ131" s="72"/>
      <c r="IK131" s="72"/>
      <c r="IL131" s="72"/>
      <c r="IM131" s="72"/>
      <c r="IN131" s="72"/>
      <c r="IO131" s="72"/>
      <c r="IP131" s="72"/>
      <c r="IQ131" s="72"/>
      <c r="IR131" s="72"/>
      <c r="IS131" s="72"/>
      <c r="IT131" s="72"/>
      <c r="IU131" s="72"/>
      <c r="IV131" s="72"/>
    </row>
    <row r="132" spans="1:256" s="73" customFormat="1" x14ac:dyDescent="0.25">
      <c r="A132" s="70" t="str">
        <f>IF(A130="","",IF((SUM(IF(FREQUENCY('A1'!$K$30:$L$103,'A1'!$K$30:$L$103)&gt;0,1)))&gt;(A130+1),(A130+1),""))</f>
        <v/>
      </c>
      <c r="B132" s="71" t="str">
        <f t="array" ref="B132">IF(A131="","",(LARGE('A1'!$K$30:$L$103,(1+SUM(COUNTIF('A1'!$K$30:$L$103,B$7:B131))-(A131*COUNTIF('A1'!$K$30:$L$103,B$8))))))</f>
        <v/>
      </c>
      <c r="C132" s="72" t="str">
        <f t="array" ref="C132:AZ132">IF($C$6:$AZ$6="","",IF($C$6:$AZ$6="HOT",IF($C131:$AZ131="●","|",IF($C131:$AZ131="|","|","")),IF($C131:$AZ131="▲","|",IF($C131:$AZ131="|","|",""))))</f>
        <v/>
      </c>
      <c r="D132" s="72" t="str">
        <v/>
      </c>
      <c r="E132" s="72" t="e">
        <v>#NUM!</v>
      </c>
      <c r="F132" s="72" t="str">
        <v/>
      </c>
      <c r="G132" s="72" t="str">
        <v/>
      </c>
      <c r="H132" s="72" t="e">
        <v>#NUM!</v>
      </c>
      <c r="I132" s="72" t="e">
        <v>#NUM!</v>
      </c>
      <c r="J132" s="72" t="e">
        <v>#NUM!</v>
      </c>
      <c r="K132" s="72" t="str">
        <v/>
      </c>
      <c r="L132" s="72" t="str">
        <v/>
      </c>
      <c r="M132" s="72" t="str">
        <v/>
      </c>
      <c r="N132" s="72" t="str">
        <v/>
      </c>
      <c r="O132" s="72" t="e">
        <v>#NUM!</v>
      </c>
      <c r="P132" s="72" t="e">
        <v>#NUM!</v>
      </c>
      <c r="Q132" s="72" t="e">
        <v>#NUM!</v>
      </c>
      <c r="R132" s="72" t="e">
        <v>#NUM!</v>
      </c>
      <c r="S132" s="72" t="e">
        <v>#NUM!</v>
      </c>
      <c r="T132" s="72" t="e">
        <v>#NUM!</v>
      </c>
      <c r="U132" s="72" t="e">
        <v>#NUM!</v>
      </c>
      <c r="V132" s="72" t="e">
        <v>#NUM!</v>
      </c>
      <c r="W132" s="72" t="e">
        <v>#NUM!</v>
      </c>
      <c r="X132" s="72" t="e">
        <v>#NUM!</v>
      </c>
      <c r="Y132" s="72" t="e">
        <v>#NUM!</v>
      </c>
      <c r="Z132" s="72" t="str">
        <v/>
      </c>
      <c r="AA132" s="72" t="str">
        <v/>
      </c>
      <c r="AB132" s="72" t="str">
        <v/>
      </c>
      <c r="AC132" s="72" t="str">
        <v/>
      </c>
      <c r="AD132" s="72" t="str">
        <v/>
      </c>
      <c r="AE132" s="72" t="str">
        <v/>
      </c>
      <c r="AF132" s="72" t="str">
        <v/>
      </c>
      <c r="AG132" s="72" t="str">
        <v/>
      </c>
      <c r="AH132" s="72" t="str">
        <v/>
      </c>
      <c r="AI132" s="72" t="str">
        <v/>
      </c>
      <c r="AJ132" s="72" t="str">
        <v/>
      </c>
      <c r="AK132" s="72" t="str">
        <v/>
      </c>
      <c r="AL132" s="72" t="str">
        <v/>
      </c>
      <c r="AM132" s="72" t="str">
        <v/>
      </c>
      <c r="AN132" s="72" t="str">
        <v/>
      </c>
      <c r="AO132" s="72" t="str">
        <v/>
      </c>
      <c r="AP132" s="72" t="str">
        <v/>
      </c>
      <c r="AQ132" s="72" t="str">
        <v/>
      </c>
      <c r="AR132" s="72" t="str">
        <v/>
      </c>
      <c r="AS132" s="72" t="str">
        <v/>
      </c>
      <c r="AT132" s="72" t="str">
        <v/>
      </c>
      <c r="AU132" s="72" t="str">
        <v/>
      </c>
      <c r="AV132" s="72" t="str">
        <v/>
      </c>
      <c r="AW132" s="72" t="str">
        <v/>
      </c>
      <c r="AX132" s="72" t="str">
        <v/>
      </c>
      <c r="AY132" s="72" t="str">
        <v/>
      </c>
      <c r="AZ132" s="72" t="str">
        <v/>
      </c>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c r="DA132" s="72"/>
      <c r="DB132" s="72"/>
      <c r="DC132" s="72"/>
      <c r="DD132" s="72"/>
      <c r="DE132" s="72"/>
      <c r="DF132" s="72"/>
      <c r="DG132" s="72"/>
      <c r="DH132" s="72"/>
      <c r="DI132" s="72"/>
      <c r="DJ132" s="72"/>
      <c r="DK132" s="72"/>
      <c r="DL132" s="72"/>
      <c r="DM132" s="72"/>
      <c r="DN132" s="72"/>
      <c r="DO132" s="72"/>
      <c r="DP132" s="72"/>
      <c r="DQ132" s="72"/>
      <c r="DR132" s="72"/>
      <c r="DS132" s="72"/>
      <c r="DT132" s="72"/>
      <c r="DU132" s="72"/>
      <c r="DV132" s="72"/>
      <c r="DW132" s="72"/>
      <c r="DX132" s="72"/>
      <c r="DY132" s="72"/>
      <c r="DZ132" s="72"/>
      <c r="EA132" s="72"/>
      <c r="EB132" s="72"/>
      <c r="EC132" s="72"/>
      <c r="ED132" s="72"/>
      <c r="EE132" s="72"/>
      <c r="EF132" s="72"/>
      <c r="EG132" s="72"/>
      <c r="EH132" s="72"/>
      <c r="EI132" s="72"/>
      <c r="EJ132" s="72"/>
      <c r="EK132" s="72"/>
      <c r="EL132" s="72"/>
      <c r="EM132" s="72"/>
      <c r="EN132" s="72"/>
      <c r="EO132" s="72"/>
      <c r="EP132" s="72"/>
      <c r="EQ132" s="72"/>
      <c r="ER132" s="72"/>
      <c r="ES132" s="72"/>
      <c r="ET132" s="72"/>
      <c r="EU132" s="72"/>
      <c r="EV132" s="72"/>
      <c r="EW132" s="72"/>
      <c r="EX132" s="72"/>
      <c r="EY132" s="72"/>
      <c r="EZ132" s="72"/>
      <c r="FA132" s="72"/>
      <c r="FB132" s="72"/>
      <c r="FC132" s="72"/>
      <c r="FD132" s="72"/>
      <c r="FE132" s="72"/>
      <c r="FF132" s="72"/>
      <c r="FG132" s="72"/>
      <c r="FH132" s="72"/>
      <c r="FI132" s="72"/>
      <c r="FJ132" s="72"/>
      <c r="FK132" s="72"/>
      <c r="FL132" s="72"/>
      <c r="FM132" s="72"/>
      <c r="FN132" s="72"/>
      <c r="FO132" s="72"/>
      <c r="FP132" s="72"/>
      <c r="FQ132" s="72"/>
      <c r="FR132" s="72"/>
      <c r="FS132" s="72"/>
      <c r="FT132" s="72"/>
      <c r="FU132" s="72"/>
      <c r="FV132" s="72"/>
      <c r="FW132" s="72"/>
      <c r="FX132" s="72"/>
      <c r="FY132" s="72"/>
      <c r="FZ132" s="72"/>
      <c r="GA132" s="72"/>
      <c r="GB132" s="72"/>
      <c r="GC132" s="72"/>
      <c r="GD132" s="72"/>
      <c r="GE132" s="72"/>
      <c r="GF132" s="72"/>
      <c r="GG132" s="72"/>
      <c r="GH132" s="72"/>
      <c r="GI132" s="72"/>
      <c r="GJ132" s="72"/>
      <c r="GK132" s="72"/>
      <c r="GL132" s="72"/>
      <c r="GM132" s="72"/>
      <c r="GN132" s="72"/>
      <c r="GO132" s="72"/>
      <c r="GP132" s="72"/>
      <c r="GQ132" s="72"/>
      <c r="GR132" s="72"/>
      <c r="GS132" s="72"/>
      <c r="GT132" s="72"/>
      <c r="GU132" s="72"/>
      <c r="GV132" s="72"/>
      <c r="GW132" s="72"/>
      <c r="GX132" s="72"/>
      <c r="GY132" s="72"/>
      <c r="GZ132" s="72"/>
      <c r="HA132" s="72"/>
      <c r="HB132" s="72"/>
      <c r="HC132" s="72"/>
      <c r="HD132" s="72"/>
      <c r="HE132" s="72"/>
      <c r="HF132" s="72"/>
      <c r="HG132" s="72"/>
      <c r="HH132" s="72"/>
      <c r="HI132" s="72"/>
      <c r="HJ132" s="72"/>
      <c r="HK132" s="72"/>
      <c r="HL132" s="72"/>
      <c r="HM132" s="72"/>
      <c r="HN132" s="72"/>
      <c r="HO132" s="72"/>
      <c r="HP132" s="72"/>
      <c r="HQ132" s="72"/>
      <c r="HR132" s="72"/>
      <c r="HS132" s="72"/>
      <c r="HT132" s="72"/>
      <c r="HU132" s="72"/>
      <c r="HV132" s="72"/>
      <c r="HW132" s="72"/>
      <c r="HX132" s="72"/>
      <c r="HY132" s="72"/>
      <c r="HZ132" s="72"/>
      <c r="IA132" s="72"/>
      <c r="IB132" s="72"/>
      <c r="IC132" s="72"/>
      <c r="ID132" s="72"/>
      <c r="IE132" s="72"/>
      <c r="IF132" s="72"/>
      <c r="IG132" s="72"/>
      <c r="IH132" s="72"/>
      <c r="II132" s="72"/>
      <c r="IJ132" s="72"/>
      <c r="IK132" s="72"/>
      <c r="IL132" s="72"/>
      <c r="IM132" s="72"/>
      <c r="IN132" s="72"/>
      <c r="IO132" s="72"/>
      <c r="IP132" s="72"/>
      <c r="IQ132" s="72"/>
      <c r="IR132" s="72"/>
      <c r="IS132" s="72"/>
      <c r="IT132" s="72"/>
      <c r="IU132" s="72"/>
      <c r="IV132" s="72"/>
    </row>
    <row r="133" spans="1:256" s="73" customFormat="1" x14ac:dyDescent="0.25">
      <c r="A133" s="70" t="str">
        <f>IF(A131="","",IF((SUM(IF(FREQUENCY('A1'!$K$30:$L$103,'A1'!$K$30:$L$103)&gt;0,1)))&gt;(A131+1),(A131+1),""))</f>
        <v/>
      </c>
      <c r="B133" s="71" t="str">
        <f t="array" ref="B133">IF(A132="","",(LARGE('A1'!$K$30:$L$103,(1+SUM(COUNTIF('A1'!$K$30:$L$103,B$7:B132))-(A132*COUNTIF('A1'!$K$30:$L$103,B$8))))))</f>
        <v/>
      </c>
      <c r="C133" s="72" t="str">
        <f t="array" ref="C133:AZ133">IF($C$6:$AZ$6="","",IF($C$6:$AZ$6="HOT",IF(TRANSPOSE('A1'!$K$30:$K$80)=$B133,"●",IF(TRANSPOSE('A1'!$L$30:$L$80)=$B133,"▼",IF($C132:$AZ132="|","|",""))),IF(TRANSPOSE('A1'!$K$30:$K$80)=$B133,"●",IF(TRANSPOSE('A1'!$L$30:$L$80)=$B133,"▲",IF($C132:$AZ132="|","|","")))))</f>
        <v/>
      </c>
      <c r="D133" s="72" t="str">
        <v/>
      </c>
      <c r="E133" s="72" t="e">
        <v>#NUM!</v>
      </c>
      <c r="F133" s="72" t="str">
        <v/>
      </c>
      <c r="G133" s="72" t="str">
        <v/>
      </c>
      <c r="H133" s="72" t="e">
        <v>#NUM!</v>
      </c>
      <c r="I133" s="72" t="e">
        <v>#NUM!</v>
      </c>
      <c r="J133" s="72" t="e">
        <v>#NUM!</v>
      </c>
      <c r="K133" s="72" t="str">
        <v/>
      </c>
      <c r="L133" s="72" t="str">
        <v/>
      </c>
      <c r="M133" s="72" t="str">
        <v/>
      </c>
      <c r="N133" s="72" t="str">
        <v/>
      </c>
      <c r="O133" s="72" t="e">
        <v>#NUM!</v>
      </c>
      <c r="P133" s="72" t="e">
        <v>#NUM!</v>
      </c>
      <c r="Q133" s="72" t="e">
        <v>#NUM!</v>
      </c>
      <c r="R133" s="72" t="e">
        <v>#NUM!</v>
      </c>
      <c r="S133" s="72" t="e">
        <v>#NUM!</v>
      </c>
      <c r="T133" s="72" t="e">
        <v>#NUM!</v>
      </c>
      <c r="U133" s="72" t="e">
        <v>#NUM!</v>
      </c>
      <c r="V133" s="72" t="e">
        <v>#NUM!</v>
      </c>
      <c r="W133" s="72" t="e">
        <v>#NUM!</v>
      </c>
      <c r="X133" s="72" t="e">
        <v>#NUM!</v>
      </c>
      <c r="Y133" s="72" t="e">
        <v>#NUM!</v>
      </c>
      <c r="Z133" s="72" t="str">
        <v/>
      </c>
      <c r="AA133" s="72" t="str">
        <v/>
      </c>
      <c r="AB133" s="72" t="str">
        <v/>
      </c>
      <c r="AC133" s="72" t="str">
        <v/>
      </c>
      <c r="AD133" s="72" t="str">
        <v/>
      </c>
      <c r="AE133" s="72" t="str">
        <v/>
      </c>
      <c r="AF133" s="72" t="str">
        <v/>
      </c>
      <c r="AG133" s="72" t="str">
        <v/>
      </c>
      <c r="AH133" s="72" t="str">
        <v/>
      </c>
      <c r="AI133" s="72" t="str">
        <v/>
      </c>
      <c r="AJ133" s="72" t="str">
        <v/>
      </c>
      <c r="AK133" s="72" t="str">
        <v/>
      </c>
      <c r="AL133" s="72" t="str">
        <v/>
      </c>
      <c r="AM133" s="72" t="str">
        <v/>
      </c>
      <c r="AN133" s="72" t="str">
        <v/>
      </c>
      <c r="AO133" s="72" t="str">
        <v/>
      </c>
      <c r="AP133" s="72" t="str">
        <v/>
      </c>
      <c r="AQ133" s="72" t="str">
        <v/>
      </c>
      <c r="AR133" s="72" t="str">
        <v/>
      </c>
      <c r="AS133" s="72" t="str">
        <v/>
      </c>
      <c r="AT133" s="72" t="str">
        <v/>
      </c>
      <c r="AU133" s="72" t="str">
        <v/>
      </c>
      <c r="AV133" s="72" t="str">
        <v/>
      </c>
      <c r="AW133" s="72" t="str">
        <v/>
      </c>
      <c r="AX133" s="72" t="str">
        <v/>
      </c>
      <c r="AY133" s="72" t="str">
        <v/>
      </c>
      <c r="AZ133" s="72" t="str">
        <v/>
      </c>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c r="DA133" s="72"/>
      <c r="DB133" s="72"/>
      <c r="DC133" s="72"/>
      <c r="DD133" s="72"/>
      <c r="DE133" s="72"/>
      <c r="DF133" s="72"/>
      <c r="DG133" s="72"/>
      <c r="DH133" s="72"/>
      <c r="DI133" s="72"/>
      <c r="DJ133" s="72"/>
      <c r="DK133" s="72"/>
      <c r="DL133" s="72"/>
      <c r="DM133" s="72"/>
      <c r="DN133" s="72"/>
      <c r="DO133" s="72"/>
      <c r="DP133" s="72"/>
      <c r="DQ133" s="72"/>
      <c r="DR133" s="72"/>
      <c r="DS133" s="72"/>
      <c r="DT133" s="72"/>
      <c r="DU133" s="72"/>
      <c r="DV133" s="72"/>
      <c r="DW133" s="72"/>
      <c r="DX133" s="72"/>
      <c r="DY133" s="72"/>
      <c r="DZ133" s="72"/>
      <c r="EA133" s="72"/>
      <c r="EB133" s="72"/>
      <c r="EC133" s="72"/>
      <c r="ED133" s="72"/>
      <c r="EE133" s="72"/>
      <c r="EF133" s="72"/>
      <c r="EG133" s="72"/>
      <c r="EH133" s="72"/>
      <c r="EI133" s="72"/>
      <c r="EJ133" s="72"/>
      <c r="EK133" s="72"/>
      <c r="EL133" s="72"/>
      <c r="EM133" s="72"/>
      <c r="EN133" s="72"/>
      <c r="EO133" s="72"/>
      <c r="EP133" s="72"/>
      <c r="EQ133" s="72"/>
      <c r="ER133" s="72"/>
      <c r="ES133" s="72"/>
      <c r="ET133" s="72"/>
      <c r="EU133" s="72"/>
      <c r="EV133" s="72"/>
      <c r="EW133" s="72"/>
      <c r="EX133" s="72"/>
      <c r="EY133" s="72"/>
      <c r="EZ133" s="72"/>
      <c r="FA133" s="72"/>
      <c r="FB133" s="72"/>
      <c r="FC133" s="72"/>
      <c r="FD133" s="72"/>
      <c r="FE133" s="72"/>
      <c r="FF133" s="72"/>
      <c r="FG133" s="72"/>
      <c r="FH133" s="72"/>
      <c r="FI133" s="72"/>
      <c r="FJ133" s="72"/>
      <c r="FK133" s="72"/>
      <c r="FL133" s="72"/>
      <c r="FM133" s="72"/>
      <c r="FN133" s="72"/>
      <c r="FO133" s="72"/>
      <c r="FP133" s="72"/>
      <c r="FQ133" s="72"/>
      <c r="FR133" s="72"/>
      <c r="FS133" s="72"/>
      <c r="FT133" s="72"/>
      <c r="FU133" s="72"/>
      <c r="FV133" s="72"/>
      <c r="FW133" s="72"/>
      <c r="FX133" s="72"/>
      <c r="FY133" s="72"/>
      <c r="FZ133" s="72"/>
      <c r="GA133" s="72"/>
      <c r="GB133" s="72"/>
      <c r="GC133" s="72"/>
      <c r="GD133" s="72"/>
      <c r="GE133" s="72"/>
      <c r="GF133" s="72"/>
      <c r="GG133" s="72"/>
      <c r="GH133" s="72"/>
      <c r="GI133" s="72"/>
      <c r="GJ133" s="72"/>
      <c r="GK133" s="72"/>
      <c r="GL133" s="72"/>
      <c r="GM133" s="72"/>
      <c r="GN133" s="72"/>
      <c r="GO133" s="72"/>
      <c r="GP133" s="72"/>
      <c r="GQ133" s="72"/>
      <c r="GR133" s="72"/>
      <c r="GS133" s="72"/>
      <c r="GT133" s="72"/>
      <c r="GU133" s="72"/>
      <c r="GV133" s="72"/>
      <c r="GW133" s="72"/>
      <c r="GX133" s="72"/>
      <c r="GY133" s="72"/>
      <c r="GZ133" s="72"/>
      <c r="HA133" s="72"/>
      <c r="HB133" s="72"/>
      <c r="HC133" s="72"/>
      <c r="HD133" s="72"/>
      <c r="HE133" s="72"/>
      <c r="HF133" s="72"/>
      <c r="HG133" s="72"/>
      <c r="HH133" s="72"/>
      <c r="HI133" s="72"/>
      <c r="HJ133" s="72"/>
      <c r="HK133" s="72"/>
      <c r="HL133" s="72"/>
      <c r="HM133" s="72"/>
      <c r="HN133" s="72"/>
      <c r="HO133" s="72"/>
      <c r="HP133" s="72"/>
      <c r="HQ133" s="72"/>
      <c r="HR133" s="72"/>
      <c r="HS133" s="72"/>
      <c r="HT133" s="72"/>
      <c r="HU133" s="72"/>
      <c r="HV133" s="72"/>
      <c r="HW133" s="72"/>
      <c r="HX133" s="72"/>
      <c r="HY133" s="72"/>
      <c r="HZ133" s="72"/>
      <c r="IA133" s="72"/>
      <c r="IB133" s="72"/>
      <c r="IC133" s="72"/>
      <c r="ID133" s="72"/>
      <c r="IE133" s="72"/>
      <c r="IF133" s="72"/>
      <c r="IG133" s="72"/>
      <c r="IH133" s="72"/>
      <c r="II133" s="72"/>
      <c r="IJ133" s="72"/>
      <c r="IK133" s="72"/>
      <c r="IL133" s="72"/>
      <c r="IM133" s="72"/>
      <c r="IN133" s="72"/>
      <c r="IO133" s="72"/>
      <c r="IP133" s="72"/>
      <c r="IQ133" s="72"/>
      <c r="IR133" s="72"/>
      <c r="IS133" s="72"/>
      <c r="IT133" s="72"/>
      <c r="IU133" s="72"/>
      <c r="IV133" s="72"/>
    </row>
    <row r="134" spans="1:256" s="73" customFormat="1" x14ac:dyDescent="0.25">
      <c r="A134" s="70" t="str">
        <f>IF(A132="","",IF((SUM(IF(FREQUENCY('A1'!$K$30:$L$103,'A1'!$K$30:$L$103)&gt;0,1)))&gt;(A132+1),(A132+1),""))</f>
        <v/>
      </c>
      <c r="B134" s="71" t="str">
        <f t="array" ref="B134">IF(A133="","",(LARGE('A1'!$K$30:$L$103,(1+SUM(COUNTIF('A1'!$K$30:$L$103,B$7:B133))-(A133*COUNTIF('A1'!$K$30:$L$103,B$8))))))</f>
        <v/>
      </c>
      <c r="C134" s="72" t="str">
        <f t="array" ref="C134:AZ134">IF($C$6:$AZ$6="","",IF($C$6:$AZ$6="HOT",IF($C133:$AZ133="●","|",IF($C133:$AZ133="|","|","")),IF($C133:$AZ133="▲","|",IF($C133:$AZ133="|","|",""))))</f>
        <v/>
      </c>
      <c r="D134" s="72" t="str">
        <v/>
      </c>
      <c r="E134" s="72" t="e">
        <v>#NUM!</v>
      </c>
      <c r="F134" s="72" t="str">
        <v/>
      </c>
      <c r="G134" s="72" t="str">
        <v/>
      </c>
      <c r="H134" s="72" t="e">
        <v>#NUM!</v>
      </c>
      <c r="I134" s="72" t="e">
        <v>#NUM!</v>
      </c>
      <c r="J134" s="72" t="e">
        <v>#NUM!</v>
      </c>
      <c r="K134" s="72" t="str">
        <v/>
      </c>
      <c r="L134" s="72" t="str">
        <v/>
      </c>
      <c r="M134" s="72" t="str">
        <v/>
      </c>
      <c r="N134" s="72" t="str">
        <v/>
      </c>
      <c r="O134" s="72" t="e">
        <v>#NUM!</v>
      </c>
      <c r="P134" s="72" t="e">
        <v>#NUM!</v>
      </c>
      <c r="Q134" s="72" t="e">
        <v>#NUM!</v>
      </c>
      <c r="R134" s="72" t="e">
        <v>#NUM!</v>
      </c>
      <c r="S134" s="72" t="e">
        <v>#NUM!</v>
      </c>
      <c r="T134" s="72" t="e">
        <v>#NUM!</v>
      </c>
      <c r="U134" s="72" t="e">
        <v>#NUM!</v>
      </c>
      <c r="V134" s="72" t="e">
        <v>#NUM!</v>
      </c>
      <c r="W134" s="72" t="e">
        <v>#NUM!</v>
      </c>
      <c r="X134" s="72" t="e">
        <v>#NUM!</v>
      </c>
      <c r="Y134" s="72" t="e">
        <v>#NUM!</v>
      </c>
      <c r="Z134" s="72" t="str">
        <v/>
      </c>
      <c r="AA134" s="72" t="str">
        <v/>
      </c>
      <c r="AB134" s="72" t="str">
        <v/>
      </c>
      <c r="AC134" s="72" t="str">
        <v/>
      </c>
      <c r="AD134" s="72" t="str">
        <v/>
      </c>
      <c r="AE134" s="72" t="str">
        <v/>
      </c>
      <c r="AF134" s="72" t="str">
        <v/>
      </c>
      <c r="AG134" s="72" t="str">
        <v/>
      </c>
      <c r="AH134" s="72" t="str">
        <v/>
      </c>
      <c r="AI134" s="72" t="str">
        <v/>
      </c>
      <c r="AJ134" s="72" t="str">
        <v/>
      </c>
      <c r="AK134" s="72" t="str">
        <v/>
      </c>
      <c r="AL134" s="72" t="str">
        <v/>
      </c>
      <c r="AM134" s="72" t="str">
        <v/>
      </c>
      <c r="AN134" s="72" t="str">
        <v/>
      </c>
      <c r="AO134" s="72" t="str">
        <v/>
      </c>
      <c r="AP134" s="72" t="str">
        <v/>
      </c>
      <c r="AQ134" s="72" t="str">
        <v/>
      </c>
      <c r="AR134" s="72" t="str">
        <v/>
      </c>
      <c r="AS134" s="72" t="str">
        <v/>
      </c>
      <c r="AT134" s="72" t="str">
        <v/>
      </c>
      <c r="AU134" s="72" t="str">
        <v/>
      </c>
      <c r="AV134" s="72" t="str">
        <v/>
      </c>
      <c r="AW134" s="72" t="str">
        <v/>
      </c>
      <c r="AX134" s="72" t="str">
        <v/>
      </c>
      <c r="AY134" s="72" t="str">
        <v/>
      </c>
      <c r="AZ134" s="72" t="str">
        <v/>
      </c>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c r="DA134" s="72"/>
      <c r="DB134" s="72"/>
      <c r="DC134" s="72"/>
      <c r="DD134" s="72"/>
      <c r="DE134" s="72"/>
      <c r="DF134" s="72"/>
      <c r="DG134" s="72"/>
      <c r="DH134" s="72"/>
      <c r="DI134" s="72"/>
      <c r="DJ134" s="72"/>
      <c r="DK134" s="72"/>
      <c r="DL134" s="72"/>
      <c r="DM134" s="72"/>
      <c r="DN134" s="72"/>
      <c r="DO134" s="72"/>
      <c r="DP134" s="72"/>
      <c r="DQ134" s="72"/>
      <c r="DR134" s="72"/>
      <c r="DS134" s="72"/>
      <c r="DT134" s="72"/>
      <c r="DU134" s="72"/>
      <c r="DV134" s="72"/>
      <c r="DW134" s="72"/>
      <c r="DX134" s="72"/>
      <c r="DY134" s="72"/>
      <c r="DZ134" s="72"/>
      <c r="EA134" s="72"/>
      <c r="EB134" s="72"/>
      <c r="EC134" s="72"/>
      <c r="ED134" s="72"/>
      <c r="EE134" s="72"/>
      <c r="EF134" s="72"/>
      <c r="EG134" s="72"/>
      <c r="EH134" s="72"/>
      <c r="EI134" s="72"/>
      <c r="EJ134" s="72"/>
      <c r="EK134" s="72"/>
      <c r="EL134" s="72"/>
      <c r="EM134" s="72"/>
      <c r="EN134" s="72"/>
      <c r="EO134" s="72"/>
      <c r="EP134" s="72"/>
      <c r="EQ134" s="72"/>
      <c r="ER134" s="72"/>
      <c r="ES134" s="72"/>
      <c r="ET134" s="72"/>
      <c r="EU134" s="72"/>
      <c r="EV134" s="72"/>
      <c r="EW134" s="72"/>
      <c r="EX134" s="72"/>
      <c r="EY134" s="72"/>
      <c r="EZ134" s="72"/>
      <c r="FA134" s="72"/>
      <c r="FB134" s="72"/>
      <c r="FC134" s="72"/>
      <c r="FD134" s="72"/>
      <c r="FE134" s="72"/>
      <c r="FF134" s="72"/>
      <c r="FG134" s="72"/>
      <c r="FH134" s="72"/>
      <c r="FI134" s="72"/>
      <c r="FJ134" s="72"/>
      <c r="FK134" s="72"/>
      <c r="FL134" s="72"/>
      <c r="FM134" s="72"/>
      <c r="FN134" s="72"/>
      <c r="FO134" s="72"/>
      <c r="FP134" s="72"/>
      <c r="FQ134" s="72"/>
      <c r="FR134" s="72"/>
      <c r="FS134" s="72"/>
      <c r="FT134" s="72"/>
      <c r="FU134" s="72"/>
      <c r="FV134" s="72"/>
      <c r="FW134" s="72"/>
      <c r="FX134" s="72"/>
      <c r="FY134" s="72"/>
      <c r="FZ134" s="72"/>
      <c r="GA134" s="72"/>
      <c r="GB134" s="72"/>
      <c r="GC134" s="72"/>
      <c r="GD134" s="72"/>
      <c r="GE134" s="72"/>
      <c r="GF134" s="72"/>
      <c r="GG134" s="72"/>
      <c r="GH134" s="72"/>
      <c r="GI134" s="72"/>
      <c r="GJ134" s="72"/>
      <c r="GK134" s="72"/>
      <c r="GL134" s="72"/>
      <c r="GM134" s="72"/>
      <c r="GN134" s="72"/>
      <c r="GO134" s="72"/>
      <c r="GP134" s="72"/>
      <c r="GQ134" s="72"/>
      <c r="GR134" s="72"/>
      <c r="GS134" s="72"/>
      <c r="GT134" s="72"/>
      <c r="GU134" s="72"/>
      <c r="GV134" s="72"/>
      <c r="GW134" s="72"/>
      <c r="GX134" s="72"/>
      <c r="GY134" s="72"/>
      <c r="GZ134" s="72"/>
      <c r="HA134" s="72"/>
      <c r="HB134" s="72"/>
      <c r="HC134" s="72"/>
      <c r="HD134" s="72"/>
      <c r="HE134" s="72"/>
      <c r="HF134" s="72"/>
      <c r="HG134" s="72"/>
      <c r="HH134" s="72"/>
      <c r="HI134" s="72"/>
      <c r="HJ134" s="72"/>
      <c r="HK134" s="72"/>
      <c r="HL134" s="72"/>
      <c r="HM134" s="72"/>
      <c r="HN134" s="72"/>
      <c r="HO134" s="72"/>
      <c r="HP134" s="72"/>
      <c r="HQ134" s="72"/>
      <c r="HR134" s="72"/>
      <c r="HS134" s="72"/>
      <c r="HT134" s="72"/>
      <c r="HU134" s="72"/>
      <c r="HV134" s="72"/>
      <c r="HW134" s="72"/>
      <c r="HX134" s="72"/>
      <c r="HY134" s="72"/>
      <c r="HZ134" s="72"/>
      <c r="IA134" s="72"/>
      <c r="IB134" s="72"/>
      <c r="IC134" s="72"/>
      <c r="ID134" s="72"/>
      <c r="IE134" s="72"/>
      <c r="IF134" s="72"/>
      <c r="IG134" s="72"/>
      <c r="IH134" s="72"/>
      <c r="II134" s="72"/>
      <c r="IJ134" s="72"/>
      <c r="IK134" s="72"/>
      <c r="IL134" s="72"/>
      <c r="IM134" s="72"/>
      <c r="IN134" s="72"/>
      <c r="IO134" s="72"/>
      <c r="IP134" s="72"/>
      <c r="IQ134" s="72"/>
      <c r="IR134" s="72"/>
      <c r="IS134" s="72"/>
      <c r="IT134" s="72"/>
      <c r="IU134" s="72"/>
      <c r="IV134" s="72"/>
    </row>
    <row r="135" spans="1:256" s="73" customFormat="1" x14ac:dyDescent="0.25">
      <c r="A135" s="70" t="str">
        <f>IF(A133="","",IF((SUM(IF(FREQUENCY('A1'!$K$30:$L$103,'A1'!$K$30:$L$103)&gt;0,1)))&gt;(A133+1),(A133+1),""))</f>
        <v/>
      </c>
      <c r="B135" s="71" t="str">
        <f t="array" ref="B135">IF(A134="","",(LARGE('A1'!$K$30:$L$103,(1+SUM(COUNTIF('A1'!$K$30:$L$103,B$7:B134))-(A134*COUNTIF('A1'!$K$30:$L$103,B$8))))))</f>
        <v/>
      </c>
      <c r="C135" s="72" t="str">
        <f t="array" ref="C135:AZ135">IF($C$6:$AZ$6="","",IF($C$6:$AZ$6="HOT",IF(TRANSPOSE('A1'!$K$30:$K$80)=$B135,"●",IF(TRANSPOSE('A1'!$L$30:$L$80)=$B135,"▼",IF($C134:$AZ134="|","|",""))),IF(TRANSPOSE('A1'!$K$30:$K$80)=$B135,"●",IF(TRANSPOSE('A1'!$L$30:$L$80)=$B135,"▲",IF($C134:$AZ134="|","|","")))))</f>
        <v/>
      </c>
      <c r="D135" s="72" t="str">
        <v/>
      </c>
      <c r="E135" s="72" t="e">
        <v>#NUM!</v>
      </c>
      <c r="F135" s="72" t="str">
        <v/>
      </c>
      <c r="G135" s="72" t="str">
        <v/>
      </c>
      <c r="H135" s="72" t="e">
        <v>#NUM!</v>
      </c>
      <c r="I135" s="72" t="e">
        <v>#NUM!</v>
      </c>
      <c r="J135" s="72" t="e">
        <v>#NUM!</v>
      </c>
      <c r="K135" s="72" t="str">
        <v/>
      </c>
      <c r="L135" s="72" t="str">
        <v/>
      </c>
      <c r="M135" s="72" t="str">
        <v/>
      </c>
      <c r="N135" s="72" t="str">
        <v/>
      </c>
      <c r="O135" s="72" t="e">
        <v>#NUM!</v>
      </c>
      <c r="P135" s="72" t="e">
        <v>#NUM!</v>
      </c>
      <c r="Q135" s="72" t="e">
        <v>#NUM!</v>
      </c>
      <c r="R135" s="72" t="e">
        <v>#NUM!</v>
      </c>
      <c r="S135" s="72" t="e">
        <v>#NUM!</v>
      </c>
      <c r="T135" s="72" t="e">
        <v>#NUM!</v>
      </c>
      <c r="U135" s="72" t="e">
        <v>#NUM!</v>
      </c>
      <c r="V135" s="72" t="e">
        <v>#NUM!</v>
      </c>
      <c r="W135" s="72" t="e">
        <v>#NUM!</v>
      </c>
      <c r="X135" s="72" t="e">
        <v>#NUM!</v>
      </c>
      <c r="Y135" s="72" t="e">
        <v>#NUM!</v>
      </c>
      <c r="Z135" s="72" t="str">
        <v/>
      </c>
      <c r="AA135" s="72" t="str">
        <v/>
      </c>
      <c r="AB135" s="72" t="str">
        <v/>
      </c>
      <c r="AC135" s="72" t="str">
        <v/>
      </c>
      <c r="AD135" s="72" t="str">
        <v/>
      </c>
      <c r="AE135" s="72" t="str">
        <v/>
      </c>
      <c r="AF135" s="72" t="str">
        <v/>
      </c>
      <c r="AG135" s="72" t="str">
        <v/>
      </c>
      <c r="AH135" s="72" t="str">
        <v/>
      </c>
      <c r="AI135" s="72" t="str">
        <v/>
      </c>
      <c r="AJ135" s="72" t="str">
        <v/>
      </c>
      <c r="AK135" s="72" t="str">
        <v/>
      </c>
      <c r="AL135" s="72" t="str">
        <v/>
      </c>
      <c r="AM135" s="72" t="str">
        <v/>
      </c>
      <c r="AN135" s="72" t="str">
        <v/>
      </c>
      <c r="AO135" s="72" t="str">
        <v/>
      </c>
      <c r="AP135" s="72" t="str">
        <v/>
      </c>
      <c r="AQ135" s="72" t="str">
        <v/>
      </c>
      <c r="AR135" s="72" t="str">
        <v/>
      </c>
      <c r="AS135" s="72" t="str">
        <v/>
      </c>
      <c r="AT135" s="72" t="str">
        <v/>
      </c>
      <c r="AU135" s="72" t="str">
        <v/>
      </c>
      <c r="AV135" s="72" t="str">
        <v/>
      </c>
      <c r="AW135" s="72" t="str">
        <v/>
      </c>
      <c r="AX135" s="72" t="str">
        <v/>
      </c>
      <c r="AY135" s="72" t="str">
        <v/>
      </c>
      <c r="AZ135" s="72" t="str">
        <v/>
      </c>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c r="DA135" s="72"/>
      <c r="DB135" s="72"/>
      <c r="DC135" s="72"/>
      <c r="DD135" s="72"/>
      <c r="DE135" s="72"/>
      <c r="DF135" s="72"/>
      <c r="DG135" s="72"/>
      <c r="DH135" s="72"/>
      <c r="DI135" s="72"/>
      <c r="DJ135" s="72"/>
      <c r="DK135" s="72"/>
      <c r="DL135" s="72"/>
      <c r="DM135" s="72"/>
      <c r="DN135" s="72"/>
      <c r="DO135" s="72"/>
      <c r="DP135" s="72"/>
      <c r="DQ135" s="72"/>
      <c r="DR135" s="72"/>
      <c r="DS135" s="72"/>
      <c r="DT135" s="72"/>
      <c r="DU135" s="72"/>
      <c r="DV135" s="72"/>
      <c r="DW135" s="72"/>
      <c r="DX135" s="72"/>
      <c r="DY135" s="72"/>
      <c r="DZ135" s="72"/>
      <c r="EA135" s="72"/>
      <c r="EB135" s="72"/>
      <c r="EC135" s="72"/>
      <c r="ED135" s="72"/>
      <c r="EE135" s="72"/>
      <c r="EF135" s="72"/>
      <c r="EG135" s="72"/>
      <c r="EH135" s="72"/>
      <c r="EI135" s="72"/>
      <c r="EJ135" s="72"/>
      <c r="EK135" s="72"/>
      <c r="EL135" s="72"/>
      <c r="EM135" s="72"/>
      <c r="EN135" s="72"/>
      <c r="EO135" s="72"/>
      <c r="EP135" s="72"/>
      <c r="EQ135" s="72"/>
      <c r="ER135" s="72"/>
      <c r="ES135" s="72"/>
      <c r="ET135" s="72"/>
      <c r="EU135" s="72"/>
      <c r="EV135" s="72"/>
      <c r="EW135" s="72"/>
      <c r="EX135" s="72"/>
      <c r="EY135" s="72"/>
      <c r="EZ135" s="72"/>
      <c r="FA135" s="72"/>
      <c r="FB135" s="72"/>
      <c r="FC135" s="72"/>
      <c r="FD135" s="72"/>
      <c r="FE135" s="72"/>
      <c r="FF135" s="72"/>
      <c r="FG135" s="72"/>
      <c r="FH135" s="72"/>
      <c r="FI135" s="72"/>
      <c r="FJ135" s="72"/>
      <c r="FK135" s="72"/>
      <c r="FL135" s="72"/>
      <c r="FM135" s="72"/>
      <c r="FN135" s="72"/>
      <c r="FO135" s="72"/>
      <c r="FP135" s="72"/>
      <c r="FQ135" s="72"/>
      <c r="FR135" s="72"/>
      <c r="FS135" s="72"/>
      <c r="FT135" s="72"/>
      <c r="FU135" s="72"/>
      <c r="FV135" s="72"/>
      <c r="FW135" s="72"/>
      <c r="FX135" s="72"/>
      <c r="FY135" s="72"/>
      <c r="FZ135" s="72"/>
      <c r="GA135" s="72"/>
      <c r="GB135" s="72"/>
      <c r="GC135" s="72"/>
      <c r="GD135" s="72"/>
      <c r="GE135" s="72"/>
      <c r="GF135" s="72"/>
      <c r="GG135" s="72"/>
      <c r="GH135" s="72"/>
      <c r="GI135" s="72"/>
      <c r="GJ135" s="72"/>
      <c r="GK135" s="72"/>
      <c r="GL135" s="72"/>
      <c r="GM135" s="72"/>
      <c r="GN135" s="72"/>
      <c r="GO135" s="72"/>
      <c r="GP135" s="72"/>
      <c r="GQ135" s="72"/>
      <c r="GR135" s="72"/>
      <c r="GS135" s="72"/>
      <c r="GT135" s="72"/>
      <c r="GU135" s="72"/>
      <c r="GV135" s="72"/>
      <c r="GW135" s="72"/>
      <c r="GX135" s="72"/>
      <c r="GY135" s="72"/>
      <c r="GZ135" s="72"/>
      <c r="HA135" s="72"/>
      <c r="HB135" s="72"/>
      <c r="HC135" s="72"/>
      <c r="HD135" s="72"/>
      <c r="HE135" s="72"/>
      <c r="HF135" s="72"/>
      <c r="HG135" s="72"/>
      <c r="HH135" s="72"/>
      <c r="HI135" s="72"/>
      <c r="HJ135" s="72"/>
      <c r="HK135" s="72"/>
      <c r="HL135" s="72"/>
      <c r="HM135" s="72"/>
      <c r="HN135" s="72"/>
      <c r="HO135" s="72"/>
      <c r="HP135" s="72"/>
      <c r="HQ135" s="72"/>
      <c r="HR135" s="72"/>
      <c r="HS135" s="72"/>
      <c r="HT135" s="72"/>
      <c r="HU135" s="72"/>
      <c r="HV135" s="72"/>
      <c r="HW135" s="72"/>
      <c r="HX135" s="72"/>
      <c r="HY135" s="72"/>
      <c r="HZ135" s="72"/>
      <c r="IA135" s="72"/>
      <c r="IB135" s="72"/>
      <c r="IC135" s="72"/>
      <c r="ID135" s="72"/>
      <c r="IE135" s="72"/>
      <c r="IF135" s="72"/>
      <c r="IG135" s="72"/>
      <c r="IH135" s="72"/>
      <c r="II135" s="72"/>
      <c r="IJ135" s="72"/>
      <c r="IK135" s="72"/>
      <c r="IL135" s="72"/>
      <c r="IM135" s="72"/>
      <c r="IN135" s="72"/>
      <c r="IO135" s="72"/>
      <c r="IP135" s="72"/>
      <c r="IQ135" s="72"/>
      <c r="IR135" s="72"/>
      <c r="IS135" s="72"/>
      <c r="IT135" s="72"/>
      <c r="IU135" s="72"/>
      <c r="IV135" s="72"/>
    </row>
    <row r="136" spans="1:256" s="73" customFormat="1" x14ac:dyDescent="0.25">
      <c r="A136" s="70" t="str">
        <f>IF(A134="","",IF((SUM(IF(FREQUENCY('A1'!$K$30:$L$103,'A1'!$K$30:$L$103)&gt;0,1)))&gt;(A134+1),(A134+1),""))</f>
        <v/>
      </c>
      <c r="B136" s="71" t="str">
        <f t="array" ref="B136">IF(A135="","",(LARGE('A1'!$K$30:$L$103,(1+SUM(COUNTIF('A1'!$K$30:$L$103,B$7:B135))-(A135*COUNTIF('A1'!$K$30:$L$103,B$8))))))</f>
        <v/>
      </c>
      <c r="C136" s="72" t="str">
        <f t="array" ref="C136:AZ136">IF($C$6:$AZ$6="","",IF($C$6:$AZ$6="HOT",IF($C135:$AZ135="●","|",IF($C135:$AZ135="|","|","")),IF($C135:$AZ135="▲","|",IF($C135:$AZ135="|","|",""))))</f>
        <v/>
      </c>
      <c r="D136" s="72" t="str">
        <v/>
      </c>
      <c r="E136" s="72" t="e">
        <v>#NUM!</v>
      </c>
      <c r="F136" s="72" t="str">
        <v/>
      </c>
      <c r="G136" s="72" t="str">
        <v/>
      </c>
      <c r="H136" s="72" t="e">
        <v>#NUM!</v>
      </c>
      <c r="I136" s="72" t="e">
        <v>#NUM!</v>
      </c>
      <c r="J136" s="72" t="e">
        <v>#NUM!</v>
      </c>
      <c r="K136" s="72" t="str">
        <v/>
      </c>
      <c r="L136" s="72" t="str">
        <v/>
      </c>
      <c r="M136" s="72" t="str">
        <v/>
      </c>
      <c r="N136" s="72" t="str">
        <v/>
      </c>
      <c r="O136" s="72" t="e">
        <v>#NUM!</v>
      </c>
      <c r="P136" s="72" t="e">
        <v>#NUM!</v>
      </c>
      <c r="Q136" s="72" t="e">
        <v>#NUM!</v>
      </c>
      <c r="R136" s="72" t="e">
        <v>#NUM!</v>
      </c>
      <c r="S136" s="72" t="e">
        <v>#NUM!</v>
      </c>
      <c r="T136" s="72" t="e">
        <v>#NUM!</v>
      </c>
      <c r="U136" s="72" t="e">
        <v>#NUM!</v>
      </c>
      <c r="V136" s="72" t="e">
        <v>#NUM!</v>
      </c>
      <c r="W136" s="72" t="e">
        <v>#NUM!</v>
      </c>
      <c r="X136" s="72" t="e">
        <v>#NUM!</v>
      </c>
      <c r="Y136" s="72" t="e">
        <v>#NUM!</v>
      </c>
      <c r="Z136" s="72" t="str">
        <v/>
      </c>
      <c r="AA136" s="72" t="str">
        <v/>
      </c>
      <c r="AB136" s="72" t="str">
        <v/>
      </c>
      <c r="AC136" s="72" t="str">
        <v/>
      </c>
      <c r="AD136" s="72" t="str">
        <v/>
      </c>
      <c r="AE136" s="72" t="str">
        <v/>
      </c>
      <c r="AF136" s="72" t="str">
        <v/>
      </c>
      <c r="AG136" s="72" t="str">
        <v/>
      </c>
      <c r="AH136" s="72" t="str">
        <v/>
      </c>
      <c r="AI136" s="72" t="str">
        <v/>
      </c>
      <c r="AJ136" s="72" t="str">
        <v/>
      </c>
      <c r="AK136" s="72" t="str">
        <v/>
      </c>
      <c r="AL136" s="72" t="str">
        <v/>
      </c>
      <c r="AM136" s="72" t="str">
        <v/>
      </c>
      <c r="AN136" s="72" t="str">
        <v/>
      </c>
      <c r="AO136" s="72" t="str">
        <v/>
      </c>
      <c r="AP136" s="72" t="str">
        <v/>
      </c>
      <c r="AQ136" s="72" t="str">
        <v/>
      </c>
      <c r="AR136" s="72" t="str">
        <v/>
      </c>
      <c r="AS136" s="72" t="str">
        <v/>
      </c>
      <c r="AT136" s="72" t="str">
        <v/>
      </c>
      <c r="AU136" s="72" t="str">
        <v/>
      </c>
      <c r="AV136" s="72" t="str">
        <v/>
      </c>
      <c r="AW136" s="72" t="str">
        <v/>
      </c>
      <c r="AX136" s="72" t="str">
        <v/>
      </c>
      <c r="AY136" s="72" t="str">
        <v/>
      </c>
      <c r="AZ136" s="72" t="str">
        <v/>
      </c>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c r="DA136" s="72"/>
      <c r="DB136" s="72"/>
      <c r="DC136" s="72"/>
      <c r="DD136" s="72"/>
      <c r="DE136" s="72"/>
      <c r="DF136" s="72"/>
      <c r="DG136" s="72"/>
      <c r="DH136" s="72"/>
      <c r="DI136" s="72"/>
      <c r="DJ136" s="72"/>
      <c r="DK136" s="72"/>
      <c r="DL136" s="72"/>
      <c r="DM136" s="72"/>
      <c r="DN136" s="72"/>
      <c r="DO136" s="72"/>
      <c r="DP136" s="72"/>
      <c r="DQ136" s="72"/>
      <c r="DR136" s="72"/>
      <c r="DS136" s="72"/>
      <c r="DT136" s="72"/>
      <c r="DU136" s="72"/>
      <c r="DV136" s="72"/>
      <c r="DW136" s="72"/>
      <c r="DX136" s="72"/>
      <c r="DY136" s="72"/>
      <c r="DZ136" s="72"/>
      <c r="EA136" s="72"/>
      <c r="EB136" s="72"/>
      <c r="EC136" s="72"/>
      <c r="ED136" s="72"/>
      <c r="EE136" s="72"/>
      <c r="EF136" s="72"/>
      <c r="EG136" s="72"/>
      <c r="EH136" s="72"/>
      <c r="EI136" s="72"/>
      <c r="EJ136" s="72"/>
      <c r="EK136" s="72"/>
      <c r="EL136" s="72"/>
      <c r="EM136" s="72"/>
      <c r="EN136" s="72"/>
      <c r="EO136" s="72"/>
      <c r="EP136" s="72"/>
      <c r="EQ136" s="72"/>
      <c r="ER136" s="72"/>
      <c r="ES136" s="72"/>
      <c r="ET136" s="72"/>
      <c r="EU136" s="72"/>
      <c r="EV136" s="72"/>
      <c r="EW136" s="72"/>
      <c r="EX136" s="72"/>
      <c r="EY136" s="72"/>
      <c r="EZ136" s="72"/>
      <c r="FA136" s="72"/>
      <c r="FB136" s="72"/>
      <c r="FC136" s="72"/>
      <c r="FD136" s="72"/>
      <c r="FE136" s="72"/>
      <c r="FF136" s="72"/>
      <c r="FG136" s="72"/>
      <c r="FH136" s="72"/>
      <c r="FI136" s="72"/>
      <c r="FJ136" s="72"/>
      <c r="FK136" s="72"/>
      <c r="FL136" s="72"/>
      <c r="FM136" s="72"/>
      <c r="FN136" s="72"/>
      <c r="FO136" s="72"/>
      <c r="FP136" s="72"/>
      <c r="FQ136" s="72"/>
      <c r="FR136" s="72"/>
      <c r="FS136" s="72"/>
      <c r="FT136" s="72"/>
      <c r="FU136" s="72"/>
      <c r="FV136" s="72"/>
      <c r="FW136" s="72"/>
      <c r="FX136" s="72"/>
      <c r="FY136" s="72"/>
      <c r="FZ136" s="72"/>
      <c r="GA136" s="72"/>
      <c r="GB136" s="72"/>
      <c r="GC136" s="72"/>
      <c r="GD136" s="72"/>
      <c r="GE136" s="72"/>
      <c r="GF136" s="72"/>
      <c r="GG136" s="72"/>
      <c r="GH136" s="72"/>
      <c r="GI136" s="72"/>
      <c r="GJ136" s="72"/>
      <c r="GK136" s="72"/>
      <c r="GL136" s="72"/>
      <c r="GM136" s="72"/>
      <c r="GN136" s="72"/>
      <c r="GO136" s="72"/>
      <c r="GP136" s="72"/>
      <c r="GQ136" s="72"/>
      <c r="GR136" s="72"/>
      <c r="GS136" s="72"/>
      <c r="GT136" s="72"/>
      <c r="GU136" s="72"/>
      <c r="GV136" s="72"/>
      <c r="GW136" s="72"/>
      <c r="GX136" s="72"/>
      <c r="GY136" s="72"/>
      <c r="GZ136" s="72"/>
      <c r="HA136" s="72"/>
      <c r="HB136" s="72"/>
      <c r="HC136" s="72"/>
      <c r="HD136" s="72"/>
      <c r="HE136" s="72"/>
      <c r="HF136" s="72"/>
      <c r="HG136" s="72"/>
      <c r="HH136" s="72"/>
      <c r="HI136" s="72"/>
      <c r="HJ136" s="72"/>
      <c r="HK136" s="72"/>
      <c r="HL136" s="72"/>
      <c r="HM136" s="72"/>
      <c r="HN136" s="72"/>
      <c r="HO136" s="72"/>
      <c r="HP136" s="72"/>
      <c r="HQ136" s="72"/>
      <c r="HR136" s="72"/>
      <c r="HS136" s="72"/>
      <c r="HT136" s="72"/>
      <c r="HU136" s="72"/>
      <c r="HV136" s="72"/>
      <c r="HW136" s="72"/>
      <c r="HX136" s="72"/>
      <c r="HY136" s="72"/>
      <c r="HZ136" s="72"/>
      <c r="IA136" s="72"/>
      <c r="IB136" s="72"/>
      <c r="IC136" s="72"/>
      <c r="ID136" s="72"/>
      <c r="IE136" s="72"/>
      <c r="IF136" s="72"/>
      <c r="IG136" s="72"/>
      <c r="IH136" s="72"/>
      <c r="II136" s="72"/>
      <c r="IJ136" s="72"/>
      <c r="IK136" s="72"/>
      <c r="IL136" s="72"/>
      <c r="IM136" s="72"/>
      <c r="IN136" s="72"/>
      <c r="IO136" s="72"/>
      <c r="IP136" s="72"/>
      <c r="IQ136" s="72"/>
      <c r="IR136" s="72"/>
      <c r="IS136" s="72"/>
      <c r="IT136" s="72"/>
      <c r="IU136" s="72"/>
      <c r="IV136" s="72"/>
    </row>
    <row r="137" spans="1:256" s="73" customFormat="1" x14ac:dyDescent="0.25">
      <c r="A137" s="70" t="str">
        <f>IF(A135="","",IF((SUM(IF(FREQUENCY('A1'!$K$30:$L$103,'A1'!$K$30:$L$103)&gt;0,1)))&gt;(A135+1),(A135+1),""))</f>
        <v/>
      </c>
      <c r="B137" s="71" t="str">
        <f t="array" ref="B137">IF(A136="","",(LARGE('A1'!$K$30:$L$103,(1+SUM(COUNTIF('A1'!$K$30:$L$103,B$7:B136))-(A136*COUNTIF('A1'!$K$30:$L$103,B$8))))))</f>
        <v/>
      </c>
      <c r="C137" s="72" t="str">
        <f t="array" ref="C137:AZ137">IF($C$6:$AZ$6="","",IF($C$6:$AZ$6="HOT",IF(TRANSPOSE('A1'!$K$30:$K$80)=$B137,"●",IF(TRANSPOSE('A1'!$L$30:$L$80)=$B137,"▼",IF($C136:$AZ136="|","|",""))),IF(TRANSPOSE('A1'!$K$30:$K$80)=$B137,"●",IF(TRANSPOSE('A1'!$L$30:$L$80)=$B137,"▲",IF($C136:$AZ136="|","|","")))))</f>
        <v/>
      </c>
      <c r="D137" s="72" t="str">
        <v/>
      </c>
      <c r="E137" s="72" t="e">
        <v>#NUM!</v>
      </c>
      <c r="F137" s="72" t="str">
        <v/>
      </c>
      <c r="G137" s="72" t="str">
        <v/>
      </c>
      <c r="H137" s="72" t="e">
        <v>#NUM!</v>
      </c>
      <c r="I137" s="72" t="e">
        <v>#NUM!</v>
      </c>
      <c r="J137" s="72" t="e">
        <v>#NUM!</v>
      </c>
      <c r="K137" s="72" t="str">
        <v/>
      </c>
      <c r="L137" s="72" t="str">
        <v/>
      </c>
      <c r="M137" s="72" t="str">
        <v/>
      </c>
      <c r="N137" s="72" t="str">
        <v/>
      </c>
      <c r="O137" s="72" t="e">
        <v>#NUM!</v>
      </c>
      <c r="P137" s="72" t="e">
        <v>#NUM!</v>
      </c>
      <c r="Q137" s="72" t="e">
        <v>#NUM!</v>
      </c>
      <c r="R137" s="72" t="e">
        <v>#NUM!</v>
      </c>
      <c r="S137" s="72" t="e">
        <v>#NUM!</v>
      </c>
      <c r="T137" s="72" t="e">
        <v>#NUM!</v>
      </c>
      <c r="U137" s="72" t="e">
        <v>#NUM!</v>
      </c>
      <c r="V137" s="72" t="e">
        <v>#NUM!</v>
      </c>
      <c r="W137" s="72" t="e">
        <v>#NUM!</v>
      </c>
      <c r="X137" s="72" t="e">
        <v>#NUM!</v>
      </c>
      <c r="Y137" s="72" t="e">
        <v>#NUM!</v>
      </c>
      <c r="Z137" s="72" t="str">
        <v/>
      </c>
      <c r="AA137" s="72" t="str">
        <v/>
      </c>
      <c r="AB137" s="72" t="str">
        <v/>
      </c>
      <c r="AC137" s="72" t="str">
        <v/>
      </c>
      <c r="AD137" s="72" t="str">
        <v/>
      </c>
      <c r="AE137" s="72" t="str">
        <v/>
      </c>
      <c r="AF137" s="72" t="str">
        <v/>
      </c>
      <c r="AG137" s="72" t="str">
        <v/>
      </c>
      <c r="AH137" s="72" t="str">
        <v/>
      </c>
      <c r="AI137" s="72" t="str">
        <v/>
      </c>
      <c r="AJ137" s="72" t="str">
        <v/>
      </c>
      <c r="AK137" s="72" t="str">
        <v/>
      </c>
      <c r="AL137" s="72" t="str">
        <v/>
      </c>
      <c r="AM137" s="72" t="str">
        <v/>
      </c>
      <c r="AN137" s="72" t="str">
        <v/>
      </c>
      <c r="AO137" s="72" t="str">
        <v/>
      </c>
      <c r="AP137" s="72" t="str">
        <v/>
      </c>
      <c r="AQ137" s="72" t="str">
        <v/>
      </c>
      <c r="AR137" s="72" t="str">
        <v/>
      </c>
      <c r="AS137" s="72" t="str">
        <v/>
      </c>
      <c r="AT137" s="72" t="str">
        <v/>
      </c>
      <c r="AU137" s="72" t="str">
        <v/>
      </c>
      <c r="AV137" s="72" t="str">
        <v/>
      </c>
      <c r="AW137" s="72" t="str">
        <v/>
      </c>
      <c r="AX137" s="72" t="str">
        <v/>
      </c>
      <c r="AY137" s="72" t="str">
        <v/>
      </c>
      <c r="AZ137" s="72" t="str">
        <v/>
      </c>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c r="DA137" s="72"/>
      <c r="DB137" s="72"/>
      <c r="DC137" s="72"/>
      <c r="DD137" s="72"/>
      <c r="DE137" s="72"/>
      <c r="DF137" s="72"/>
      <c r="DG137" s="72"/>
      <c r="DH137" s="72"/>
      <c r="DI137" s="72"/>
      <c r="DJ137" s="72"/>
      <c r="DK137" s="72"/>
      <c r="DL137" s="72"/>
      <c r="DM137" s="72"/>
      <c r="DN137" s="72"/>
      <c r="DO137" s="72"/>
      <c r="DP137" s="72"/>
      <c r="DQ137" s="72"/>
      <c r="DR137" s="72"/>
      <c r="DS137" s="72"/>
      <c r="DT137" s="72"/>
      <c r="DU137" s="72"/>
      <c r="DV137" s="72"/>
      <c r="DW137" s="72"/>
      <c r="DX137" s="72"/>
      <c r="DY137" s="72"/>
      <c r="DZ137" s="72"/>
      <c r="EA137" s="72"/>
      <c r="EB137" s="72"/>
      <c r="EC137" s="72"/>
      <c r="ED137" s="72"/>
      <c r="EE137" s="72"/>
      <c r="EF137" s="72"/>
      <c r="EG137" s="72"/>
      <c r="EH137" s="72"/>
      <c r="EI137" s="72"/>
      <c r="EJ137" s="72"/>
      <c r="EK137" s="72"/>
      <c r="EL137" s="72"/>
      <c r="EM137" s="72"/>
      <c r="EN137" s="72"/>
      <c r="EO137" s="72"/>
      <c r="EP137" s="72"/>
      <c r="EQ137" s="72"/>
      <c r="ER137" s="72"/>
      <c r="ES137" s="72"/>
      <c r="ET137" s="72"/>
      <c r="EU137" s="72"/>
      <c r="EV137" s="72"/>
      <c r="EW137" s="72"/>
      <c r="EX137" s="72"/>
      <c r="EY137" s="72"/>
      <c r="EZ137" s="72"/>
      <c r="FA137" s="72"/>
      <c r="FB137" s="72"/>
      <c r="FC137" s="72"/>
      <c r="FD137" s="72"/>
      <c r="FE137" s="72"/>
      <c r="FF137" s="72"/>
      <c r="FG137" s="72"/>
      <c r="FH137" s="72"/>
      <c r="FI137" s="72"/>
      <c r="FJ137" s="72"/>
      <c r="FK137" s="72"/>
      <c r="FL137" s="72"/>
      <c r="FM137" s="72"/>
      <c r="FN137" s="72"/>
      <c r="FO137" s="72"/>
      <c r="FP137" s="72"/>
      <c r="FQ137" s="72"/>
      <c r="FR137" s="72"/>
      <c r="FS137" s="72"/>
      <c r="FT137" s="72"/>
      <c r="FU137" s="72"/>
      <c r="FV137" s="72"/>
      <c r="FW137" s="72"/>
      <c r="FX137" s="72"/>
      <c r="FY137" s="72"/>
      <c r="FZ137" s="72"/>
      <c r="GA137" s="72"/>
      <c r="GB137" s="72"/>
      <c r="GC137" s="72"/>
      <c r="GD137" s="72"/>
      <c r="GE137" s="72"/>
      <c r="GF137" s="72"/>
      <c r="GG137" s="72"/>
      <c r="GH137" s="72"/>
      <c r="GI137" s="72"/>
      <c r="GJ137" s="72"/>
      <c r="GK137" s="72"/>
      <c r="GL137" s="72"/>
      <c r="GM137" s="72"/>
      <c r="GN137" s="72"/>
      <c r="GO137" s="72"/>
      <c r="GP137" s="72"/>
      <c r="GQ137" s="72"/>
      <c r="GR137" s="72"/>
      <c r="GS137" s="72"/>
      <c r="GT137" s="72"/>
      <c r="GU137" s="72"/>
      <c r="GV137" s="72"/>
      <c r="GW137" s="72"/>
      <c r="GX137" s="72"/>
      <c r="GY137" s="72"/>
      <c r="GZ137" s="72"/>
      <c r="HA137" s="72"/>
      <c r="HB137" s="72"/>
      <c r="HC137" s="72"/>
      <c r="HD137" s="72"/>
      <c r="HE137" s="72"/>
      <c r="HF137" s="72"/>
      <c r="HG137" s="72"/>
      <c r="HH137" s="72"/>
      <c r="HI137" s="72"/>
      <c r="HJ137" s="72"/>
      <c r="HK137" s="72"/>
      <c r="HL137" s="72"/>
      <c r="HM137" s="72"/>
      <c r="HN137" s="72"/>
      <c r="HO137" s="72"/>
      <c r="HP137" s="72"/>
      <c r="HQ137" s="72"/>
      <c r="HR137" s="72"/>
      <c r="HS137" s="72"/>
      <c r="HT137" s="72"/>
      <c r="HU137" s="72"/>
      <c r="HV137" s="72"/>
      <c r="HW137" s="72"/>
      <c r="HX137" s="72"/>
      <c r="HY137" s="72"/>
      <c r="HZ137" s="72"/>
      <c r="IA137" s="72"/>
      <c r="IB137" s="72"/>
      <c r="IC137" s="72"/>
      <c r="ID137" s="72"/>
      <c r="IE137" s="72"/>
      <c r="IF137" s="72"/>
      <c r="IG137" s="72"/>
      <c r="IH137" s="72"/>
      <c r="II137" s="72"/>
      <c r="IJ137" s="72"/>
      <c r="IK137" s="72"/>
      <c r="IL137" s="72"/>
      <c r="IM137" s="72"/>
      <c r="IN137" s="72"/>
      <c r="IO137" s="72"/>
      <c r="IP137" s="72"/>
      <c r="IQ137" s="72"/>
      <c r="IR137" s="72"/>
      <c r="IS137" s="72"/>
      <c r="IT137" s="72"/>
      <c r="IU137" s="72"/>
      <c r="IV137" s="72"/>
    </row>
    <row r="138" spans="1:256" s="73" customFormat="1" x14ac:dyDescent="0.25">
      <c r="A138" s="70" t="str">
        <f>IF(A136="","",IF((SUM(IF(FREQUENCY('A1'!$K$30:$L$103,'A1'!$K$30:$L$103)&gt;0,1)))&gt;(A136+1),(A136+1),""))</f>
        <v/>
      </c>
      <c r="B138" s="71" t="str">
        <f t="array" ref="B138">IF(A137="","",(LARGE('A1'!$K$30:$L$103,(1+SUM(COUNTIF('A1'!$K$30:$L$103,B$7:B137))-(A137*COUNTIF('A1'!$K$30:$L$103,B$8))))))</f>
        <v/>
      </c>
      <c r="C138" s="72" t="str">
        <f t="array" ref="C138:AZ138">IF($C$6:$AZ$6="","",IF($C$6:$AZ$6="HOT",IF($C137:$AZ137="●","|",IF($C137:$AZ137="|","|","")),IF($C137:$AZ137="▲","|",IF($C137:$AZ137="|","|",""))))</f>
        <v/>
      </c>
      <c r="D138" s="72" t="str">
        <v/>
      </c>
      <c r="E138" s="72" t="e">
        <v>#NUM!</v>
      </c>
      <c r="F138" s="72" t="str">
        <v/>
      </c>
      <c r="G138" s="72" t="str">
        <v/>
      </c>
      <c r="H138" s="72" t="e">
        <v>#NUM!</v>
      </c>
      <c r="I138" s="72" t="e">
        <v>#NUM!</v>
      </c>
      <c r="J138" s="72" t="e">
        <v>#NUM!</v>
      </c>
      <c r="K138" s="72" t="str">
        <v/>
      </c>
      <c r="L138" s="72" t="str">
        <v/>
      </c>
      <c r="M138" s="72" t="str">
        <v/>
      </c>
      <c r="N138" s="72" t="str">
        <v/>
      </c>
      <c r="O138" s="72" t="e">
        <v>#NUM!</v>
      </c>
      <c r="P138" s="72" t="e">
        <v>#NUM!</v>
      </c>
      <c r="Q138" s="72" t="e">
        <v>#NUM!</v>
      </c>
      <c r="R138" s="72" t="e">
        <v>#NUM!</v>
      </c>
      <c r="S138" s="72" t="e">
        <v>#NUM!</v>
      </c>
      <c r="T138" s="72" t="e">
        <v>#NUM!</v>
      </c>
      <c r="U138" s="72" t="e">
        <v>#NUM!</v>
      </c>
      <c r="V138" s="72" t="e">
        <v>#NUM!</v>
      </c>
      <c r="W138" s="72" t="e">
        <v>#NUM!</v>
      </c>
      <c r="X138" s="72" t="e">
        <v>#NUM!</v>
      </c>
      <c r="Y138" s="72" t="e">
        <v>#NUM!</v>
      </c>
      <c r="Z138" s="72" t="str">
        <v/>
      </c>
      <c r="AA138" s="72" t="str">
        <v/>
      </c>
      <c r="AB138" s="72" t="str">
        <v/>
      </c>
      <c r="AC138" s="72" t="str">
        <v/>
      </c>
      <c r="AD138" s="72" t="str">
        <v/>
      </c>
      <c r="AE138" s="72" t="str">
        <v/>
      </c>
      <c r="AF138" s="72" t="str">
        <v/>
      </c>
      <c r="AG138" s="72" t="str">
        <v/>
      </c>
      <c r="AH138" s="72" t="str">
        <v/>
      </c>
      <c r="AI138" s="72" t="str">
        <v/>
      </c>
      <c r="AJ138" s="72" t="str">
        <v/>
      </c>
      <c r="AK138" s="72" t="str">
        <v/>
      </c>
      <c r="AL138" s="72" t="str">
        <v/>
      </c>
      <c r="AM138" s="72" t="str">
        <v/>
      </c>
      <c r="AN138" s="72" t="str">
        <v/>
      </c>
      <c r="AO138" s="72" t="str">
        <v/>
      </c>
      <c r="AP138" s="72" t="str">
        <v/>
      </c>
      <c r="AQ138" s="72" t="str">
        <v/>
      </c>
      <c r="AR138" s="72" t="str">
        <v/>
      </c>
      <c r="AS138" s="72" t="str">
        <v/>
      </c>
      <c r="AT138" s="72" t="str">
        <v/>
      </c>
      <c r="AU138" s="72" t="str">
        <v/>
      </c>
      <c r="AV138" s="72" t="str">
        <v/>
      </c>
      <c r="AW138" s="72" t="str">
        <v/>
      </c>
      <c r="AX138" s="72" t="str">
        <v/>
      </c>
      <c r="AY138" s="72" t="str">
        <v/>
      </c>
      <c r="AZ138" s="72" t="str">
        <v/>
      </c>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c r="DA138" s="72"/>
      <c r="DB138" s="72"/>
      <c r="DC138" s="72"/>
      <c r="DD138" s="72"/>
      <c r="DE138" s="72"/>
      <c r="DF138" s="72"/>
      <c r="DG138" s="72"/>
      <c r="DH138" s="72"/>
      <c r="DI138" s="72"/>
      <c r="DJ138" s="72"/>
      <c r="DK138" s="72"/>
      <c r="DL138" s="72"/>
      <c r="DM138" s="72"/>
      <c r="DN138" s="72"/>
      <c r="DO138" s="72"/>
      <c r="DP138" s="72"/>
      <c r="DQ138" s="72"/>
      <c r="DR138" s="72"/>
      <c r="DS138" s="72"/>
      <c r="DT138" s="72"/>
      <c r="DU138" s="72"/>
      <c r="DV138" s="72"/>
      <c r="DW138" s="72"/>
      <c r="DX138" s="72"/>
      <c r="DY138" s="72"/>
      <c r="DZ138" s="72"/>
      <c r="EA138" s="72"/>
      <c r="EB138" s="72"/>
      <c r="EC138" s="72"/>
      <c r="ED138" s="72"/>
      <c r="EE138" s="72"/>
      <c r="EF138" s="72"/>
      <c r="EG138" s="72"/>
      <c r="EH138" s="72"/>
      <c r="EI138" s="72"/>
      <c r="EJ138" s="72"/>
      <c r="EK138" s="72"/>
      <c r="EL138" s="72"/>
      <c r="EM138" s="72"/>
      <c r="EN138" s="72"/>
      <c r="EO138" s="72"/>
      <c r="EP138" s="72"/>
      <c r="EQ138" s="72"/>
      <c r="ER138" s="72"/>
      <c r="ES138" s="72"/>
      <c r="ET138" s="72"/>
      <c r="EU138" s="72"/>
      <c r="EV138" s="72"/>
      <c r="EW138" s="72"/>
      <c r="EX138" s="72"/>
      <c r="EY138" s="72"/>
      <c r="EZ138" s="72"/>
      <c r="FA138" s="72"/>
      <c r="FB138" s="72"/>
      <c r="FC138" s="72"/>
      <c r="FD138" s="72"/>
      <c r="FE138" s="72"/>
      <c r="FF138" s="72"/>
      <c r="FG138" s="72"/>
      <c r="FH138" s="72"/>
      <c r="FI138" s="72"/>
      <c r="FJ138" s="72"/>
      <c r="FK138" s="72"/>
      <c r="FL138" s="72"/>
      <c r="FM138" s="72"/>
      <c r="FN138" s="72"/>
      <c r="FO138" s="72"/>
      <c r="FP138" s="72"/>
      <c r="FQ138" s="72"/>
      <c r="FR138" s="72"/>
      <c r="FS138" s="72"/>
      <c r="FT138" s="72"/>
      <c r="FU138" s="72"/>
      <c r="FV138" s="72"/>
      <c r="FW138" s="72"/>
      <c r="FX138" s="72"/>
      <c r="FY138" s="72"/>
      <c r="FZ138" s="72"/>
      <c r="GA138" s="72"/>
      <c r="GB138" s="72"/>
      <c r="GC138" s="72"/>
      <c r="GD138" s="72"/>
      <c r="GE138" s="72"/>
      <c r="GF138" s="72"/>
      <c r="GG138" s="72"/>
      <c r="GH138" s="72"/>
      <c r="GI138" s="72"/>
      <c r="GJ138" s="72"/>
      <c r="GK138" s="72"/>
      <c r="GL138" s="72"/>
      <c r="GM138" s="72"/>
      <c r="GN138" s="72"/>
      <c r="GO138" s="72"/>
      <c r="GP138" s="72"/>
      <c r="GQ138" s="72"/>
      <c r="GR138" s="72"/>
      <c r="GS138" s="72"/>
      <c r="GT138" s="72"/>
      <c r="GU138" s="72"/>
      <c r="GV138" s="72"/>
      <c r="GW138" s="72"/>
      <c r="GX138" s="72"/>
      <c r="GY138" s="72"/>
      <c r="GZ138" s="72"/>
      <c r="HA138" s="72"/>
      <c r="HB138" s="72"/>
      <c r="HC138" s="72"/>
      <c r="HD138" s="72"/>
      <c r="HE138" s="72"/>
      <c r="HF138" s="72"/>
      <c r="HG138" s="72"/>
      <c r="HH138" s="72"/>
      <c r="HI138" s="72"/>
      <c r="HJ138" s="72"/>
      <c r="HK138" s="72"/>
      <c r="HL138" s="72"/>
      <c r="HM138" s="72"/>
      <c r="HN138" s="72"/>
      <c r="HO138" s="72"/>
      <c r="HP138" s="72"/>
      <c r="HQ138" s="72"/>
      <c r="HR138" s="72"/>
      <c r="HS138" s="72"/>
      <c r="HT138" s="72"/>
      <c r="HU138" s="72"/>
      <c r="HV138" s="72"/>
      <c r="HW138" s="72"/>
      <c r="HX138" s="72"/>
      <c r="HY138" s="72"/>
      <c r="HZ138" s="72"/>
      <c r="IA138" s="72"/>
      <c r="IB138" s="72"/>
      <c r="IC138" s="72"/>
      <c r="ID138" s="72"/>
      <c r="IE138" s="72"/>
      <c r="IF138" s="72"/>
      <c r="IG138" s="72"/>
      <c r="IH138" s="72"/>
      <c r="II138" s="72"/>
      <c r="IJ138" s="72"/>
      <c r="IK138" s="72"/>
      <c r="IL138" s="72"/>
      <c r="IM138" s="72"/>
      <c r="IN138" s="72"/>
      <c r="IO138" s="72"/>
      <c r="IP138" s="72"/>
      <c r="IQ138" s="72"/>
      <c r="IR138" s="72"/>
      <c r="IS138" s="72"/>
      <c r="IT138" s="72"/>
      <c r="IU138" s="72"/>
      <c r="IV138" s="72"/>
    </row>
    <row r="139" spans="1:256" s="73" customFormat="1" x14ac:dyDescent="0.25">
      <c r="A139" s="70" t="str">
        <f>IF(A137="","",IF((SUM(IF(FREQUENCY('A1'!$K$30:$L$103,'A1'!$K$30:$L$103)&gt;0,1)))&gt;(A137+1),(A137+1),""))</f>
        <v/>
      </c>
      <c r="B139" s="71" t="str">
        <f t="array" ref="B139">IF(A138="","",(LARGE('A1'!$K$30:$L$103,(1+SUM(COUNTIF('A1'!$K$30:$L$103,B$7:B138))-(A138*COUNTIF('A1'!$K$30:$L$103,B$8))))))</f>
        <v/>
      </c>
      <c r="C139" s="72" t="str">
        <f t="array" ref="C139:AZ139">IF($C$6:$AZ$6="","",IF($C$6:$AZ$6="HOT",IF(TRANSPOSE('A1'!$K$30:$K$80)=$B139,"●",IF(TRANSPOSE('A1'!$L$30:$L$80)=$B139,"▼",IF($C138:$AZ138="|","|",""))),IF(TRANSPOSE('A1'!$K$30:$K$80)=$B139,"●",IF(TRANSPOSE('A1'!$L$30:$L$80)=$B139,"▲",IF($C138:$AZ138="|","|","")))))</f>
        <v/>
      </c>
      <c r="D139" s="72" t="str">
        <v/>
      </c>
      <c r="E139" s="72" t="e">
        <v>#NUM!</v>
      </c>
      <c r="F139" s="72" t="str">
        <v/>
      </c>
      <c r="G139" s="72" t="str">
        <v/>
      </c>
      <c r="H139" s="72" t="e">
        <v>#NUM!</v>
      </c>
      <c r="I139" s="72" t="e">
        <v>#NUM!</v>
      </c>
      <c r="J139" s="72" t="e">
        <v>#NUM!</v>
      </c>
      <c r="K139" s="72" t="str">
        <v/>
      </c>
      <c r="L139" s="72" t="str">
        <v/>
      </c>
      <c r="M139" s="72" t="str">
        <v/>
      </c>
      <c r="N139" s="72" t="str">
        <v/>
      </c>
      <c r="O139" s="72" t="e">
        <v>#NUM!</v>
      </c>
      <c r="P139" s="72" t="e">
        <v>#NUM!</v>
      </c>
      <c r="Q139" s="72" t="e">
        <v>#NUM!</v>
      </c>
      <c r="R139" s="72" t="e">
        <v>#NUM!</v>
      </c>
      <c r="S139" s="72" t="e">
        <v>#NUM!</v>
      </c>
      <c r="T139" s="72" t="e">
        <v>#NUM!</v>
      </c>
      <c r="U139" s="72" t="e">
        <v>#NUM!</v>
      </c>
      <c r="V139" s="72" t="e">
        <v>#NUM!</v>
      </c>
      <c r="W139" s="72" t="e">
        <v>#NUM!</v>
      </c>
      <c r="X139" s="72" t="e">
        <v>#NUM!</v>
      </c>
      <c r="Y139" s="72" t="e">
        <v>#NUM!</v>
      </c>
      <c r="Z139" s="72" t="str">
        <v/>
      </c>
      <c r="AA139" s="72" t="str">
        <v/>
      </c>
      <c r="AB139" s="72" t="str">
        <v/>
      </c>
      <c r="AC139" s="72" t="str">
        <v/>
      </c>
      <c r="AD139" s="72" t="str">
        <v/>
      </c>
      <c r="AE139" s="72" t="str">
        <v/>
      </c>
      <c r="AF139" s="72" t="str">
        <v/>
      </c>
      <c r="AG139" s="72" t="str">
        <v/>
      </c>
      <c r="AH139" s="72" t="str">
        <v/>
      </c>
      <c r="AI139" s="72" t="str">
        <v/>
      </c>
      <c r="AJ139" s="72" t="str">
        <v/>
      </c>
      <c r="AK139" s="72" t="str">
        <v/>
      </c>
      <c r="AL139" s="72" t="str">
        <v/>
      </c>
      <c r="AM139" s="72" t="str">
        <v/>
      </c>
      <c r="AN139" s="72" t="str">
        <v/>
      </c>
      <c r="AO139" s="72" t="str">
        <v/>
      </c>
      <c r="AP139" s="72" t="str">
        <v/>
      </c>
      <c r="AQ139" s="72" t="str">
        <v/>
      </c>
      <c r="AR139" s="72" t="str">
        <v/>
      </c>
      <c r="AS139" s="72" t="str">
        <v/>
      </c>
      <c r="AT139" s="72" t="str">
        <v/>
      </c>
      <c r="AU139" s="72" t="str">
        <v/>
      </c>
      <c r="AV139" s="72" t="str">
        <v/>
      </c>
      <c r="AW139" s="72" t="str">
        <v/>
      </c>
      <c r="AX139" s="72" t="str">
        <v/>
      </c>
      <c r="AY139" s="72" t="str">
        <v/>
      </c>
      <c r="AZ139" s="72" t="str">
        <v/>
      </c>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c r="DA139" s="72"/>
      <c r="DB139" s="72"/>
      <c r="DC139" s="72"/>
      <c r="DD139" s="72"/>
      <c r="DE139" s="72"/>
      <c r="DF139" s="72"/>
      <c r="DG139" s="72"/>
      <c r="DH139" s="72"/>
      <c r="DI139" s="72"/>
      <c r="DJ139" s="72"/>
      <c r="DK139" s="72"/>
      <c r="DL139" s="72"/>
      <c r="DM139" s="72"/>
      <c r="DN139" s="72"/>
      <c r="DO139" s="72"/>
      <c r="DP139" s="72"/>
      <c r="DQ139" s="72"/>
      <c r="DR139" s="72"/>
      <c r="DS139" s="72"/>
      <c r="DT139" s="72"/>
      <c r="DU139" s="72"/>
      <c r="DV139" s="72"/>
      <c r="DW139" s="72"/>
      <c r="DX139" s="72"/>
      <c r="DY139" s="72"/>
      <c r="DZ139" s="72"/>
      <c r="EA139" s="72"/>
      <c r="EB139" s="72"/>
      <c r="EC139" s="72"/>
      <c r="ED139" s="72"/>
      <c r="EE139" s="72"/>
      <c r="EF139" s="72"/>
      <c r="EG139" s="72"/>
      <c r="EH139" s="72"/>
      <c r="EI139" s="72"/>
      <c r="EJ139" s="72"/>
      <c r="EK139" s="72"/>
      <c r="EL139" s="72"/>
      <c r="EM139" s="72"/>
      <c r="EN139" s="72"/>
      <c r="EO139" s="72"/>
      <c r="EP139" s="72"/>
      <c r="EQ139" s="72"/>
      <c r="ER139" s="72"/>
      <c r="ES139" s="72"/>
      <c r="ET139" s="72"/>
      <c r="EU139" s="72"/>
      <c r="EV139" s="72"/>
      <c r="EW139" s="72"/>
      <c r="EX139" s="72"/>
      <c r="EY139" s="72"/>
      <c r="EZ139" s="72"/>
      <c r="FA139" s="72"/>
      <c r="FB139" s="72"/>
      <c r="FC139" s="72"/>
      <c r="FD139" s="72"/>
      <c r="FE139" s="72"/>
      <c r="FF139" s="72"/>
      <c r="FG139" s="72"/>
      <c r="FH139" s="72"/>
      <c r="FI139" s="72"/>
      <c r="FJ139" s="72"/>
      <c r="FK139" s="72"/>
      <c r="FL139" s="72"/>
      <c r="FM139" s="72"/>
      <c r="FN139" s="72"/>
      <c r="FO139" s="72"/>
      <c r="FP139" s="72"/>
      <c r="FQ139" s="72"/>
      <c r="FR139" s="72"/>
      <c r="FS139" s="72"/>
      <c r="FT139" s="72"/>
      <c r="FU139" s="72"/>
      <c r="FV139" s="72"/>
      <c r="FW139" s="72"/>
      <c r="FX139" s="72"/>
      <c r="FY139" s="72"/>
      <c r="FZ139" s="72"/>
      <c r="GA139" s="72"/>
      <c r="GB139" s="72"/>
      <c r="GC139" s="72"/>
      <c r="GD139" s="72"/>
      <c r="GE139" s="72"/>
      <c r="GF139" s="72"/>
      <c r="GG139" s="72"/>
      <c r="GH139" s="72"/>
      <c r="GI139" s="72"/>
      <c r="GJ139" s="72"/>
      <c r="GK139" s="72"/>
      <c r="GL139" s="72"/>
      <c r="GM139" s="72"/>
      <c r="GN139" s="72"/>
      <c r="GO139" s="72"/>
      <c r="GP139" s="72"/>
      <c r="GQ139" s="72"/>
      <c r="GR139" s="72"/>
      <c r="GS139" s="72"/>
      <c r="GT139" s="72"/>
      <c r="GU139" s="72"/>
      <c r="GV139" s="72"/>
      <c r="GW139" s="72"/>
      <c r="GX139" s="72"/>
      <c r="GY139" s="72"/>
      <c r="GZ139" s="72"/>
      <c r="HA139" s="72"/>
      <c r="HB139" s="72"/>
      <c r="HC139" s="72"/>
      <c r="HD139" s="72"/>
      <c r="HE139" s="72"/>
      <c r="HF139" s="72"/>
      <c r="HG139" s="72"/>
      <c r="HH139" s="72"/>
      <c r="HI139" s="72"/>
      <c r="HJ139" s="72"/>
      <c r="HK139" s="72"/>
      <c r="HL139" s="72"/>
      <c r="HM139" s="72"/>
      <c r="HN139" s="72"/>
      <c r="HO139" s="72"/>
      <c r="HP139" s="72"/>
      <c r="HQ139" s="72"/>
      <c r="HR139" s="72"/>
      <c r="HS139" s="72"/>
      <c r="HT139" s="72"/>
      <c r="HU139" s="72"/>
      <c r="HV139" s="72"/>
      <c r="HW139" s="72"/>
      <c r="HX139" s="72"/>
      <c r="HY139" s="72"/>
      <c r="HZ139" s="72"/>
      <c r="IA139" s="72"/>
      <c r="IB139" s="72"/>
      <c r="IC139" s="72"/>
      <c r="ID139" s="72"/>
      <c r="IE139" s="72"/>
      <c r="IF139" s="72"/>
      <c r="IG139" s="72"/>
      <c r="IH139" s="72"/>
      <c r="II139" s="72"/>
      <c r="IJ139" s="72"/>
      <c r="IK139" s="72"/>
      <c r="IL139" s="72"/>
      <c r="IM139" s="72"/>
      <c r="IN139" s="72"/>
      <c r="IO139" s="72"/>
      <c r="IP139" s="72"/>
      <c r="IQ139" s="72"/>
      <c r="IR139" s="72"/>
      <c r="IS139" s="72"/>
      <c r="IT139" s="72"/>
      <c r="IU139" s="72"/>
      <c r="IV139" s="72"/>
    </row>
    <row r="140" spans="1:256" s="73" customFormat="1" x14ac:dyDescent="0.25">
      <c r="A140" s="70" t="str">
        <f>IF(A138="","",IF((SUM(IF(FREQUENCY('A1'!$K$30:$L$103,'A1'!$K$30:$L$103)&gt;0,1)))&gt;(A138+1),(A138+1),""))</f>
        <v/>
      </c>
      <c r="B140" s="71" t="str">
        <f t="array" ref="B140">IF(A139="","",(LARGE('A1'!$K$30:$L$103,(1+SUM(COUNTIF('A1'!$K$30:$L$103,B$7:B139))-(A139*COUNTIF('A1'!$K$30:$L$103,B$8))))))</f>
        <v/>
      </c>
      <c r="C140" s="72" t="str">
        <f t="array" ref="C140:AZ140">IF($C$6:$AZ$6="","",IF($C$6:$AZ$6="HOT",IF($C139:$AZ139="●","|",IF($C139:$AZ139="|","|","")),IF($C139:$AZ139="▲","|",IF($C139:$AZ139="|","|",""))))</f>
        <v/>
      </c>
      <c r="D140" s="72" t="str">
        <v/>
      </c>
      <c r="E140" s="72" t="e">
        <v>#NUM!</v>
      </c>
      <c r="F140" s="72" t="str">
        <v/>
      </c>
      <c r="G140" s="72" t="str">
        <v/>
      </c>
      <c r="H140" s="72" t="e">
        <v>#NUM!</v>
      </c>
      <c r="I140" s="72" t="e">
        <v>#NUM!</v>
      </c>
      <c r="J140" s="72" t="e">
        <v>#NUM!</v>
      </c>
      <c r="K140" s="72" t="str">
        <v/>
      </c>
      <c r="L140" s="72" t="str">
        <v/>
      </c>
      <c r="M140" s="72" t="str">
        <v/>
      </c>
      <c r="N140" s="72" t="str">
        <v/>
      </c>
      <c r="O140" s="72" t="e">
        <v>#NUM!</v>
      </c>
      <c r="P140" s="72" t="e">
        <v>#NUM!</v>
      </c>
      <c r="Q140" s="72" t="e">
        <v>#NUM!</v>
      </c>
      <c r="R140" s="72" t="e">
        <v>#NUM!</v>
      </c>
      <c r="S140" s="72" t="e">
        <v>#NUM!</v>
      </c>
      <c r="T140" s="72" t="e">
        <v>#NUM!</v>
      </c>
      <c r="U140" s="72" t="e">
        <v>#NUM!</v>
      </c>
      <c r="V140" s="72" t="e">
        <v>#NUM!</v>
      </c>
      <c r="W140" s="72" t="e">
        <v>#NUM!</v>
      </c>
      <c r="X140" s="72" t="e">
        <v>#NUM!</v>
      </c>
      <c r="Y140" s="72" t="e">
        <v>#NUM!</v>
      </c>
      <c r="Z140" s="72" t="str">
        <v/>
      </c>
      <c r="AA140" s="72" t="str">
        <v/>
      </c>
      <c r="AB140" s="72" t="str">
        <v/>
      </c>
      <c r="AC140" s="72" t="str">
        <v/>
      </c>
      <c r="AD140" s="72" t="str">
        <v/>
      </c>
      <c r="AE140" s="72" t="str">
        <v/>
      </c>
      <c r="AF140" s="72" t="str">
        <v/>
      </c>
      <c r="AG140" s="72" t="str">
        <v/>
      </c>
      <c r="AH140" s="72" t="str">
        <v/>
      </c>
      <c r="AI140" s="72" t="str">
        <v/>
      </c>
      <c r="AJ140" s="72" t="str">
        <v/>
      </c>
      <c r="AK140" s="72" t="str">
        <v/>
      </c>
      <c r="AL140" s="72" t="str">
        <v/>
      </c>
      <c r="AM140" s="72" t="str">
        <v/>
      </c>
      <c r="AN140" s="72" t="str">
        <v/>
      </c>
      <c r="AO140" s="72" t="str">
        <v/>
      </c>
      <c r="AP140" s="72" t="str">
        <v/>
      </c>
      <c r="AQ140" s="72" t="str">
        <v/>
      </c>
      <c r="AR140" s="72" t="str">
        <v/>
      </c>
      <c r="AS140" s="72" t="str">
        <v/>
      </c>
      <c r="AT140" s="72" t="str">
        <v/>
      </c>
      <c r="AU140" s="72" t="str">
        <v/>
      </c>
      <c r="AV140" s="72" t="str">
        <v/>
      </c>
      <c r="AW140" s="72" t="str">
        <v/>
      </c>
      <c r="AX140" s="72" t="str">
        <v/>
      </c>
      <c r="AY140" s="72" t="str">
        <v/>
      </c>
      <c r="AZ140" s="72" t="str">
        <v/>
      </c>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c r="DA140" s="72"/>
      <c r="DB140" s="72"/>
      <c r="DC140" s="72"/>
      <c r="DD140" s="72"/>
      <c r="DE140" s="72"/>
      <c r="DF140" s="72"/>
      <c r="DG140" s="72"/>
      <c r="DH140" s="72"/>
      <c r="DI140" s="72"/>
      <c r="DJ140" s="72"/>
      <c r="DK140" s="72"/>
      <c r="DL140" s="72"/>
      <c r="DM140" s="72"/>
      <c r="DN140" s="72"/>
      <c r="DO140" s="72"/>
      <c r="DP140" s="72"/>
      <c r="DQ140" s="72"/>
      <c r="DR140" s="72"/>
      <c r="DS140" s="72"/>
      <c r="DT140" s="72"/>
      <c r="DU140" s="72"/>
      <c r="DV140" s="72"/>
      <c r="DW140" s="72"/>
      <c r="DX140" s="72"/>
      <c r="DY140" s="72"/>
      <c r="DZ140" s="72"/>
      <c r="EA140" s="72"/>
      <c r="EB140" s="72"/>
      <c r="EC140" s="72"/>
      <c r="ED140" s="72"/>
      <c r="EE140" s="72"/>
      <c r="EF140" s="72"/>
      <c r="EG140" s="72"/>
      <c r="EH140" s="72"/>
      <c r="EI140" s="72"/>
      <c r="EJ140" s="72"/>
      <c r="EK140" s="72"/>
      <c r="EL140" s="72"/>
      <c r="EM140" s="72"/>
      <c r="EN140" s="72"/>
      <c r="EO140" s="72"/>
      <c r="EP140" s="72"/>
      <c r="EQ140" s="72"/>
      <c r="ER140" s="72"/>
      <c r="ES140" s="72"/>
      <c r="ET140" s="72"/>
      <c r="EU140" s="72"/>
      <c r="EV140" s="72"/>
      <c r="EW140" s="72"/>
      <c r="EX140" s="72"/>
      <c r="EY140" s="72"/>
      <c r="EZ140" s="72"/>
      <c r="FA140" s="72"/>
      <c r="FB140" s="72"/>
      <c r="FC140" s="72"/>
      <c r="FD140" s="72"/>
      <c r="FE140" s="72"/>
      <c r="FF140" s="72"/>
      <c r="FG140" s="72"/>
      <c r="FH140" s="72"/>
      <c r="FI140" s="72"/>
      <c r="FJ140" s="72"/>
      <c r="FK140" s="72"/>
      <c r="FL140" s="72"/>
      <c r="FM140" s="72"/>
      <c r="FN140" s="72"/>
      <c r="FO140" s="72"/>
      <c r="FP140" s="72"/>
      <c r="FQ140" s="72"/>
      <c r="FR140" s="72"/>
      <c r="FS140" s="72"/>
      <c r="FT140" s="72"/>
      <c r="FU140" s="72"/>
      <c r="FV140" s="72"/>
      <c r="FW140" s="72"/>
      <c r="FX140" s="72"/>
      <c r="FY140" s="72"/>
      <c r="FZ140" s="72"/>
      <c r="GA140" s="72"/>
      <c r="GB140" s="72"/>
      <c r="GC140" s="72"/>
      <c r="GD140" s="72"/>
      <c r="GE140" s="72"/>
      <c r="GF140" s="72"/>
      <c r="GG140" s="72"/>
      <c r="GH140" s="72"/>
      <c r="GI140" s="72"/>
      <c r="GJ140" s="72"/>
      <c r="GK140" s="72"/>
      <c r="GL140" s="72"/>
      <c r="GM140" s="72"/>
      <c r="GN140" s="72"/>
      <c r="GO140" s="72"/>
      <c r="GP140" s="72"/>
      <c r="GQ140" s="72"/>
      <c r="GR140" s="72"/>
      <c r="GS140" s="72"/>
      <c r="GT140" s="72"/>
      <c r="GU140" s="72"/>
      <c r="GV140" s="72"/>
      <c r="GW140" s="72"/>
      <c r="GX140" s="72"/>
      <c r="GY140" s="72"/>
      <c r="GZ140" s="72"/>
      <c r="HA140" s="72"/>
      <c r="HB140" s="72"/>
      <c r="HC140" s="72"/>
      <c r="HD140" s="72"/>
      <c r="HE140" s="72"/>
      <c r="HF140" s="72"/>
      <c r="HG140" s="72"/>
      <c r="HH140" s="72"/>
      <c r="HI140" s="72"/>
      <c r="HJ140" s="72"/>
      <c r="HK140" s="72"/>
      <c r="HL140" s="72"/>
      <c r="HM140" s="72"/>
      <c r="HN140" s="72"/>
      <c r="HO140" s="72"/>
      <c r="HP140" s="72"/>
      <c r="HQ140" s="72"/>
      <c r="HR140" s="72"/>
      <c r="HS140" s="72"/>
      <c r="HT140" s="72"/>
      <c r="HU140" s="72"/>
      <c r="HV140" s="72"/>
      <c r="HW140" s="72"/>
      <c r="HX140" s="72"/>
      <c r="HY140" s="72"/>
      <c r="HZ140" s="72"/>
      <c r="IA140" s="72"/>
      <c r="IB140" s="72"/>
      <c r="IC140" s="72"/>
      <c r="ID140" s="72"/>
      <c r="IE140" s="72"/>
      <c r="IF140" s="72"/>
      <c r="IG140" s="72"/>
      <c r="IH140" s="72"/>
      <c r="II140" s="72"/>
      <c r="IJ140" s="72"/>
      <c r="IK140" s="72"/>
      <c r="IL140" s="72"/>
      <c r="IM140" s="72"/>
      <c r="IN140" s="72"/>
      <c r="IO140" s="72"/>
      <c r="IP140" s="72"/>
      <c r="IQ140" s="72"/>
      <c r="IR140" s="72"/>
      <c r="IS140" s="72"/>
      <c r="IT140" s="72"/>
      <c r="IU140" s="72"/>
      <c r="IV140" s="72"/>
    </row>
    <row r="141" spans="1:256" s="73" customFormat="1" x14ac:dyDescent="0.25">
      <c r="A141" s="70" t="str">
        <f>IF(A139="","",IF((SUM(IF(FREQUENCY('A1'!$K$30:$L$103,'A1'!$K$30:$L$103)&gt;0,1)))&gt;(A139+1),(A139+1),""))</f>
        <v/>
      </c>
      <c r="B141" s="71" t="str">
        <f t="array" ref="B141">IF(A140="","",(LARGE('A1'!$K$30:$L$103,(1+SUM(COUNTIF('A1'!$K$30:$L$103,B$7:B140))-(A140*COUNTIF('A1'!$K$30:$L$103,B$8))))))</f>
        <v/>
      </c>
      <c r="C141" s="72" t="str">
        <f t="array" ref="C141:AZ141">IF($C$6:$AZ$6="","",IF($C$6:$AZ$6="HOT",IF(TRANSPOSE('A1'!$K$30:$K$80)=$B141,"●",IF(TRANSPOSE('A1'!$L$30:$L$80)=$B141,"▼",IF($C140:$AZ140="|","|",""))),IF(TRANSPOSE('A1'!$K$30:$K$80)=$B141,"●",IF(TRANSPOSE('A1'!$L$30:$L$80)=$B141,"▲",IF($C140:$AZ140="|","|","")))))</f>
        <v/>
      </c>
      <c r="D141" s="72" t="str">
        <v/>
      </c>
      <c r="E141" s="72" t="e">
        <v>#NUM!</v>
      </c>
      <c r="F141" s="72" t="str">
        <v/>
      </c>
      <c r="G141" s="72" t="str">
        <v/>
      </c>
      <c r="H141" s="72" t="e">
        <v>#NUM!</v>
      </c>
      <c r="I141" s="72" t="e">
        <v>#NUM!</v>
      </c>
      <c r="J141" s="72" t="e">
        <v>#NUM!</v>
      </c>
      <c r="K141" s="72" t="str">
        <v/>
      </c>
      <c r="L141" s="72" t="str">
        <v/>
      </c>
      <c r="M141" s="72" t="str">
        <v/>
      </c>
      <c r="N141" s="72" t="str">
        <v/>
      </c>
      <c r="O141" s="72" t="e">
        <v>#NUM!</v>
      </c>
      <c r="P141" s="72" t="e">
        <v>#NUM!</v>
      </c>
      <c r="Q141" s="72" t="e">
        <v>#NUM!</v>
      </c>
      <c r="R141" s="72" t="e">
        <v>#NUM!</v>
      </c>
      <c r="S141" s="72" t="e">
        <v>#NUM!</v>
      </c>
      <c r="T141" s="72" t="e">
        <v>#NUM!</v>
      </c>
      <c r="U141" s="72" t="e">
        <v>#NUM!</v>
      </c>
      <c r="V141" s="72" t="e">
        <v>#NUM!</v>
      </c>
      <c r="W141" s="72" t="e">
        <v>#NUM!</v>
      </c>
      <c r="X141" s="72" t="e">
        <v>#NUM!</v>
      </c>
      <c r="Y141" s="72" t="e">
        <v>#NUM!</v>
      </c>
      <c r="Z141" s="72" t="str">
        <v/>
      </c>
      <c r="AA141" s="72" t="str">
        <v/>
      </c>
      <c r="AB141" s="72" t="str">
        <v/>
      </c>
      <c r="AC141" s="72" t="str">
        <v/>
      </c>
      <c r="AD141" s="72" t="str">
        <v/>
      </c>
      <c r="AE141" s="72" t="str">
        <v/>
      </c>
      <c r="AF141" s="72" t="str">
        <v/>
      </c>
      <c r="AG141" s="72" t="str">
        <v/>
      </c>
      <c r="AH141" s="72" t="str">
        <v/>
      </c>
      <c r="AI141" s="72" t="str">
        <v/>
      </c>
      <c r="AJ141" s="72" t="str">
        <v/>
      </c>
      <c r="AK141" s="72" t="str">
        <v/>
      </c>
      <c r="AL141" s="72" t="str">
        <v/>
      </c>
      <c r="AM141" s="72" t="str">
        <v/>
      </c>
      <c r="AN141" s="72" t="str">
        <v/>
      </c>
      <c r="AO141" s="72" t="str">
        <v/>
      </c>
      <c r="AP141" s="72" t="str">
        <v/>
      </c>
      <c r="AQ141" s="72" t="str">
        <v/>
      </c>
      <c r="AR141" s="72" t="str">
        <v/>
      </c>
      <c r="AS141" s="72" t="str">
        <v/>
      </c>
      <c r="AT141" s="72" t="str">
        <v/>
      </c>
      <c r="AU141" s="72" t="str">
        <v/>
      </c>
      <c r="AV141" s="72" t="str">
        <v/>
      </c>
      <c r="AW141" s="72" t="str">
        <v/>
      </c>
      <c r="AX141" s="72" t="str">
        <v/>
      </c>
      <c r="AY141" s="72" t="str">
        <v/>
      </c>
      <c r="AZ141" s="72" t="str">
        <v/>
      </c>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c r="DA141" s="72"/>
      <c r="DB141" s="72"/>
      <c r="DC141" s="72"/>
      <c r="DD141" s="72"/>
      <c r="DE141" s="72"/>
      <c r="DF141" s="72"/>
      <c r="DG141" s="72"/>
      <c r="DH141" s="72"/>
      <c r="DI141" s="72"/>
      <c r="DJ141" s="72"/>
      <c r="DK141" s="72"/>
      <c r="DL141" s="72"/>
      <c r="DM141" s="72"/>
      <c r="DN141" s="72"/>
      <c r="DO141" s="72"/>
      <c r="DP141" s="72"/>
      <c r="DQ141" s="72"/>
      <c r="DR141" s="72"/>
      <c r="DS141" s="72"/>
      <c r="DT141" s="72"/>
      <c r="DU141" s="72"/>
      <c r="DV141" s="72"/>
      <c r="DW141" s="72"/>
      <c r="DX141" s="72"/>
      <c r="DY141" s="72"/>
      <c r="DZ141" s="72"/>
      <c r="EA141" s="72"/>
      <c r="EB141" s="72"/>
      <c r="EC141" s="72"/>
      <c r="ED141" s="72"/>
      <c r="EE141" s="72"/>
      <c r="EF141" s="72"/>
      <c r="EG141" s="72"/>
      <c r="EH141" s="72"/>
      <c r="EI141" s="72"/>
      <c r="EJ141" s="72"/>
      <c r="EK141" s="72"/>
      <c r="EL141" s="72"/>
      <c r="EM141" s="72"/>
      <c r="EN141" s="72"/>
      <c r="EO141" s="72"/>
      <c r="EP141" s="72"/>
      <c r="EQ141" s="72"/>
      <c r="ER141" s="72"/>
      <c r="ES141" s="72"/>
      <c r="ET141" s="72"/>
      <c r="EU141" s="72"/>
      <c r="EV141" s="72"/>
      <c r="EW141" s="72"/>
      <c r="EX141" s="72"/>
      <c r="EY141" s="72"/>
      <c r="EZ141" s="72"/>
      <c r="FA141" s="72"/>
      <c r="FB141" s="72"/>
      <c r="FC141" s="72"/>
      <c r="FD141" s="72"/>
      <c r="FE141" s="72"/>
      <c r="FF141" s="72"/>
      <c r="FG141" s="72"/>
      <c r="FH141" s="72"/>
      <c r="FI141" s="72"/>
      <c r="FJ141" s="72"/>
      <c r="FK141" s="72"/>
      <c r="FL141" s="72"/>
      <c r="FM141" s="72"/>
      <c r="FN141" s="72"/>
      <c r="FO141" s="72"/>
      <c r="FP141" s="72"/>
      <c r="FQ141" s="72"/>
      <c r="FR141" s="72"/>
      <c r="FS141" s="72"/>
      <c r="FT141" s="72"/>
      <c r="FU141" s="72"/>
      <c r="FV141" s="72"/>
      <c r="FW141" s="72"/>
      <c r="FX141" s="72"/>
      <c r="FY141" s="72"/>
      <c r="FZ141" s="72"/>
      <c r="GA141" s="72"/>
      <c r="GB141" s="72"/>
      <c r="GC141" s="72"/>
      <c r="GD141" s="72"/>
      <c r="GE141" s="72"/>
      <c r="GF141" s="72"/>
      <c r="GG141" s="72"/>
      <c r="GH141" s="72"/>
      <c r="GI141" s="72"/>
      <c r="GJ141" s="72"/>
      <c r="GK141" s="72"/>
      <c r="GL141" s="72"/>
      <c r="GM141" s="72"/>
      <c r="GN141" s="72"/>
      <c r="GO141" s="72"/>
      <c r="GP141" s="72"/>
      <c r="GQ141" s="72"/>
      <c r="GR141" s="72"/>
      <c r="GS141" s="72"/>
      <c r="GT141" s="72"/>
      <c r="GU141" s="72"/>
      <c r="GV141" s="72"/>
      <c r="GW141" s="72"/>
      <c r="GX141" s="72"/>
      <c r="GY141" s="72"/>
      <c r="GZ141" s="72"/>
      <c r="HA141" s="72"/>
      <c r="HB141" s="72"/>
      <c r="HC141" s="72"/>
      <c r="HD141" s="72"/>
      <c r="HE141" s="72"/>
      <c r="HF141" s="72"/>
      <c r="HG141" s="72"/>
      <c r="HH141" s="72"/>
      <c r="HI141" s="72"/>
      <c r="HJ141" s="72"/>
      <c r="HK141" s="72"/>
      <c r="HL141" s="72"/>
      <c r="HM141" s="72"/>
      <c r="HN141" s="72"/>
      <c r="HO141" s="72"/>
      <c r="HP141" s="72"/>
      <c r="HQ141" s="72"/>
      <c r="HR141" s="72"/>
      <c r="HS141" s="72"/>
      <c r="HT141" s="72"/>
      <c r="HU141" s="72"/>
      <c r="HV141" s="72"/>
      <c r="HW141" s="72"/>
      <c r="HX141" s="72"/>
      <c r="HY141" s="72"/>
      <c r="HZ141" s="72"/>
      <c r="IA141" s="72"/>
      <c r="IB141" s="72"/>
      <c r="IC141" s="72"/>
      <c r="ID141" s="72"/>
      <c r="IE141" s="72"/>
      <c r="IF141" s="72"/>
      <c r="IG141" s="72"/>
      <c r="IH141" s="72"/>
      <c r="II141" s="72"/>
      <c r="IJ141" s="72"/>
      <c r="IK141" s="72"/>
      <c r="IL141" s="72"/>
      <c r="IM141" s="72"/>
      <c r="IN141" s="72"/>
      <c r="IO141" s="72"/>
      <c r="IP141" s="72"/>
      <c r="IQ141" s="72"/>
      <c r="IR141" s="72"/>
      <c r="IS141" s="72"/>
      <c r="IT141" s="72"/>
      <c r="IU141" s="72"/>
      <c r="IV141" s="72"/>
    </row>
    <row r="142" spans="1:256" s="73" customFormat="1" x14ac:dyDescent="0.25">
      <c r="A142" s="70" t="str">
        <f>IF(A140="","",IF((SUM(IF(FREQUENCY('A1'!$K$30:$L$103,'A1'!$K$30:$L$103)&gt;0,1)))&gt;(A140+1),(A140+1),""))</f>
        <v/>
      </c>
      <c r="B142" s="71" t="str">
        <f t="array" ref="B142">IF(A141="","",(LARGE('A1'!$K$30:$L$103,(1+SUM(COUNTIF('A1'!$K$30:$L$103,B$7:B141))-(A141*COUNTIF('A1'!$K$30:$L$103,B$8))))))</f>
        <v/>
      </c>
      <c r="C142" s="72" t="str">
        <f t="array" ref="C142:AZ142">IF($C$6:$AZ$6="","",IF($C$6:$AZ$6="HOT",IF($C141:$AZ141="●","|",IF($C141:$AZ141="|","|","")),IF($C141:$AZ141="▲","|",IF($C141:$AZ141="|","|",""))))</f>
        <v/>
      </c>
      <c r="D142" s="72" t="str">
        <v/>
      </c>
      <c r="E142" s="72" t="e">
        <v>#NUM!</v>
      </c>
      <c r="F142" s="72" t="str">
        <v/>
      </c>
      <c r="G142" s="72" t="str">
        <v/>
      </c>
      <c r="H142" s="72" t="e">
        <v>#NUM!</v>
      </c>
      <c r="I142" s="72" t="e">
        <v>#NUM!</v>
      </c>
      <c r="J142" s="72" t="e">
        <v>#NUM!</v>
      </c>
      <c r="K142" s="72" t="str">
        <v/>
      </c>
      <c r="L142" s="72" t="str">
        <v/>
      </c>
      <c r="M142" s="72" t="str">
        <v/>
      </c>
      <c r="N142" s="72" t="str">
        <v/>
      </c>
      <c r="O142" s="72" t="e">
        <v>#NUM!</v>
      </c>
      <c r="P142" s="72" t="e">
        <v>#NUM!</v>
      </c>
      <c r="Q142" s="72" t="e">
        <v>#NUM!</v>
      </c>
      <c r="R142" s="72" t="e">
        <v>#NUM!</v>
      </c>
      <c r="S142" s="72" t="e">
        <v>#NUM!</v>
      </c>
      <c r="T142" s="72" t="e">
        <v>#NUM!</v>
      </c>
      <c r="U142" s="72" t="e">
        <v>#NUM!</v>
      </c>
      <c r="V142" s="72" t="e">
        <v>#NUM!</v>
      </c>
      <c r="W142" s="72" t="e">
        <v>#NUM!</v>
      </c>
      <c r="X142" s="72" t="e">
        <v>#NUM!</v>
      </c>
      <c r="Y142" s="72" t="e">
        <v>#NUM!</v>
      </c>
      <c r="Z142" s="72" t="str">
        <v/>
      </c>
      <c r="AA142" s="72" t="str">
        <v/>
      </c>
      <c r="AB142" s="72" t="str">
        <v/>
      </c>
      <c r="AC142" s="72" t="str">
        <v/>
      </c>
      <c r="AD142" s="72" t="str">
        <v/>
      </c>
      <c r="AE142" s="72" t="str">
        <v/>
      </c>
      <c r="AF142" s="72" t="str">
        <v/>
      </c>
      <c r="AG142" s="72" t="str">
        <v/>
      </c>
      <c r="AH142" s="72" t="str">
        <v/>
      </c>
      <c r="AI142" s="72" t="str">
        <v/>
      </c>
      <c r="AJ142" s="72" t="str">
        <v/>
      </c>
      <c r="AK142" s="72" t="str">
        <v/>
      </c>
      <c r="AL142" s="72" t="str">
        <v/>
      </c>
      <c r="AM142" s="72" t="str">
        <v/>
      </c>
      <c r="AN142" s="72" t="str">
        <v/>
      </c>
      <c r="AO142" s="72" t="str">
        <v/>
      </c>
      <c r="AP142" s="72" t="str">
        <v/>
      </c>
      <c r="AQ142" s="72" t="str">
        <v/>
      </c>
      <c r="AR142" s="72" t="str">
        <v/>
      </c>
      <c r="AS142" s="72" t="str">
        <v/>
      </c>
      <c r="AT142" s="72" t="str">
        <v/>
      </c>
      <c r="AU142" s="72" t="str">
        <v/>
      </c>
      <c r="AV142" s="72" t="str">
        <v/>
      </c>
      <c r="AW142" s="72" t="str">
        <v/>
      </c>
      <c r="AX142" s="72" t="str">
        <v/>
      </c>
      <c r="AY142" s="72" t="str">
        <v/>
      </c>
      <c r="AZ142" s="72" t="str">
        <v/>
      </c>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c r="DA142" s="72"/>
      <c r="DB142" s="72"/>
      <c r="DC142" s="72"/>
      <c r="DD142" s="72"/>
      <c r="DE142" s="72"/>
      <c r="DF142" s="72"/>
      <c r="DG142" s="72"/>
      <c r="DH142" s="72"/>
      <c r="DI142" s="72"/>
      <c r="DJ142" s="72"/>
      <c r="DK142" s="72"/>
      <c r="DL142" s="72"/>
      <c r="DM142" s="72"/>
      <c r="DN142" s="72"/>
      <c r="DO142" s="72"/>
      <c r="DP142" s="72"/>
      <c r="DQ142" s="72"/>
      <c r="DR142" s="72"/>
      <c r="DS142" s="72"/>
      <c r="DT142" s="72"/>
      <c r="DU142" s="72"/>
      <c r="DV142" s="72"/>
      <c r="DW142" s="72"/>
      <c r="DX142" s="72"/>
      <c r="DY142" s="72"/>
      <c r="DZ142" s="72"/>
      <c r="EA142" s="72"/>
      <c r="EB142" s="72"/>
      <c r="EC142" s="72"/>
      <c r="ED142" s="72"/>
      <c r="EE142" s="72"/>
      <c r="EF142" s="72"/>
      <c r="EG142" s="72"/>
      <c r="EH142" s="72"/>
      <c r="EI142" s="72"/>
      <c r="EJ142" s="72"/>
      <c r="EK142" s="72"/>
      <c r="EL142" s="72"/>
      <c r="EM142" s="72"/>
      <c r="EN142" s="72"/>
      <c r="EO142" s="72"/>
      <c r="EP142" s="72"/>
      <c r="EQ142" s="72"/>
      <c r="ER142" s="72"/>
      <c r="ES142" s="72"/>
      <c r="ET142" s="72"/>
      <c r="EU142" s="72"/>
      <c r="EV142" s="72"/>
      <c r="EW142" s="72"/>
      <c r="EX142" s="72"/>
      <c r="EY142" s="72"/>
      <c r="EZ142" s="72"/>
      <c r="FA142" s="72"/>
      <c r="FB142" s="72"/>
      <c r="FC142" s="72"/>
      <c r="FD142" s="72"/>
      <c r="FE142" s="72"/>
      <c r="FF142" s="72"/>
      <c r="FG142" s="72"/>
      <c r="FH142" s="72"/>
      <c r="FI142" s="72"/>
      <c r="FJ142" s="72"/>
      <c r="FK142" s="72"/>
      <c r="FL142" s="72"/>
      <c r="FM142" s="72"/>
      <c r="FN142" s="72"/>
      <c r="FO142" s="72"/>
      <c r="FP142" s="72"/>
      <c r="FQ142" s="72"/>
      <c r="FR142" s="72"/>
      <c r="FS142" s="72"/>
      <c r="FT142" s="72"/>
      <c r="FU142" s="72"/>
      <c r="FV142" s="72"/>
      <c r="FW142" s="72"/>
      <c r="FX142" s="72"/>
      <c r="FY142" s="72"/>
      <c r="FZ142" s="72"/>
      <c r="GA142" s="72"/>
      <c r="GB142" s="72"/>
      <c r="GC142" s="72"/>
      <c r="GD142" s="72"/>
      <c r="GE142" s="72"/>
      <c r="GF142" s="72"/>
      <c r="GG142" s="72"/>
      <c r="GH142" s="72"/>
      <c r="GI142" s="72"/>
      <c r="GJ142" s="72"/>
      <c r="GK142" s="72"/>
      <c r="GL142" s="72"/>
      <c r="GM142" s="72"/>
      <c r="GN142" s="72"/>
      <c r="GO142" s="72"/>
      <c r="GP142" s="72"/>
      <c r="GQ142" s="72"/>
      <c r="GR142" s="72"/>
      <c r="GS142" s="72"/>
      <c r="GT142" s="72"/>
      <c r="GU142" s="72"/>
      <c r="GV142" s="72"/>
      <c r="GW142" s="72"/>
      <c r="GX142" s="72"/>
      <c r="GY142" s="72"/>
      <c r="GZ142" s="72"/>
      <c r="HA142" s="72"/>
      <c r="HB142" s="72"/>
      <c r="HC142" s="72"/>
      <c r="HD142" s="72"/>
      <c r="HE142" s="72"/>
      <c r="HF142" s="72"/>
      <c r="HG142" s="72"/>
      <c r="HH142" s="72"/>
      <c r="HI142" s="72"/>
      <c r="HJ142" s="72"/>
      <c r="HK142" s="72"/>
      <c r="HL142" s="72"/>
      <c r="HM142" s="72"/>
      <c r="HN142" s="72"/>
      <c r="HO142" s="72"/>
      <c r="HP142" s="72"/>
      <c r="HQ142" s="72"/>
      <c r="HR142" s="72"/>
      <c r="HS142" s="72"/>
      <c r="HT142" s="72"/>
      <c r="HU142" s="72"/>
      <c r="HV142" s="72"/>
      <c r="HW142" s="72"/>
      <c r="HX142" s="72"/>
      <c r="HY142" s="72"/>
      <c r="HZ142" s="72"/>
      <c r="IA142" s="72"/>
      <c r="IB142" s="72"/>
      <c r="IC142" s="72"/>
      <c r="ID142" s="72"/>
      <c r="IE142" s="72"/>
      <c r="IF142" s="72"/>
      <c r="IG142" s="72"/>
      <c r="IH142" s="72"/>
      <c r="II142" s="72"/>
      <c r="IJ142" s="72"/>
      <c r="IK142" s="72"/>
      <c r="IL142" s="72"/>
      <c r="IM142" s="72"/>
      <c r="IN142" s="72"/>
      <c r="IO142" s="72"/>
      <c r="IP142" s="72"/>
      <c r="IQ142" s="72"/>
      <c r="IR142" s="72"/>
      <c r="IS142" s="72"/>
      <c r="IT142" s="72"/>
      <c r="IU142" s="72"/>
      <c r="IV142" s="72"/>
    </row>
    <row r="143" spans="1:256" s="73" customFormat="1" x14ac:dyDescent="0.25">
      <c r="A143" s="70" t="str">
        <f>IF(A141="","",IF((SUM(IF(FREQUENCY('A1'!$K$30:$L$103,'A1'!$K$30:$L$103)&gt;0,1)))&gt;(A141+1),(A141+1),""))</f>
        <v/>
      </c>
      <c r="B143" s="71" t="str">
        <f t="array" ref="B143">IF(A142="","",(LARGE('A1'!$K$30:$L$103,(1+SUM(COUNTIF('A1'!$K$30:$L$103,B$7:B142))-(A142*COUNTIF('A1'!$K$30:$L$103,B$8))))))</f>
        <v/>
      </c>
      <c r="C143" s="72" t="str">
        <f t="array" ref="C143:AZ143">IF($C$6:$AZ$6="","",IF($C$6:$AZ$6="HOT",IF(TRANSPOSE('A1'!$K$30:$K$80)=$B143,"●",IF(TRANSPOSE('A1'!$L$30:$L$80)=$B143,"▼",IF($C142:$AZ142="|","|",""))),IF(TRANSPOSE('A1'!$K$30:$K$80)=$B143,"●",IF(TRANSPOSE('A1'!$L$30:$L$80)=$B143,"▲",IF($C142:$AZ142="|","|","")))))</f>
        <v/>
      </c>
      <c r="D143" s="72" t="str">
        <v/>
      </c>
      <c r="E143" s="72" t="e">
        <v>#NUM!</v>
      </c>
      <c r="F143" s="72" t="str">
        <v/>
      </c>
      <c r="G143" s="72" t="str">
        <v/>
      </c>
      <c r="H143" s="72" t="e">
        <v>#NUM!</v>
      </c>
      <c r="I143" s="72" t="e">
        <v>#NUM!</v>
      </c>
      <c r="J143" s="72" t="e">
        <v>#NUM!</v>
      </c>
      <c r="K143" s="72" t="str">
        <v/>
      </c>
      <c r="L143" s="72" t="str">
        <v/>
      </c>
      <c r="M143" s="72" t="str">
        <v/>
      </c>
      <c r="N143" s="72" t="str">
        <v/>
      </c>
      <c r="O143" s="72" t="e">
        <v>#NUM!</v>
      </c>
      <c r="P143" s="72" t="e">
        <v>#NUM!</v>
      </c>
      <c r="Q143" s="72" t="e">
        <v>#NUM!</v>
      </c>
      <c r="R143" s="72" t="e">
        <v>#NUM!</v>
      </c>
      <c r="S143" s="72" t="e">
        <v>#NUM!</v>
      </c>
      <c r="T143" s="72" t="e">
        <v>#NUM!</v>
      </c>
      <c r="U143" s="72" t="e">
        <v>#NUM!</v>
      </c>
      <c r="V143" s="72" t="e">
        <v>#NUM!</v>
      </c>
      <c r="W143" s="72" t="e">
        <v>#NUM!</v>
      </c>
      <c r="X143" s="72" t="e">
        <v>#NUM!</v>
      </c>
      <c r="Y143" s="72" t="e">
        <v>#NUM!</v>
      </c>
      <c r="Z143" s="72" t="str">
        <v/>
      </c>
      <c r="AA143" s="72" t="str">
        <v/>
      </c>
      <c r="AB143" s="72" t="str">
        <v/>
      </c>
      <c r="AC143" s="72" t="str">
        <v/>
      </c>
      <c r="AD143" s="72" t="str">
        <v/>
      </c>
      <c r="AE143" s="72" t="str">
        <v/>
      </c>
      <c r="AF143" s="72" t="str">
        <v/>
      </c>
      <c r="AG143" s="72" t="str">
        <v/>
      </c>
      <c r="AH143" s="72" t="str">
        <v/>
      </c>
      <c r="AI143" s="72" t="str">
        <v/>
      </c>
      <c r="AJ143" s="72" t="str">
        <v/>
      </c>
      <c r="AK143" s="72" t="str">
        <v/>
      </c>
      <c r="AL143" s="72" t="str">
        <v/>
      </c>
      <c r="AM143" s="72" t="str">
        <v/>
      </c>
      <c r="AN143" s="72" t="str">
        <v/>
      </c>
      <c r="AO143" s="72" t="str">
        <v/>
      </c>
      <c r="AP143" s="72" t="str">
        <v/>
      </c>
      <c r="AQ143" s="72" t="str">
        <v/>
      </c>
      <c r="AR143" s="72" t="str">
        <v/>
      </c>
      <c r="AS143" s="72" t="str">
        <v/>
      </c>
      <c r="AT143" s="72" t="str">
        <v/>
      </c>
      <c r="AU143" s="72" t="str">
        <v/>
      </c>
      <c r="AV143" s="72" t="str">
        <v/>
      </c>
      <c r="AW143" s="72" t="str">
        <v/>
      </c>
      <c r="AX143" s="72" t="str">
        <v/>
      </c>
      <c r="AY143" s="72" t="str">
        <v/>
      </c>
      <c r="AZ143" s="72" t="str">
        <v/>
      </c>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c r="DA143" s="72"/>
      <c r="DB143" s="72"/>
      <c r="DC143" s="72"/>
      <c r="DD143" s="72"/>
      <c r="DE143" s="72"/>
      <c r="DF143" s="72"/>
      <c r="DG143" s="72"/>
      <c r="DH143" s="72"/>
      <c r="DI143" s="72"/>
      <c r="DJ143" s="72"/>
      <c r="DK143" s="72"/>
      <c r="DL143" s="72"/>
      <c r="DM143" s="72"/>
      <c r="DN143" s="72"/>
      <c r="DO143" s="72"/>
      <c r="DP143" s="72"/>
      <c r="DQ143" s="72"/>
      <c r="DR143" s="72"/>
      <c r="DS143" s="72"/>
      <c r="DT143" s="72"/>
      <c r="DU143" s="72"/>
      <c r="DV143" s="72"/>
      <c r="DW143" s="72"/>
      <c r="DX143" s="72"/>
      <c r="DY143" s="72"/>
      <c r="DZ143" s="72"/>
      <c r="EA143" s="72"/>
      <c r="EB143" s="72"/>
      <c r="EC143" s="72"/>
      <c r="ED143" s="72"/>
      <c r="EE143" s="72"/>
      <c r="EF143" s="72"/>
      <c r="EG143" s="72"/>
      <c r="EH143" s="72"/>
      <c r="EI143" s="72"/>
      <c r="EJ143" s="72"/>
      <c r="EK143" s="72"/>
      <c r="EL143" s="72"/>
      <c r="EM143" s="72"/>
      <c r="EN143" s="72"/>
      <c r="EO143" s="72"/>
      <c r="EP143" s="72"/>
      <c r="EQ143" s="72"/>
      <c r="ER143" s="72"/>
      <c r="ES143" s="72"/>
      <c r="ET143" s="72"/>
      <c r="EU143" s="72"/>
      <c r="EV143" s="72"/>
      <c r="EW143" s="72"/>
      <c r="EX143" s="72"/>
      <c r="EY143" s="72"/>
      <c r="EZ143" s="72"/>
      <c r="FA143" s="72"/>
      <c r="FB143" s="72"/>
      <c r="FC143" s="72"/>
      <c r="FD143" s="72"/>
      <c r="FE143" s="72"/>
      <c r="FF143" s="72"/>
      <c r="FG143" s="72"/>
      <c r="FH143" s="72"/>
      <c r="FI143" s="72"/>
      <c r="FJ143" s="72"/>
      <c r="FK143" s="72"/>
      <c r="FL143" s="72"/>
      <c r="FM143" s="72"/>
      <c r="FN143" s="72"/>
      <c r="FO143" s="72"/>
      <c r="FP143" s="72"/>
      <c r="FQ143" s="72"/>
      <c r="FR143" s="72"/>
      <c r="FS143" s="72"/>
      <c r="FT143" s="72"/>
      <c r="FU143" s="72"/>
      <c r="FV143" s="72"/>
      <c r="FW143" s="72"/>
      <c r="FX143" s="72"/>
      <c r="FY143" s="72"/>
      <c r="FZ143" s="72"/>
      <c r="GA143" s="72"/>
      <c r="GB143" s="72"/>
      <c r="GC143" s="72"/>
      <c r="GD143" s="72"/>
      <c r="GE143" s="72"/>
      <c r="GF143" s="72"/>
      <c r="GG143" s="72"/>
      <c r="GH143" s="72"/>
      <c r="GI143" s="72"/>
      <c r="GJ143" s="72"/>
      <c r="GK143" s="72"/>
      <c r="GL143" s="72"/>
      <c r="GM143" s="72"/>
      <c r="GN143" s="72"/>
      <c r="GO143" s="72"/>
      <c r="GP143" s="72"/>
      <c r="GQ143" s="72"/>
      <c r="GR143" s="72"/>
      <c r="GS143" s="72"/>
      <c r="GT143" s="72"/>
      <c r="GU143" s="72"/>
      <c r="GV143" s="72"/>
      <c r="GW143" s="72"/>
      <c r="GX143" s="72"/>
      <c r="GY143" s="72"/>
      <c r="GZ143" s="72"/>
      <c r="HA143" s="72"/>
      <c r="HB143" s="72"/>
      <c r="HC143" s="72"/>
      <c r="HD143" s="72"/>
      <c r="HE143" s="72"/>
      <c r="HF143" s="72"/>
      <c r="HG143" s="72"/>
      <c r="HH143" s="72"/>
      <c r="HI143" s="72"/>
      <c r="HJ143" s="72"/>
      <c r="HK143" s="72"/>
      <c r="HL143" s="72"/>
      <c r="HM143" s="72"/>
      <c r="HN143" s="72"/>
      <c r="HO143" s="72"/>
      <c r="HP143" s="72"/>
      <c r="HQ143" s="72"/>
      <c r="HR143" s="72"/>
      <c r="HS143" s="72"/>
      <c r="HT143" s="72"/>
      <c r="HU143" s="72"/>
      <c r="HV143" s="72"/>
      <c r="HW143" s="72"/>
      <c r="HX143" s="72"/>
      <c r="HY143" s="72"/>
      <c r="HZ143" s="72"/>
      <c r="IA143" s="72"/>
      <c r="IB143" s="72"/>
      <c r="IC143" s="72"/>
      <c r="ID143" s="72"/>
      <c r="IE143" s="72"/>
      <c r="IF143" s="72"/>
      <c r="IG143" s="72"/>
      <c r="IH143" s="72"/>
      <c r="II143" s="72"/>
      <c r="IJ143" s="72"/>
      <c r="IK143" s="72"/>
      <c r="IL143" s="72"/>
      <c r="IM143" s="72"/>
      <c r="IN143" s="72"/>
      <c r="IO143" s="72"/>
      <c r="IP143" s="72"/>
      <c r="IQ143" s="72"/>
      <c r="IR143" s="72"/>
      <c r="IS143" s="72"/>
      <c r="IT143" s="72"/>
      <c r="IU143" s="72"/>
      <c r="IV143" s="72"/>
    </row>
    <row r="144" spans="1:256" s="73" customFormat="1" x14ac:dyDescent="0.25">
      <c r="A144" s="70" t="str">
        <f>IF(A142="","",IF((SUM(IF(FREQUENCY('A1'!$K$30:$L$103,'A1'!$K$30:$L$103)&gt;0,1)))&gt;(A142+1),(A142+1),""))</f>
        <v/>
      </c>
      <c r="B144" s="71" t="str">
        <f t="array" ref="B144">IF(A143="","",(LARGE('A1'!$K$30:$L$103,(1+SUM(COUNTIF('A1'!$K$30:$L$103,B$7:B143))-(A143*COUNTIF('A1'!$K$30:$L$103,B$8))))))</f>
        <v/>
      </c>
      <c r="C144" s="72" t="str">
        <f t="array" ref="C144:AZ144">IF($C$6:$AZ$6="","",IF($C$6:$AZ$6="HOT",IF($C143:$AZ143="●","|",IF($C143:$AZ143="|","|","")),IF($C143:$AZ143="▲","|",IF($C143:$AZ143="|","|",""))))</f>
        <v/>
      </c>
      <c r="D144" s="72" t="str">
        <v/>
      </c>
      <c r="E144" s="72" t="e">
        <v>#NUM!</v>
      </c>
      <c r="F144" s="72" t="str">
        <v/>
      </c>
      <c r="G144" s="72" t="str">
        <v/>
      </c>
      <c r="H144" s="72" t="e">
        <v>#NUM!</v>
      </c>
      <c r="I144" s="72" t="e">
        <v>#NUM!</v>
      </c>
      <c r="J144" s="72" t="e">
        <v>#NUM!</v>
      </c>
      <c r="K144" s="72" t="str">
        <v/>
      </c>
      <c r="L144" s="72" t="str">
        <v/>
      </c>
      <c r="M144" s="72" t="str">
        <v/>
      </c>
      <c r="N144" s="72" t="str">
        <v/>
      </c>
      <c r="O144" s="72" t="e">
        <v>#NUM!</v>
      </c>
      <c r="P144" s="72" t="e">
        <v>#NUM!</v>
      </c>
      <c r="Q144" s="72" t="e">
        <v>#NUM!</v>
      </c>
      <c r="R144" s="72" t="e">
        <v>#NUM!</v>
      </c>
      <c r="S144" s="72" t="e">
        <v>#NUM!</v>
      </c>
      <c r="T144" s="72" t="e">
        <v>#NUM!</v>
      </c>
      <c r="U144" s="72" t="e">
        <v>#NUM!</v>
      </c>
      <c r="V144" s="72" t="e">
        <v>#NUM!</v>
      </c>
      <c r="W144" s="72" t="e">
        <v>#NUM!</v>
      </c>
      <c r="X144" s="72" t="e">
        <v>#NUM!</v>
      </c>
      <c r="Y144" s="72" t="e">
        <v>#NUM!</v>
      </c>
      <c r="Z144" s="72" t="str">
        <v/>
      </c>
      <c r="AA144" s="72" t="str">
        <v/>
      </c>
      <c r="AB144" s="72" t="str">
        <v/>
      </c>
      <c r="AC144" s="72" t="str">
        <v/>
      </c>
      <c r="AD144" s="72" t="str">
        <v/>
      </c>
      <c r="AE144" s="72" t="str">
        <v/>
      </c>
      <c r="AF144" s="72" t="str">
        <v/>
      </c>
      <c r="AG144" s="72" t="str">
        <v/>
      </c>
      <c r="AH144" s="72" t="str">
        <v/>
      </c>
      <c r="AI144" s="72" t="str">
        <v/>
      </c>
      <c r="AJ144" s="72" t="str">
        <v/>
      </c>
      <c r="AK144" s="72" t="str">
        <v/>
      </c>
      <c r="AL144" s="72" t="str">
        <v/>
      </c>
      <c r="AM144" s="72" t="str">
        <v/>
      </c>
      <c r="AN144" s="72" t="str">
        <v/>
      </c>
      <c r="AO144" s="72" t="str">
        <v/>
      </c>
      <c r="AP144" s="72" t="str">
        <v/>
      </c>
      <c r="AQ144" s="72" t="str">
        <v/>
      </c>
      <c r="AR144" s="72" t="str">
        <v/>
      </c>
      <c r="AS144" s="72" t="str">
        <v/>
      </c>
      <c r="AT144" s="72" t="str">
        <v/>
      </c>
      <c r="AU144" s="72" t="str">
        <v/>
      </c>
      <c r="AV144" s="72" t="str">
        <v/>
      </c>
      <c r="AW144" s="72" t="str">
        <v/>
      </c>
      <c r="AX144" s="72" t="str">
        <v/>
      </c>
      <c r="AY144" s="72" t="str">
        <v/>
      </c>
      <c r="AZ144" s="72" t="str">
        <v/>
      </c>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c r="DA144" s="72"/>
      <c r="DB144" s="72"/>
      <c r="DC144" s="72"/>
      <c r="DD144" s="72"/>
      <c r="DE144" s="72"/>
      <c r="DF144" s="72"/>
      <c r="DG144" s="72"/>
      <c r="DH144" s="72"/>
      <c r="DI144" s="72"/>
      <c r="DJ144" s="72"/>
      <c r="DK144" s="72"/>
      <c r="DL144" s="72"/>
      <c r="DM144" s="72"/>
      <c r="DN144" s="72"/>
      <c r="DO144" s="72"/>
      <c r="DP144" s="72"/>
      <c r="DQ144" s="72"/>
      <c r="DR144" s="72"/>
      <c r="DS144" s="72"/>
      <c r="DT144" s="72"/>
      <c r="DU144" s="72"/>
      <c r="DV144" s="72"/>
      <c r="DW144" s="72"/>
      <c r="DX144" s="72"/>
      <c r="DY144" s="72"/>
      <c r="DZ144" s="72"/>
      <c r="EA144" s="72"/>
      <c r="EB144" s="72"/>
      <c r="EC144" s="72"/>
      <c r="ED144" s="72"/>
      <c r="EE144" s="72"/>
      <c r="EF144" s="72"/>
      <c r="EG144" s="72"/>
      <c r="EH144" s="72"/>
      <c r="EI144" s="72"/>
      <c r="EJ144" s="72"/>
      <c r="EK144" s="72"/>
      <c r="EL144" s="72"/>
      <c r="EM144" s="72"/>
      <c r="EN144" s="72"/>
      <c r="EO144" s="72"/>
      <c r="EP144" s="72"/>
      <c r="EQ144" s="72"/>
      <c r="ER144" s="72"/>
      <c r="ES144" s="72"/>
      <c r="ET144" s="72"/>
      <c r="EU144" s="72"/>
      <c r="EV144" s="72"/>
      <c r="EW144" s="72"/>
      <c r="EX144" s="72"/>
      <c r="EY144" s="72"/>
      <c r="EZ144" s="72"/>
      <c r="FA144" s="72"/>
      <c r="FB144" s="72"/>
      <c r="FC144" s="72"/>
      <c r="FD144" s="72"/>
      <c r="FE144" s="72"/>
      <c r="FF144" s="72"/>
      <c r="FG144" s="72"/>
      <c r="FH144" s="72"/>
      <c r="FI144" s="72"/>
      <c r="FJ144" s="72"/>
      <c r="FK144" s="72"/>
      <c r="FL144" s="72"/>
      <c r="FM144" s="72"/>
      <c r="FN144" s="72"/>
      <c r="FO144" s="72"/>
      <c r="FP144" s="72"/>
      <c r="FQ144" s="72"/>
      <c r="FR144" s="72"/>
      <c r="FS144" s="72"/>
      <c r="FT144" s="72"/>
      <c r="FU144" s="72"/>
      <c r="FV144" s="72"/>
      <c r="FW144" s="72"/>
      <c r="FX144" s="72"/>
      <c r="FY144" s="72"/>
      <c r="FZ144" s="72"/>
      <c r="GA144" s="72"/>
      <c r="GB144" s="72"/>
      <c r="GC144" s="72"/>
      <c r="GD144" s="72"/>
      <c r="GE144" s="72"/>
      <c r="GF144" s="72"/>
      <c r="GG144" s="72"/>
      <c r="GH144" s="72"/>
      <c r="GI144" s="72"/>
      <c r="GJ144" s="72"/>
      <c r="GK144" s="72"/>
      <c r="GL144" s="72"/>
      <c r="GM144" s="72"/>
      <c r="GN144" s="72"/>
      <c r="GO144" s="72"/>
      <c r="GP144" s="72"/>
      <c r="GQ144" s="72"/>
      <c r="GR144" s="72"/>
      <c r="GS144" s="72"/>
      <c r="GT144" s="72"/>
      <c r="GU144" s="72"/>
      <c r="GV144" s="72"/>
      <c r="GW144" s="72"/>
      <c r="GX144" s="72"/>
      <c r="GY144" s="72"/>
      <c r="GZ144" s="72"/>
      <c r="HA144" s="72"/>
      <c r="HB144" s="72"/>
      <c r="HC144" s="72"/>
      <c r="HD144" s="72"/>
      <c r="HE144" s="72"/>
      <c r="HF144" s="72"/>
      <c r="HG144" s="72"/>
      <c r="HH144" s="72"/>
      <c r="HI144" s="72"/>
      <c r="HJ144" s="72"/>
      <c r="HK144" s="72"/>
      <c r="HL144" s="72"/>
      <c r="HM144" s="72"/>
      <c r="HN144" s="72"/>
      <c r="HO144" s="72"/>
      <c r="HP144" s="72"/>
      <c r="HQ144" s="72"/>
      <c r="HR144" s="72"/>
      <c r="HS144" s="72"/>
      <c r="HT144" s="72"/>
      <c r="HU144" s="72"/>
      <c r="HV144" s="72"/>
      <c r="HW144" s="72"/>
      <c r="HX144" s="72"/>
      <c r="HY144" s="72"/>
      <c r="HZ144" s="72"/>
      <c r="IA144" s="72"/>
      <c r="IB144" s="72"/>
      <c r="IC144" s="72"/>
      <c r="ID144" s="72"/>
      <c r="IE144" s="72"/>
      <c r="IF144" s="72"/>
      <c r="IG144" s="72"/>
      <c r="IH144" s="72"/>
      <c r="II144" s="72"/>
      <c r="IJ144" s="72"/>
      <c r="IK144" s="72"/>
      <c r="IL144" s="72"/>
      <c r="IM144" s="72"/>
      <c r="IN144" s="72"/>
      <c r="IO144" s="72"/>
      <c r="IP144" s="72"/>
      <c r="IQ144" s="72"/>
      <c r="IR144" s="72"/>
      <c r="IS144" s="72"/>
      <c r="IT144" s="72"/>
      <c r="IU144" s="72"/>
      <c r="IV144" s="72"/>
    </row>
    <row r="145" spans="1:256" s="73" customFormat="1" x14ac:dyDescent="0.25">
      <c r="A145" s="70" t="str">
        <f>IF(A143="","",IF((SUM(IF(FREQUENCY('A1'!$K$30:$L$103,'A1'!$K$30:$L$103)&gt;0,1)))&gt;(A143+1),(A143+1),""))</f>
        <v/>
      </c>
      <c r="B145" s="71" t="str">
        <f t="array" ref="B145">IF(A144="","",(LARGE('A1'!$K$30:$L$103,(1+SUM(COUNTIF('A1'!$K$30:$L$103,B$7:B144))-(A144*COUNTIF('A1'!$K$30:$L$103,B$8))))))</f>
        <v/>
      </c>
      <c r="C145" s="72" t="str">
        <f t="array" ref="C145:AZ145">IF($C$6:$AZ$6="","",IF($C$6:$AZ$6="HOT",IF(TRANSPOSE('A1'!$K$30:$K$80)=$B145,"●",IF(TRANSPOSE('A1'!$L$30:$L$80)=$B145,"▼",IF($C144:$AZ144="|","|",""))),IF(TRANSPOSE('A1'!$K$30:$K$80)=$B145,"●",IF(TRANSPOSE('A1'!$L$30:$L$80)=$B145,"▲",IF($C144:$AZ144="|","|","")))))</f>
        <v/>
      </c>
      <c r="D145" s="72" t="str">
        <v/>
      </c>
      <c r="E145" s="72" t="e">
        <v>#NUM!</v>
      </c>
      <c r="F145" s="72" t="str">
        <v/>
      </c>
      <c r="G145" s="72" t="str">
        <v/>
      </c>
      <c r="H145" s="72" t="e">
        <v>#NUM!</v>
      </c>
      <c r="I145" s="72" t="e">
        <v>#NUM!</v>
      </c>
      <c r="J145" s="72" t="e">
        <v>#NUM!</v>
      </c>
      <c r="K145" s="72" t="str">
        <v/>
      </c>
      <c r="L145" s="72" t="str">
        <v/>
      </c>
      <c r="M145" s="72" t="str">
        <v/>
      </c>
      <c r="N145" s="72" t="str">
        <v/>
      </c>
      <c r="O145" s="72" t="e">
        <v>#NUM!</v>
      </c>
      <c r="P145" s="72" t="e">
        <v>#NUM!</v>
      </c>
      <c r="Q145" s="72" t="e">
        <v>#NUM!</v>
      </c>
      <c r="R145" s="72" t="e">
        <v>#NUM!</v>
      </c>
      <c r="S145" s="72" t="e">
        <v>#NUM!</v>
      </c>
      <c r="T145" s="72" t="e">
        <v>#NUM!</v>
      </c>
      <c r="U145" s="72" t="e">
        <v>#NUM!</v>
      </c>
      <c r="V145" s="72" t="e">
        <v>#NUM!</v>
      </c>
      <c r="W145" s="72" t="e">
        <v>#NUM!</v>
      </c>
      <c r="X145" s="72" t="e">
        <v>#NUM!</v>
      </c>
      <c r="Y145" s="72" t="e">
        <v>#NUM!</v>
      </c>
      <c r="Z145" s="72" t="str">
        <v/>
      </c>
      <c r="AA145" s="72" t="str">
        <v/>
      </c>
      <c r="AB145" s="72" t="str">
        <v/>
      </c>
      <c r="AC145" s="72" t="str">
        <v/>
      </c>
      <c r="AD145" s="72" t="str">
        <v/>
      </c>
      <c r="AE145" s="72" t="str">
        <v/>
      </c>
      <c r="AF145" s="72" t="str">
        <v/>
      </c>
      <c r="AG145" s="72" t="str">
        <v/>
      </c>
      <c r="AH145" s="72" t="str">
        <v/>
      </c>
      <c r="AI145" s="72" t="str">
        <v/>
      </c>
      <c r="AJ145" s="72" t="str">
        <v/>
      </c>
      <c r="AK145" s="72" t="str">
        <v/>
      </c>
      <c r="AL145" s="72" t="str">
        <v/>
      </c>
      <c r="AM145" s="72" t="str">
        <v/>
      </c>
      <c r="AN145" s="72" t="str">
        <v/>
      </c>
      <c r="AO145" s="72" t="str">
        <v/>
      </c>
      <c r="AP145" s="72" t="str">
        <v/>
      </c>
      <c r="AQ145" s="72" t="str">
        <v/>
      </c>
      <c r="AR145" s="72" t="str">
        <v/>
      </c>
      <c r="AS145" s="72" t="str">
        <v/>
      </c>
      <c r="AT145" s="72" t="str">
        <v/>
      </c>
      <c r="AU145" s="72" t="str">
        <v/>
      </c>
      <c r="AV145" s="72" t="str">
        <v/>
      </c>
      <c r="AW145" s="72" t="str">
        <v/>
      </c>
      <c r="AX145" s="72" t="str">
        <v/>
      </c>
      <c r="AY145" s="72" t="str">
        <v/>
      </c>
      <c r="AZ145" s="72" t="str">
        <v/>
      </c>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c r="DA145" s="72"/>
      <c r="DB145" s="72"/>
      <c r="DC145" s="72"/>
      <c r="DD145" s="72"/>
      <c r="DE145" s="72"/>
      <c r="DF145" s="72"/>
      <c r="DG145" s="72"/>
      <c r="DH145" s="72"/>
      <c r="DI145" s="72"/>
      <c r="DJ145" s="72"/>
      <c r="DK145" s="72"/>
      <c r="DL145" s="72"/>
      <c r="DM145" s="72"/>
      <c r="DN145" s="72"/>
      <c r="DO145" s="72"/>
      <c r="DP145" s="72"/>
      <c r="DQ145" s="72"/>
      <c r="DR145" s="72"/>
      <c r="DS145" s="72"/>
      <c r="DT145" s="72"/>
      <c r="DU145" s="72"/>
      <c r="DV145" s="72"/>
      <c r="DW145" s="72"/>
      <c r="DX145" s="72"/>
      <c r="DY145" s="72"/>
      <c r="DZ145" s="72"/>
      <c r="EA145" s="72"/>
      <c r="EB145" s="72"/>
      <c r="EC145" s="72"/>
      <c r="ED145" s="72"/>
      <c r="EE145" s="72"/>
      <c r="EF145" s="72"/>
      <c r="EG145" s="72"/>
      <c r="EH145" s="72"/>
      <c r="EI145" s="72"/>
      <c r="EJ145" s="72"/>
      <c r="EK145" s="72"/>
      <c r="EL145" s="72"/>
      <c r="EM145" s="72"/>
      <c r="EN145" s="72"/>
      <c r="EO145" s="72"/>
      <c r="EP145" s="72"/>
      <c r="EQ145" s="72"/>
      <c r="ER145" s="72"/>
      <c r="ES145" s="72"/>
      <c r="ET145" s="72"/>
      <c r="EU145" s="72"/>
      <c r="EV145" s="72"/>
      <c r="EW145" s="72"/>
      <c r="EX145" s="72"/>
      <c r="EY145" s="72"/>
      <c r="EZ145" s="72"/>
      <c r="FA145" s="72"/>
      <c r="FB145" s="72"/>
      <c r="FC145" s="72"/>
      <c r="FD145" s="72"/>
      <c r="FE145" s="72"/>
      <c r="FF145" s="72"/>
      <c r="FG145" s="72"/>
      <c r="FH145" s="72"/>
      <c r="FI145" s="72"/>
      <c r="FJ145" s="72"/>
      <c r="FK145" s="72"/>
      <c r="FL145" s="72"/>
      <c r="FM145" s="72"/>
      <c r="FN145" s="72"/>
      <c r="FO145" s="72"/>
      <c r="FP145" s="72"/>
      <c r="FQ145" s="72"/>
      <c r="FR145" s="72"/>
      <c r="FS145" s="72"/>
      <c r="FT145" s="72"/>
      <c r="FU145" s="72"/>
      <c r="FV145" s="72"/>
      <c r="FW145" s="72"/>
      <c r="FX145" s="72"/>
      <c r="FY145" s="72"/>
      <c r="FZ145" s="72"/>
      <c r="GA145" s="72"/>
      <c r="GB145" s="72"/>
      <c r="GC145" s="72"/>
      <c r="GD145" s="72"/>
      <c r="GE145" s="72"/>
      <c r="GF145" s="72"/>
      <c r="GG145" s="72"/>
      <c r="GH145" s="72"/>
      <c r="GI145" s="72"/>
      <c r="GJ145" s="72"/>
      <c r="GK145" s="72"/>
      <c r="GL145" s="72"/>
      <c r="GM145" s="72"/>
      <c r="GN145" s="72"/>
      <c r="GO145" s="72"/>
      <c r="GP145" s="72"/>
      <c r="GQ145" s="72"/>
      <c r="GR145" s="72"/>
      <c r="GS145" s="72"/>
      <c r="GT145" s="72"/>
      <c r="GU145" s="72"/>
      <c r="GV145" s="72"/>
      <c r="GW145" s="72"/>
      <c r="GX145" s="72"/>
      <c r="GY145" s="72"/>
      <c r="GZ145" s="72"/>
      <c r="HA145" s="72"/>
      <c r="HB145" s="72"/>
      <c r="HC145" s="72"/>
      <c r="HD145" s="72"/>
      <c r="HE145" s="72"/>
      <c r="HF145" s="72"/>
      <c r="HG145" s="72"/>
      <c r="HH145" s="72"/>
      <c r="HI145" s="72"/>
      <c r="HJ145" s="72"/>
      <c r="HK145" s="72"/>
      <c r="HL145" s="72"/>
      <c r="HM145" s="72"/>
      <c r="HN145" s="72"/>
      <c r="HO145" s="72"/>
      <c r="HP145" s="72"/>
      <c r="HQ145" s="72"/>
      <c r="HR145" s="72"/>
      <c r="HS145" s="72"/>
      <c r="HT145" s="72"/>
      <c r="HU145" s="72"/>
      <c r="HV145" s="72"/>
      <c r="HW145" s="72"/>
      <c r="HX145" s="72"/>
      <c r="HY145" s="72"/>
      <c r="HZ145" s="72"/>
      <c r="IA145" s="72"/>
      <c r="IB145" s="72"/>
      <c r="IC145" s="72"/>
      <c r="ID145" s="72"/>
      <c r="IE145" s="72"/>
      <c r="IF145" s="72"/>
      <c r="IG145" s="72"/>
      <c r="IH145" s="72"/>
      <c r="II145" s="72"/>
      <c r="IJ145" s="72"/>
      <c r="IK145" s="72"/>
      <c r="IL145" s="72"/>
      <c r="IM145" s="72"/>
      <c r="IN145" s="72"/>
      <c r="IO145" s="72"/>
      <c r="IP145" s="72"/>
      <c r="IQ145" s="72"/>
      <c r="IR145" s="72"/>
      <c r="IS145" s="72"/>
      <c r="IT145" s="72"/>
      <c r="IU145" s="72"/>
      <c r="IV145" s="72"/>
    </row>
    <row r="146" spans="1:256" s="73" customFormat="1" x14ac:dyDescent="0.25">
      <c r="A146" s="70" t="str">
        <f>IF(A144="","",IF((SUM(IF(FREQUENCY('A1'!$K$30:$L$103,'A1'!$K$30:$L$103)&gt;0,1)))&gt;(A144+1),(A144+1),""))</f>
        <v/>
      </c>
      <c r="B146" s="71" t="str">
        <f t="array" ref="B146">IF(A145="","",(LARGE('A1'!$K$30:$L$103,(1+SUM(COUNTIF('A1'!$K$30:$L$103,B$7:B145))-(A145*COUNTIF('A1'!$K$30:$L$103,B$8))))))</f>
        <v/>
      </c>
      <c r="C146" s="72" t="str">
        <f t="array" ref="C146:AZ146">IF($C$6:$AZ$6="","",IF($C$6:$AZ$6="HOT",IF($C145:$AZ145="●","|",IF($C145:$AZ145="|","|","")),IF($C145:$AZ145="▲","|",IF($C145:$AZ145="|","|",""))))</f>
        <v/>
      </c>
      <c r="D146" s="72" t="str">
        <v/>
      </c>
      <c r="E146" s="72" t="e">
        <v>#NUM!</v>
      </c>
      <c r="F146" s="72" t="str">
        <v/>
      </c>
      <c r="G146" s="72" t="str">
        <v/>
      </c>
      <c r="H146" s="72" t="e">
        <v>#NUM!</v>
      </c>
      <c r="I146" s="72" t="e">
        <v>#NUM!</v>
      </c>
      <c r="J146" s="72" t="e">
        <v>#NUM!</v>
      </c>
      <c r="K146" s="72" t="str">
        <v/>
      </c>
      <c r="L146" s="72" t="str">
        <v/>
      </c>
      <c r="M146" s="72" t="str">
        <v/>
      </c>
      <c r="N146" s="72" t="str">
        <v/>
      </c>
      <c r="O146" s="72" t="e">
        <v>#NUM!</v>
      </c>
      <c r="P146" s="72" t="e">
        <v>#NUM!</v>
      </c>
      <c r="Q146" s="72" t="e">
        <v>#NUM!</v>
      </c>
      <c r="R146" s="72" t="e">
        <v>#NUM!</v>
      </c>
      <c r="S146" s="72" t="e">
        <v>#NUM!</v>
      </c>
      <c r="T146" s="72" t="e">
        <v>#NUM!</v>
      </c>
      <c r="U146" s="72" t="e">
        <v>#NUM!</v>
      </c>
      <c r="V146" s="72" t="e">
        <v>#NUM!</v>
      </c>
      <c r="W146" s="72" t="e">
        <v>#NUM!</v>
      </c>
      <c r="X146" s="72" t="e">
        <v>#NUM!</v>
      </c>
      <c r="Y146" s="72" t="e">
        <v>#NUM!</v>
      </c>
      <c r="Z146" s="72" t="str">
        <v/>
      </c>
      <c r="AA146" s="72" t="str">
        <v/>
      </c>
      <c r="AB146" s="72" t="str">
        <v/>
      </c>
      <c r="AC146" s="72" t="str">
        <v/>
      </c>
      <c r="AD146" s="72" t="str">
        <v/>
      </c>
      <c r="AE146" s="72" t="str">
        <v/>
      </c>
      <c r="AF146" s="72" t="str">
        <v/>
      </c>
      <c r="AG146" s="72" t="str">
        <v/>
      </c>
      <c r="AH146" s="72" t="str">
        <v/>
      </c>
      <c r="AI146" s="72" t="str">
        <v/>
      </c>
      <c r="AJ146" s="72" t="str">
        <v/>
      </c>
      <c r="AK146" s="72" t="str">
        <v/>
      </c>
      <c r="AL146" s="72" t="str">
        <v/>
      </c>
      <c r="AM146" s="72" t="str">
        <v/>
      </c>
      <c r="AN146" s="72" t="str">
        <v/>
      </c>
      <c r="AO146" s="72" t="str">
        <v/>
      </c>
      <c r="AP146" s="72" t="str">
        <v/>
      </c>
      <c r="AQ146" s="72" t="str">
        <v/>
      </c>
      <c r="AR146" s="72" t="str">
        <v/>
      </c>
      <c r="AS146" s="72" t="str">
        <v/>
      </c>
      <c r="AT146" s="72" t="str">
        <v/>
      </c>
      <c r="AU146" s="72" t="str">
        <v/>
      </c>
      <c r="AV146" s="72" t="str">
        <v/>
      </c>
      <c r="AW146" s="72" t="str">
        <v/>
      </c>
      <c r="AX146" s="72" t="str">
        <v/>
      </c>
      <c r="AY146" s="72" t="str">
        <v/>
      </c>
      <c r="AZ146" s="72" t="str">
        <v/>
      </c>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c r="DA146" s="72"/>
      <c r="DB146" s="72"/>
      <c r="DC146" s="72"/>
      <c r="DD146" s="72"/>
      <c r="DE146" s="72"/>
      <c r="DF146" s="72"/>
      <c r="DG146" s="72"/>
      <c r="DH146" s="72"/>
      <c r="DI146" s="72"/>
      <c r="DJ146" s="72"/>
      <c r="DK146" s="72"/>
      <c r="DL146" s="72"/>
      <c r="DM146" s="72"/>
      <c r="DN146" s="72"/>
      <c r="DO146" s="72"/>
      <c r="DP146" s="72"/>
      <c r="DQ146" s="72"/>
      <c r="DR146" s="72"/>
      <c r="DS146" s="72"/>
      <c r="DT146" s="72"/>
      <c r="DU146" s="72"/>
      <c r="DV146" s="72"/>
      <c r="DW146" s="72"/>
      <c r="DX146" s="72"/>
      <c r="DY146" s="72"/>
      <c r="DZ146" s="72"/>
      <c r="EA146" s="72"/>
      <c r="EB146" s="72"/>
      <c r="EC146" s="72"/>
      <c r="ED146" s="72"/>
      <c r="EE146" s="72"/>
      <c r="EF146" s="72"/>
      <c r="EG146" s="72"/>
      <c r="EH146" s="72"/>
      <c r="EI146" s="72"/>
      <c r="EJ146" s="72"/>
      <c r="EK146" s="72"/>
      <c r="EL146" s="72"/>
      <c r="EM146" s="72"/>
      <c r="EN146" s="72"/>
      <c r="EO146" s="72"/>
      <c r="EP146" s="72"/>
      <c r="EQ146" s="72"/>
      <c r="ER146" s="72"/>
      <c r="ES146" s="72"/>
      <c r="ET146" s="72"/>
      <c r="EU146" s="72"/>
      <c r="EV146" s="72"/>
      <c r="EW146" s="72"/>
      <c r="EX146" s="72"/>
      <c r="EY146" s="72"/>
      <c r="EZ146" s="72"/>
      <c r="FA146" s="72"/>
      <c r="FB146" s="72"/>
      <c r="FC146" s="72"/>
      <c r="FD146" s="72"/>
      <c r="FE146" s="72"/>
      <c r="FF146" s="72"/>
      <c r="FG146" s="72"/>
      <c r="FH146" s="72"/>
      <c r="FI146" s="72"/>
      <c r="FJ146" s="72"/>
      <c r="FK146" s="72"/>
      <c r="FL146" s="72"/>
      <c r="FM146" s="72"/>
      <c r="FN146" s="72"/>
      <c r="FO146" s="72"/>
      <c r="FP146" s="72"/>
      <c r="FQ146" s="72"/>
      <c r="FR146" s="72"/>
      <c r="FS146" s="72"/>
      <c r="FT146" s="72"/>
      <c r="FU146" s="72"/>
      <c r="FV146" s="72"/>
      <c r="FW146" s="72"/>
      <c r="FX146" s="72"/>
      <c r="FY146" s="72"/>
      <c r="FZ146" s="72"/>
      <c r="GA146" s="72"/>
      <c r="GB146" s="72"/>
      <c r="GC146" s="72"/>
      <c r="GD146" s="72"/>
      <c r="GE146" s="72"/>
      <c r="GF146" s="72"/>
      <c r="GG146" s="72"/>
      <c r="GH146" s="72"/>
      <c r="GI146" s="72"/>
      <c r="GJ146" s="72"/>
      <c r="GK146" s="72"/>
      <c r="GL146" s="72"/>
      <c r="GM146" s="72"/>
      <c r="GN146" s="72"/>
      <c r="GO146" s="72"/>
      <c r="GP146" s="72"/>
      <c r="GQ146" s="72"/>
      <c r="GR146" s="72"/>
      <c r="GS146" s="72"/>
      <c r="GT146" s="72"/>
      <c r="GU146" s="72"/>
      <c r="GV146" s="72"/>
      <c r="GW146" s="72"/>
      <c r="GX146" s="72"/>
      <c r="GY146" s="72"/>
      <c r="GZ146" s="72"/>
      <c r="HA146" s="72"/>
      <c r="HB146" s="72"/>
      <c r="HC146" s="72"/>
      <c r="HD146" s="72"/>
      <c r="HE146" s="72"/>
      <c r="HF146" s="72"/>
      <c r="HG146" s="72"/>
      <c r="HH146" s="72"/>
      <c r="HI146" s="72"/>
      <c r="HJ146" s="72"/>
      <c r="HK146" s="72"/>
      <c r="HL146" s="72"/>
      <c r="HM146" s="72"/>
      <c r="HN146" s="72"/>
      <c r="HO146" s="72"/>
      <c r="HP146" s="72"/>
      <c r="HQ146" s="72"/>
      <c r="HR146" s="72"/>
      <c r="HS146" s="72"/>
      <c r="HT146" s="72"/>
      <c r="HU146" s="72"/>
      <c r="HV146" s="72"/>
      <c r="HW146" s="72"/>
      <c r="HX146" s="72"/>
      <c r="HY146" s="72"/>
      <c r="HZ146" s="72"/>
      <c r="IA146" s="72"/>
      <c r="IB146" s="72"/>
      <c r="IC146" s="72"/>
      <c r="ID146" s="72"/>
      <c r="IE146" s="72"/>
      <c r="IF146" s="72"/>
      <c r="IG146" s="72"/>
      <c r="IH146" s="72"/>
      <c r="II146" s="72"/>
      <c r="IJ146" s="72"/>
      <c r="IK146" s="72"/>
      <c r="IL146" s="72"/>
      <c r="IM146" s="72"/>
      <c r="IN146" s="72"/>
      <c r="IO146" s="72"/>
      <c r="IP146" s="72"/>
      <c r="IQ146" s="72"/>
      <c r="IR146" s="72"/>
      <c r="IS146" s="72"/>
      <c r="IT146" s="72"/>
      <c r="IU146" s="72"/>
      <c r="IV146" s="72"/>
    </row>
    <row r="147" spans="1:256" s="73" customFormat="1" x14ac:dyDescent="0.25">
      <c r="A147" s="70" t="str">
        <f>IF(A145="","",IF((SUM(IF(FREQUENCY('A1'!$K$30:$L$103,'A1'!$K$30:$L$103)&gt;0,1)))&gt;(A145+1),(A145+1),""))</f>
        <v/>
      </c>
      <c r="B147" s="71" t="str">
        <f t="array" ref="B147">IF(A146="","",(LARGE('A1'!$K$30:$L$103,(1+SUM(COUNTIF('A1'!$K$30:$L$103,B$7:B146))-(A146*COUNTIF('A1'!$K$30:$L$103,B$8))))))</f>
        <v/>
      </c>
      <c r="C147" s="72" t="str">
        <f t="array" ref="C147:AZ147">IF($C$6:$AZ$6="","",IF($C$6:$AZ$6="HOT",IF(TRANSPOSE('A1'!$K$30:$K$80)=$B147,"●",IF(TRANSPOSE('A1'!$L$30:$L$80)=$B147,"▼",IF($C146:$AZ146="|","|",""))),IF(TRANSPOSE('A1'!$K$30:$K$80)=$B147,"●",IF(TRANSPOSE('A1'!$L$30:$L$80)=$B147,"▲",IF($C146:$AZ146="|","|","")))))</f>
        <v/>
      </c>
      <c r="D147" s="72" t="str">
        <v/>
      </c>
      <c r="E147" s="72" t="e">
        <v>#NUM!</v>
      </c>
      <c r="F147" s="72" t="str">
        <v/>
      </c>
      <c r="G147" s="72" t="str">
        <v/>
      </c>
      <c r="H147" s="72" t="e">
        <v>#NUM!</v>
      </c>
      <c r="I147" s="72" t="e">
        <v>#NUM!</v>
      </c>
      <c r="J147" s="72" t="e">
        <v>#NUM!</v>
      </c>
      <c r="K147" s="72" t="str">
        <v/>
      </c>
      <c r="L147" s="72" t="str">
        <v/>
      </c>
      <c r="M147" s="72" t="str">
        <v/>
      </c>
      <c r="N147" s="72" t="str">
        <v/>
      </c>
      <c r="O147" s="72" t="e">
        <v>#NUM!</v>
      </c>
      <c r="P147" s="72" t="e">
        <v>#NUM!</v>
      </c>
      <c r="Q147" s="72" t="e">
        <v>#NUM!</v>
      </c>
      <c r="R147" s="72" t="e">
        <v>#NUM!</v>
      </c>
      <c r="S147" s="72" t="e">
        <v>#NUM!</v>
      </c>
      <c r="T147" s="72" t="e">
        <v>#NUM!</v>
      </c>
      <c r="U147" s="72" t="e">
        <v>#NUM!</v>
      </c>
      <c r="V147" s="72" t="e">
        <v>#NUM!</v>
      </c>
      <c r="W147" s="72" t="e">
        <v>#NUM!</v>
      </c>
      <c r="X147" s="72" t="e">
        <v>#NUM!</v>
      </c>
      <c r="Y147" s="72" t="e">
        <v>#NUM!</v>
      </c>
      <c r="Z147" s="72" t="str">
        <v/>
      </c>
      <c r="AA147" s="72" t="str">
        <v/>
      </c>
      <c r="AB147" s="72" t="str">
        <v/>
      </c>
      <c r="AC147" s="72" t="str">
        <v/>
      </c>
      <c r="AD147" s="72" t="str">
        <v/>
      </c>
      <c r="AE147" s="72" t="str">
        <v/>
      </c>
      <c r="AF147" s="72" t="str">
        <v/>
      </c>
      <c r="AG147" s="72" t="str">
        <v/>
      </c>
      <c r="AH147" s="72" t="str">
        <v/>
      </c>
      <c r="AI147" s="72" t="str">
        <v/>
      </c>
      <c r="AJ147" s="72" t="str">
        <v/>
      </c>
      <c r="AK147" s="72" t="str">
        <v/>
      </c>
      <c r="AL147" s="72" t="str">
        <v/>
      </c>
      <c r="AM147" s="72" t="str">
        <v/>
      </c>
      <c r="AN147" s="72" t="str">
        <v/>
      </c>
      <c r="AO147" s="72" t="str">
        <v/>
      </c>
      <c r="AP147" s="72" t="str">
        <v/>
      </c>
      <c r="AQ147" s="72" t="str">
        <v/>
      </c>
      <c r="AR147" s="72" t="str">
        <v/>
      </c>
      <c r="AS147" s="72" t="str">
        <v/>
      </c>
      <c r="AT147" s="72" t="str">
        <v/>
      </c>
      <c r="AU147" s="72" t="str">
        <v/>
      </c>
      <c r="AV147" s="72" t="str">
        <v/>
      </c>
      <c r="AW147" s="72" t="str">
        <v/>
      </c>
      <c r="AX147" s="72" t="str">
        <v/>
      </c>
      <c r="AY147" s="72" t="str">
        <v/>
      </c>
      <c r="AZ147" s="72" t="str">
        <v/>
      </c>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c r="DA147" s="72"/>
      <c r="DB147" s="72"/>
      <c r="DC147" s="72"/>
      <c r="DD147" s="72"/>
      <c r="DE147" s="72"/>
      <c r="DF147" s="72"/>
      <c r="DG147" s="72"/>
      <c r="DH147" s="72"/>
      <c r="DI147" s="72"/>
      <c r="DJ147" s="72"/>
      <c r="DK147" s="72"/>
      <c r="DL147" s="72"/>
      <c r="DM147" s="72"/>
      <c r="DN147" s="72"/>
      <c r="DO147" s="72"/>
      <c r="DP147" s="72"/>
      <c r="DQ147" s="72"/>
      <c r="DR147" s="72"/>
      <c r="DS147" s="72"/>
      <c r="DT147" s="72"/>
      <c r="DU147" s="72"/>
      <c r="DV147" s="72"/>
      <c r="DW147" s="72"/>
      <c r="DX147" s="72"/>
      <c r="DY147" s="72"/>
      <c r="DZ147" s="72"/>
      <c r="EA147" s="72"/>
      <c r="EB147" s="72"/>
      <c r="EC147" s="72"/>
      <c r="ED147" s="72"/>
      <c r="EE147" s="72"/>
      <c r="EF147" s="72"/>
      <c r="EG147" s="72"/>
      <c r="EH147" s="72"/>
      <c r="EI147" s="72"/>
      <c r="EJ147" s="72"/>
      <c r="EK147" s="72"/>
      <c r="EL147" s="72"/>
      <c r="EM147" s="72"/>
      <c r="EN147" s="72"/>
      <c r="EO147" s="72"/>
      <c r="EP147" s="72"/>
      <c r="EQ147" s="72"/>
      <c r="ER147" s="72"/>
      <c r="ES147" s="72"/>
      <c r="ET147" s="72"/>
      <c r="EU147" s="72"/>
      <c r="EV147" s="72"/>
      <c r="EW147" s="72"/>
      <c r="EX147" s="72"/>
      <c r="EY147" s="72"/>
      <c r="EZ147" s="72"/>
      <c r="FA147" s="72"/>
      <c r="FB147" s="72"/>
      <c r="FC147" s="72"/>
      <c r="FD147" s="72"/>
      <c r="FE147" s="72"/>
      <c r="FF147" s="72"/>
      <c r="FG147" s="72"/>
      <c r="FH147" s="72"/>
      <c r="FI147" s="72"/>
      <c r="FJ147" s="72"/>
      <c r="FK147" s="72"/>
      <c r="FL147" s="72"/>
      <c r="FM147" s="72"/>
      <c r="FN147" s="72"/>
      <c r="FO147" s="72"/>
      <c r="FP147" s="72"/>
      <c r="FQ147" s="72"/>
      <c r="FR147" s="72"/>
      <c r="FS147" s="72"/>
      <c r="FT147" s="72"/>
      <c r="FU147" s="72"/>
      <c r="FV147" s="72"/>
      <c r="FW147" s="72"/>
      <c r="FX147" s="72"/>
      <c r="FY147" s="72"/>
      <c r="FZ147" s="72"/>
      <c r="GA147" s="72"/>
      <c r="GB147" s="72"/>
      <c r="GC147" s="72"/>
      <c r="GD147" s="72"/>
      <c r="GE147" s="72"/>
      <c r="GF147" s="72"/>
      <c r="GG147" s="72"/>
      <c r="GH147" s="72"/>
      <c r="GI147" s="72"/>
      <c r="GJ147" s="72"/>
      <c r="GK147" s="72"/>
      <c r="GL147" s="72"/>
      <c r="GM147" s="72"/>
      <c r="GN147" s="72"/>
      <c r="GO147" s="72"/>
      <c r="GP147" s="72"/>
      <c r="GQ147" s="72"/>
      <c r="GR147" s="72"/>
      <c r="GS147" s="72"/>
      <c r="GT147" s="72"/>
      <c r="GU147" s="72"/>
      <c r="GV147" s="72"/>
      <c r="GW147" s="72"/>
      <c r="GX147" s="72"/>
      <c r="GY147" s="72"/>
      <c r="GZ147" s="72"/>
      <c r="HA147" s="72"/>
      <c r="HB147" s="72"/>
      <c r="HC147" s="72"/>
      <c r="HD147" s="72"/>
      <c r="HE147" s="72"/>
      <c r="HF147" s="72"/>
      <c r="HG147" s="72"/>
      <c r="HH147" s="72"/>
      <c r="HI147" s="72"/>
      <c r="HJ147" s="72"/>
      <c r="HK147" s="72"/>
      <c r="HL147" s="72"/>
      <c r="HM147" s="72"/>
      <c r="HN147" s="72"/>
      <c r="HO147" s="72"/>
      <c r="HP147" s="72"/>
      <c r="HQ147" s="72"/>
      <c r="HR147" s="72"/>
      <c r="HS147" s="72"/>
      <c r="HT147" s="72"/>
      <c r="HU147" s="72"/>
      <c r="HV147" s="72"/>
      <c r="HW147" s="72"/>
      <c r="HX147" s="72"/>
      <c r="HY147" s="72"/>
      <c r="HZ147" s="72"/>
      <c r="IA147" s="72"/>
      <c r="IB147" s="72"/>
      <c r="IC147" s="72"/>
      <c r="ID147" s="72"/>
      <c r="IE147" s="72"/>
      <c r="IF147" s="72"/>
      <c r="IG147" s="72"/>
      <c r="IH147" s="72"/>
      <c r="II147" s="72"/>
      <c r="IJ147" s="72"/>
      <c r="IK147" s="72"/>
      <c r="IL147" s="72"/>
      <c r="IM147" s="72"/>
      <c r="IN147" s="72"/>
      <c r="IO147" s="72"/>
      <c r="IP147" s="72"/>
      <c r="IQ147" s="72"/>
      <c r="IR147" s="72"/>
      <c r="IS147" s="72"/>
      <c r="IT147" s="72"/>
      <c r="IU147" s="72"/>
      <c r="IV147" s="72"/>
    </row>
    <row r="148" spans="1:256" s="73" customFormat="1" x14ac:dyDescent="0.25">
      <c r="A148" s="70" t="str">
        <f>IF(A146="","",IF((SUM(IF(FREQUENCY('A1'!$K$30:$L$103,'A1'!$K$30:$L$103)&gt;0,1)))&gt;(A146+1),(A146+1),""))</f>
        <v/>
      </c>
      <c r="B148" s="71" t="str">
        <f t="array" ref="B148">IF(A147="","",(LARGE('A1'!$K$30:$L$103,(1+SUM(COUNTIF('A1'!$K$30:$L$103,B$7:B147))-(A147*COUNTIF('A1'!$K$30:$L$103,B$8))))))</f>
        <v/>
      </c>
      <c r="C148" s="72" t="str">
        <f t="array" ref="C148:AZ148">IF($C$6:$AZ$6="","",IF($C$6:$AZ$6="HOT",IF($C147:$AZ147="●","|",IF($C147:$AZ147="|","|","")),IF($C147:$AZ147="▲","|",IF($C147:$AZ147="|","|",""))))</f>
        <v/>
      </c>
      <c r="D148" s="72" t="str">
        <v/>
      </c>
      <c r="E148" s="72" t="e">
        <v>#NUM!</v>
      </c>
      <c r="F148" s="72" t="str">
        <v/>
      </c>
      <c r="G148" s="72" t="str">
        <v/>
      </c>
      <c r="H148" s="72" t="e">
        <v>#NUM!</v>
      </c>
      <c r="I148" s="72" t="e">
        <v>#NUM!</v>
      </c>
      <c r="J148" s="72" t="e">
        <v>#NUM!</v>
      </c>
      <c r="K148" s="72" t="str">
        <v/>
      </c>
      <c r="L148" s="72" t="str">
        <v/>
      </c>
      <c r="M148" s="72" t="str">
        <v/>
      </c>
      <c r="N148" s="72" t="str">
        <v/>
      </c>
      <c r="O148" s="72" t="e">
        <v>#NUM!</v>
      </c>
      <c r="P148" s="72" t="e">
        <v>#NUM!</v>
      </c>
      <c r="Q148" s="72" t="e">
        <v>#NUM!</v>
      </c>
      <c r="R148" s="72" t="e">
        <v>#NUM!</v>
      </c>
      <c r="S148" s="72" t="e">
        <v>#NUM!</v>
      </c>
      <c r="T148" s="72" t="e">
        <v>#NUM!</v>
      </c>
      <c r="U148" s="72" t="e">
        <v>#NUM!</v>
      </c>
      <c r="V148" s="72" t="e">
        <v>#NUM!</v>
      </c>
      <c r="W148" s="72" t="e">
        <v>#NUM!</v>
      </c>
      <c r="X148" s="72" t="e">
        <v>#NUM!</v>
      </c>
      <c r="Y148" s="72" t="e">
        <v>#NUM!</v>
      </c>
      <c r="Z148" s="72" t="str">
        <v/>
      </c>
      <c r="AA148" s="72" t="str">
        <v/>
      </c>
      <c r="AB148" s="72" t="str">
        <v/>
      </c>
      <c r="AC148" s="72" t="str">
        <v/>
      </c>
      <c r="AD148" s="72" t="str">
        <v/>
      </c>
      <c r="AE148" s="72" t="str">
        <v/>
      </c>
      <c r="AF148" s="72" t="str">
        <v/>
      </c>
      <c r="AG148" s="72" t="str">
        <v/>
      </c>
      <c r="AH148" s="72" t="str">
        <v/>
      </c>
      <c r="AI148" s="72" t="str">
        <v/>
      </c>
      <c r="AJ148" s="72" t="str">
        <v/>
      </c>
      <c r="AK148" s="72" t="str">
        <v/>
      </c>
      <c r="AL148" s="72" t="str">
        <v/>
      </c>
      <c r="AM148" s="72" t="str">
        <v/>
      </c>
      <c r="AN148" s="72" t="str">
        <v/>
      </c>
      <c r="AO148" s="72" t="str">
        <v/>
      </c>
      <c r="AP148" s="72" t="str">
        <v/>
      </c>
      <c r="AQ148" s="72" t="str">
        <v/>
      </c>
      <c r="AR148" s="72" t="str">
        <v/>
      </c>
      <c r="AS148" s="72" t="str">
        <v/>
      </c>
      <c r="AT148" s="72" t="str">
        <v/>
      </c>
      <c r="AU148" s="72" t="str">
        <v/>
      </c>
      <c r="AV148" s="72" t="str">
        <v/>
      </c>
      <c r="AW148" s="72" t="str">
        <v/>
      </c>
      <c r="AX148" s="72" t="str">
        <v/>
      </c>
      <c r="AY148" s="72" t="str">
        <v/>
      </c>
      <c r="AZ148" s="72" t="str">
        <v/>
      </c>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c r="DA148" s="72"/>
      <c r="DB148" s="72"/>
      <c r="DC148" s="72"/>
      <c r="DD148" s="72"/>
      <c r="DE148" s="72"/>
      <c r="DF148" s="72"/>
      <c r="DG148" s="72"/>
      <c r="DH148" s="72"/>
      <c r="DI148" s="72"/>
      <c r="DJ148" s="72"/>
      <c r="DK148" s="72"/>
      <c r="DL148" s="72"/>
      <c r="DM148" s="72"/>
      <c r="DN148" s="72"/>
      <c r="DO148" s="72"/>
      <c r="DP148" s="72"/>
      <c r="DQ148" s="72"/>
      <c r="DR148" s="72"/>
      <c r="DS148" s="72"/>
      <c r="DT148" s="72"/>
      <c r="DU148" s="72"/>
      <c r="DV148" s="72"/>
      <c r="DW148" s="72"/>
      <c r="DX148" s="72"/>
      <c r="DY148" s="72"/>
      <c r="DZ148" s="72"/>
      <c r="EA148" s="72"/>
      <c r="EB148" s="72"/>
      <c r="EC148" s="72"/>
      <c r="ED148" s="72"/>
      <c r="EE148" s="72"/>
      <c r="EF148" s="72"/>
      <c r="EG148" s="72"/>
      <c r="EH148" s="72"/>
      <c r="EI148" s="72"/>
      <c r="EJ148" s="72"/>
      <c r="EK148" s="72"/>
      <c r="EL148" s="72"/>
      <c r="EM148" s="72"/>
      <c r="EN148" s="72"/>
      <c r="EO148" s="72"/>
      <c r="EP148" s="72"/>
      <c r="EQ148" s="72"/>
      <c r="ER148" s="72"/>
      <c r="ES148" s="72"/>
      <c r="ET148" s="72"/>
      <c r="EU148" s="72"/>
      <c r="EV148" s="72"/>
      <c r="EW148" s="72"/>
      <c r="EX148" s="72"/>
      <c r="EY148" s="72"/>
      <c r="EZ148" s="72"/>
      <c r="FA148" s="72"/>
      <c r="FB148" s="72"/>
      <c r="FC148" s="72"/>
      <c r="FD148" s="72"/>
      <c r="FE148" s="72"/>
      <c r="FF148" s="72"/>
      <c r="FG148" s="72"/>
      <c r="FH148" s="72"/>
      <c r="FI148" s="72"/>
      <c r="FJ148" s="72"/>
      <c r="FK148" s="72"/>
      <c r="FL148" s="72"/>
      <c r="FM148" s="72"/>
      <c r="FN148" s="72"/>
      <c r="FO148" s="72"/>
      <c r="FP148" s="72"/>
      <c r="FQ148" s="72"/>
      <c r="FR148" s="72"/>
      <c r="FS148" s="72"/>
      <c r="FT148" s="72"/>
      <c r="FU148" s="72"/>
      <c r="FV148" s="72"/>
      <c r="FW148" s="72"/>
      <c r="FX148" s="72"/>
      <c r="FY148" s="72"/>
      <c r="FZ148" s="72"/>
      <c r="GA148" s="72"/>
      <c r="GB148" s="72"/>
      <c r="GC148" s="72"/>
      <c r="GD148" s="72"/>
      <c r="GE148" s="72"/>
      <c r="GF148" s="72"/>
      <c r="GG148" s="72"/>
      <c r="GH148" s="72"/>
      <c r="GI148" s="72"/>
      <c r="GJ148" s="72"/>
      <c r="GK148" s="72"/>
      <c r="GL148" s="72"/>
      <c r="GM148" s="72"/>
      <c r="GN148" s="72"/>
      <c r="GO148" s="72"/>
      <c r="GP148" s="72"/>
      <c r="GQ148" s="72"/>
      <c r="GR148" s="72"/>
      <c r="GS148" s="72"/>
      <c r="GT148" s="72"/>
      <c r="GU148" s="72"/>
      <c r="GV148" s="72"/>
      <c r="GW148" s="72"/>
      <c r="GX148" s="72"/>
      <c r="GY148" s="72"/>
      <c r="GZ148" s="72"/>
      <c r="HA148" s="72"/>
      <c r="HB148" s="72"/>
      <c r="HC148" s="72"/>
      <c r="HD148" s="72"/>
      <c r="HE148" s="72"/>
      <c r="HF148" s="72"/>
      <c r="HG148" s="72"/>
      <c r="HH148" s="72"/>
      <c r="HI148" s="72"/>
      <c r="HJ148" s="72"/>
      <c r="HK148" s="72"/>
      <c r="HL148" s="72"/>
      <c r="HM148" s="72"/>
      <c r="HN148" s="72"/>
      <c r="HO148" s="72"/>
      <c r="HP148" s="72"/>
      <c r="HQ148" s="72"/>
      <c r="HR148" s="72"/>
      <c r="HS148" s="72"/>
      <c r="HT148" s="72"/>
      <c r="HU148" s="72"/>
      <c r="HV148" s="72"/>
      <c r="HW148" s="72"/>
      <c r="HX148" s="72"/>
      <c r="HY148" s="72"/>
      <c r="HZ148" s="72"/>
      <c r="IA148" s="72"/>
      <c r="IB148" s="72"/>
      <c r="IC148" s="72"/>
      <c r="ID148" s="72"/>
      <c r="IE148" s="72"/>
      <c r="IF148" s="72"/>
      <c r="IG148" s="72"/>
      <c r="IH148" s="72"/>
      <c r="II148" s="72"/>
      <c r="IJ148" s="72"/>
      <c r="IK148" s="72"/>
      <c r="IL148" s="72"/>
      <c r="IM148" s="72"/>
      <c r="IN148" s="72"/>
      <c r="IO148" s="72"/>
      <c r="IP148" s="72"/>
      <c r="IQ148" s="72"/>
      <c r="IR148" s="72"/>
      <c r="IS148" s="72"/>
      <c r="IT148" s="72"/>
      <c r="IU148" s="72"/>
      <c r="IV148" s="72"/>
    </row>
    <row r="149" spans="1:256" s="73" customFormat="1" x14ac:dyDescent="0.25">
      <c r="A149" s="70" t="str">
        <f>IF(A147="","",IF((SUM(IF(FREQUENCY('A1'!$K$30:$L$103,'A1'!$K$30:$L$103)&gt;0,1)))&gt;(A147+1),(A147+1),""))</f>
        <v/>
      </c>
      <c r="B149" s="71" t="str">
        <f t="array" ref="B149">IF(A148="","",(LARGE('A1'!$K$30:$L$103,(1+SUM(COUNTIF('A1'!$K$30:$L$103,B$7:B148))-(A148*COUNTIF('A1'!$K$30:$L$103,B$8))))))</f>
        <v/>
      </c>
      <c r="C149" s="72" t="str">
        <f t="array" ref="C149:AZ149">IF($C$6:$AZ$6="","",IF($C$6:$AZ$6="HOT",IF(TRANSPOSE('A1'!$K$30:$K$80)=$B149,"●",IF(TRANSPOSE('A1'!$L$30:$L$80)=$B149,"▼",IF($C148:$AZ148="|","|",""))),IF(TRANSPOSE('A1'!$K$30:$K$80)=$B149,"●",IF(TRANSPOSE('A1'!$L$30:$L$80)=$B149,"▲",IF($C148:$AZ148="|","|","")))))</f>
        <v/>
      </c>
      <c r="D149" s="72" t="str">
        <v/>
      </c>
      <c r="E149" s="72" t="e">
        <v>#NUM!</v>
      </c>
      <c r="F149" s="72" t="str">
        <v/>
      </c>
      <c r="G149" s="72" t="str">
        <v/>
      </c>
      <c r="H149" s="72" t="e">
        <v>#NUM!</v>
      </c>
      <c r="I149" s="72" t="e">
        <v>#NUM!</v>
      </c>
      <c r="J149" s="72" t="e">
        <v>#NUM!</v>
      </c>
      <c r="K149" s="72" t="str">
        <v/>
      </c>
      <c r="L149" s="72" t="str">
        <v/>
      </c>
      <c r="M149" s="72" t="str">
        <v/>
      </c>
      <c r="N149" s="72" t="str">
        <v/>
      </c>
      <c r="O149" s="72" t="e">
        <v>#NUM!</v>
      </c>
      <c r="P149" s="72" t="e">
        <v>#NUM!</v>
      </c>
      <c r="Q149" s="72" t="e">
        <v>#NUM!</v>
      </c>
      <c r="R149" s="72" t="e">
        <v>#NUM!</v>
      </c>
      <c r="S149" s="72" t="e">
        <v>#NUM!</v>
      </c>
      <c r="T149" s="72" t="e">
        <v>#NUM!</v>
      </c>
      <c r="U149" s="72" t="e">
        <v>#NUM!</v>
      </c>
      <c r="V149" s="72" t="e">
        <v>#NUM!</v>
      </c>
      <c r="W149" s="72" t="e">
        <v>#NUM!</v>
      </c>
      <c r="X149" s="72" t="e">
        <v>#NUM!</v>
      </c>
      <c r="Y149" s="72" t="e">
        <v>#NUM!</v>
      </c>
      <c r="Z149" s="72" t="str">
        <v/>
      </c>
      <c r="AA149" s="72" t="str">
        <v/>
      </c>
      <c r="AB149" s="72" t="str">
        <v/>
      </c>
      <c r="AC149" s="72" t="str">
        <v/>
      </c>
      <c r="AD149" s="72" t="str">
        <v/>
      </c>
      <c r="AE149" s="72" t="str">
        <v/>
      </c>
      <c r="AF149" s="72" t="str">
        <v/>
      </c>
      <c r="AG149" s="72" t="str">
        <v/>
      </c>
      <c r="AH149" s="72" t="str">
        <v/>
      </c>
      <c r="AI149" s="72" t="str">
        <v/>
      </c>
      <c r="AJ149" s="72" t="str">
        <v/>
      </c>
      <c r="AK149" s="72" t="str">
        <v/>
      </c>
      <c r="AL149" s="72" t="str">
        <v/>
      </c>
      <c r="AM149" s="72" t="str">
        <v/>
      </c>
      <c r="AN149" s="72" t="str">
        <v/>
      </c>
      <c r="AO149" s="72" t="str">
        <v/>
      </c>
      <c r="AP149" s="72" t="str">
        <v/>
      </c>
      <c r="AQ149" s="72" t="str">
        <v/>
      </c>
      <c r="AR149" s="72" t="str">
        <v/>
      </c>
      <c r="AS149" s="72" t="str">
        <v/>
      </c>
      <c r="AT149" s="72" t="str">
        <v/>
      </c>
      <c r="AU149" s="72" t="str">
        <v/>
      </c>
      <c r="AV149" s="72" t="str">
        <v/>
      </c>
      <c r="AW149" s="72" t="str">
        <v/>
      </c>
      <c r="AX149" s="72" t="str">
        <v/>
      </c>
      <c r="AY149" s="72" t="str">
        <v/>
      </c>
      <c r="AZ149" s="72" t="str">
        <v/>
      </c>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c r="DA149" s="72"/>
      <c r="DB149" s="72"/>
      <c r="DC149" s="72"/>
      <c r="DD149" s="72"/>
      <c r="DE149" s="72"/>
      <c r="DF149" s="72"/>
      <c r="DG149" s="72"/>
      <c r="DH149" s="72"/>
      <c r="DI149" s="72"/>
      <c r="DJ149" s="72"/>
      <c r="DK149" s="72"/>
      <c r="DL149" s="72"/>
      <c r="DM149" s="72"/>
      <c r="DN149" s="72"/>
      <c r="DO149" s="72"/>
      <c r="DP149" s="72"/>
      <c r="DQ149" s="72"/>
      <c r="DR149" s="72"/>
      <c r="DS149" s="72"/>
      <c r="DT149" s="72"/>
      <c r="DU149" s="72"/>
      <c r="DV149" s="72"/>
      <c r="DW149" s="72"/>
      <c r="DX149" s="72"/>
      <c r="DY149" s="72"/>
      <c r="DZ149" s="72"/>
      <c r="EA149" s="72"/>
      <c r="EB149" s="72"/>
      <c r="EC149" s="72"/>
      <c r="ED149" s="72"/>
      <c r="EE149" s="72"/>
      <c r="EF149" s="72"/>
      <c r="EG149" s="72"/>
      <c r="EH149" s="72"/>
      <c r="EI149" s="72"/>
      <c r="EJ149" s="72"/>
      <c r="EK149" s="72"/>
      <c r="EL149" s="72"/>
      <c r="EM149" s="72"/>
      <c r="EN149" s="72"/>
      <c r="EO149" s="72"/>
      <c r="EP149" s="72"/>
      <c r="EQ149" s="72"/>
      <c r="ER149" s="72"/>
      <c r="ES149" s="72"/>
      <c r="ET149" s="72"/>
      <c r="EU149" s="72"/>
      <c r="EV149" s="72"/>
      <c r="EW149" s="72"/>
      <c r="EX149" s="72"/>
      <c r="EY149" s="72"/>
      <c r="EZ149" s="72"/>
      <c r="FA149" s="72"/>
      <c r="FB149" s="72"/>
      <c r="FC149" s="72"/>
      <c r="FD149" s="72"/>
      <c r="FE149" s="72"/>
      <c r="FF149" s="72"/>
      <c r="FG149" s="72"/>
      <c r="FH149" s="72"/>
      <c r="FI149" s="72"/>
      <c r="FJ149" s="72"/>
      <c r="FK149" s="72"/>
      <c r="FL149" s="72"/>
      <c r="FM149" s="72"/>
      <c r="FN149" s="72"/>
      <c r="FO149" s="72"/>
      <c r="FP149" s="72"/>
      <c r="FQ149" s="72"/>
      <c r="FR149" s="72"/>
      <c r="FS149" s="72"/>
      <c r="FT149" s="72"/>
      <c r="FU149" s="72"/>
      <c r="FV149" s="72"/>
      <c r="FW149" s="72"/>
      <c r="FX149" s="72"/>
      <c r="FY149" s="72"/>
      <c r="FZ149" s="72"/>
      <c r="GA149" s="72"/>
      <c r="GB149" s="72"/>
      <c r="GC149" s="72"/>
      <c r="GD149" s="72"/>
      <c r="GE149" s="72"/>
      <c r="GF149" s="72"/>
      <c r="GG149" s="72"/>
      <c r="GH149" s="72"/>
      <c r="GI149" s="72"/>
      <c r="GJ149" s="72"/>
      <c r="GK149" s="72"/>
      <c r="GL149" s="72"/>
      <c r="GM149" s="72"/>
      <c r="GN149" s="72"/>
      <c r="GO149" s="72"/>
      <c r="GP149" s="72"/>
      <c r="GQ149" s="72"/>
      <c r="GR149" s="72"/>
      <c r="GS149" s="72"/>
      <c r="GT149" s="72"/>
      <c r="GU149" s="72"/>
      <c r="GV149" s="72"/>
      <c r="GW149" s="72"/>
      <c r="GX149" s="72"/>
      <c r="GY149" s="72"/>
      <c r="GZ149" s="72"/>
      <c r="HA149" s="72"/>
      <c r="HB149" s="72"/>
      <c r="HC149" s="72"/>
      <c r="HD149" s="72"/>
      <c r="HE149" s="72"/>
      <c r="HF149" s="72"/>
      <c r="HG149" s="72"/>
      <c r="HH149" s="72"/>
      <c r="HI149" s="72"/>
      <c r="HJ149" s="72"/>
      <c r="HK149" s="72"/>
      <c r="HL149" s="72"/>
      <c r="HM149" s="72"/>
      <c r="HN149" s="72"/>
      <c r="HO149" s="72"/>
      <c r="HP149" s="72"/>
      <c r="HQ149" s="72"/>
      <c r="HR149" s="72"/>
      <c r="HS149" s="72"/>
      <c r="HT149" s="72"/>
      <c r="HU149" s="72"/>
      <c r="HV149" s="72"/>
      <c r="HW149" s="72"/>
      <c r="HX149" s="72"/>
      <c r="HY149" s="72"/>
      <c r="HZ149" s="72"/>
      <c r="IA149" s="72"/>
      <c r="IB149" s="72"/>
      <c r="IC149" s="72"/>
      <c r="ID149" s="72"/>
      <c r="IE149" s="72"/>
      <c r="IF149" s="72"/>
      <c r="IG149" s="72"/>
      <c r="IH149" s="72"/>
      <c r="II149" s="72"/>
      <c r="IJ149" s="72"/>
      <c r="IK149" s="72"/>
      <c r="IL149" s="72"/>
      <c r="IM149" s="72"/>
      <c r="IN149" s="72"/>
      <c r="IO149" s="72"/>
      <c r="IP149" s="72"/>
      <c r="IQ149" s="72"/>
      <c r="IR149" s="72"/>
      <c r="IS149" s="72"/>
      <c r="IT149" s="72"/>
      <c r="IU149" s="72"/>
      <c r="IV149" s="72"/>
    </row>
    <row r="150" spans="1:256" s="73" customFormat="1" x14ac:dyDescent="0.25">
      <c r="A150" s="70" t="str">
        <f>IF(A148="","",IF((SUM(IF(FREQUENCY('A1'!$K$30:$L$103,'A1'!$K$30:$L$103)&gt;0,1)))&gt;(A148+1),(A148+1),""))</f>
        <v/>
      </c>
      <c r="B150" s="71" t="str">
        <f t="array" ref="B150">IF(A149="","",(LARGE('A1'!$K$30:$L$103,(1+SUM(COUNTIF('A1'!$K$30:$L$103,B$7:B149))-(A149*COUNTIF('A1'!$K$30:$L$103,B$8))))))</f>
        <v/>
      </c>
      <c r="C150" s="72" t="str">
        <f t="array" ref="C150:AZ150">IF($C$6:$AZ$6="","",IF($C$6:$AZ$6="HOT",IF($C149:$AZ149="●","|",IF($C149:$AZ149="|","|","")),IF($C149:$AZ149="▲","|",IF($C149:$AZ149="|","|",""))))</f>
        <v/>
      </c>
      <c r="D150" s="72" t="str">
        <v/>
      </c>
      <c r="E150" s="72" t="e">
        <v>#NUM!</v>
      </c>
      <c r="F150" s="72" t="str">
        <v/>
      </c>
      <c r="G150" s="72" t="str">
        <v/>
      </c>
      <c r="H150" s="72" t="e">
        <v>#NUM!</v>
      </c>
      <c r="I150" s="72" t="e">
        <v>#NUM!</v>
      </c>
      <c r="J150" s="72" t="e">
        <v>#NUM!</v>
      </c>
      <c r="K150" s="72" t="str">
        <v/>
      </c>
      <c r="L150" s="72" t="str">
        <v/>
      </c>
      <c r="M150" s="72" t="str">
        <v/>
      </c>
      <c r="N150" s="72" t="str">
        <v/>
      </c>
      <c r="O150" s="72" t="e">
        <v>#NUM!</v>
      </c>
      <c r="P150" s="72" t="e">
        <v>#NUM!</v>
      </c>
      <c r="Q150" s="72" t="e">
        <v>#NUM!</v>
      </c>
      <c r="R150" s="72" t="e">
        <v>#NUM!</v>
      </c>
      <c r="S150" s="72" t="e">
        <v>#NUM!</v>
      </c>
      <c r="T150" s="72" t="e">
        <v>#NUM!</v>
      </c>
      <c r="U150" s="72" t="e">
        <v>#NUM!</v>
      </c>
      <c r="V150" s="72" t="e">
        <v>#NUM!</v>
      </c>
      <c r="W150" s="72" t="e">
        <v>#NUM!</v>
      </c>
      <c r="X150" s="72" t="e">
        <v>#NUM!</v>
      </c>
      <c r="Y150" s="72" t="e">
        <v>#NUM!</v>
      </c>
      <c r="Z150" s="72" t="str">
        <v/>
      </c>
      <c r="AA150" s="72" t="str">
        <v/>
      </c>
      <c r="AB150" s="72" t="str">
        <v/>
      </c>
      <c r="AC150" s="72" t="str">
        <v/>
      </c>
      <c r="AD150" s="72" t="str">
        <v/>
      </c>
      <c r="AE150" s="72" t="str">
        <v/>
      </c>
      <c r="AF150" s="72" t="str">
        <v/>
      </c>
      <c r="AG150" s="72" t="str">
        <v/>
      </c>
      <c r="AH150" s="72" t="str">
        <v/>
      </c>
      <c r="AI150" s="72" t="str">
        <v/>
      </c>
      <c r="AJ150" s="72" t="str">
        <v/>
      </c>
      <c r="AK150" s="72" t="str">
        <v/>
      </c>
      <c r="AL150" s="72" t="str">
        <v/>
      </c>
      <c r="AM150" s="72" t="str">
        <v/>
      </c>
      <c r="AN150" s="72" t="str">
        <v/>
      </c>
      <c r="AO150" s="72" t="str">
        <v/>
      </c>
      <c r="AP150" s="72" t="str">
        <v/>
      </c>
      <c r="AQ150" s="72" t="str">
        <v/>
      </c>
      <c r="AR150" s="72" t="str">
        <v/>
      </c>
      <c r="AS150" s="72" t="str">
        <v/>
      </c>
      <c r="AT150" s="72" t="str">
        <v/>
      </c>
      <c r="AU150" s="72" t="str">
        <v/>
      </c>
      <c r="AV150" s="72" t="str">
        <v/>
      </c>
      <c r="AW150" s="72" t="str">
        <v/>
      </c>
      <c r="AX150" s="72" t="str">
        <v/>
      </c>
      <c r="AY150" s="72" t="str">
        <v/>
      </c>
      <c r="AZ150" s="72" t="str">
        <v/>
      </c>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c r="DA150" s="72"/>
      <c r="DB150" s="72"/>
      <c r="DC150" s="72"/>
      <c r="DD150" s="72"/>
      <c r="DE150" s="72"/>
      <c r="DF150" s="72"/>
      <c r="DG150" s="72"/>
      <c r="DH150" s="72"/>
      <c r="DI150" s="72"/>
      <c r="DJ150" s="72"/>
      <c r="DK150" s="72"/>
      <c r="DL150" s="72"/>
      <c r="DM150" s="72"/>
      <c r="DN150" s="72"/>
      <c r="DO150" s="72"/>
      <c r="DP150" s="72"/>
      <c r="DQ150" s="72"/>
      <c r="DR150" s="72"/>
      <c r="DS150" s="72"/>
      <c r="DT150" s="72"/>
      <c r="DU150" s="72"/>
      <c r="DV150" s="72"/>
      <c r="DW150" s="72"/>
      <c r="DX150" s="72"/>
      <c r="DY150" s="72"/>
      <c r="DZ150" s="72"/>
      <c r="EA150" s="72"/>
      <c r="EB150" s="72"/>
      <c r="EC150" s="72"/>
      <c r="ED150" s="72"/>
      <c r="EE150" s="72"/>
      <c r="EF150" s="72"/>
      <c r="EG150" s="72"/>
      <c r="EH150" s="72"/>
      <c r="EI150" s="72"/>
      <c r="EJ150" s="72"/>
      <c r="EK150" s="72"/>
      <c r="EL150" s="72"/>
      <c r="EM150" s="72"/>
      <c r="EN150" s="72"/>
      <c r="EO150" s="72"/>
      <c r="EP150" s="72"/>
      <c r="EQ150" s="72"/>
      <c r="ER150" s="72"/>
      <c r="ES150" s="72"/>
      <c r="ET150" s="72"/>
      <c r="EU150" s="72"/>
      <c r="EV150" s="72"/>
      <c r="EW150" s="72"/>
      <c r="EX150" s="72"/>
      <c r="EY150" s="72"/>
      <c r="EZ150" s="72"/>
      <c r="FA150" s="72"/>
      <c r="FB150" s="72"/>
      <c r="FC150" s="72"/>
      <c r="FD150" s="72"/>
      <c r="FE150" s="72"/>
      <c r="FF150" s="72"/>
      <c r="FG150" s="72"/>
      <c r="FH150" s="72"/>
      <c r="FI150" s="72"/>
      <c r="FJ150" s="72"/>
      <c r="FK150" s="72"/>
      <c r="FL150" s="72"/>
      <c r="FM150" s="72"/>
      <c r="FN150" s="72"/>
      <c r="FO150" s="72"/>
      <c r="FP150" s="72"/>
      <c r="FQ150" s="72"/>
      <c r="FR150" s="72"/>
      <c r="FS150" s="72"/>
      <c r="FT150" s="72"/>
      <c r="FU150" s="72"/>
      <c r="FV150" s="72"/>
      <c r="FW150" s="72"/>
      <c r="FX150" s="72"/>
      <c r="FY150" s="72"/>
      <c r="FZ150" s="72"/>
      <c r="GA150" s="72"/>
      <c r="GB150" s="72"/>
      <c r="GC150" s="72"/>
      <c r="GD150" s="72"/>
      <c r="GE150" s="72"/>
      <c r="GF150" s="72"/>
      <c r="GG150" s="72"/>
      <c r="GH150" s="72"/>
      <c r="GI150" s="72"/>
      <c r="GJ150" s="72"/>
      <c r="GK150" s="72"/>
      <c r="GL150" s="72"/>
      <c r="GM150" s="72"/>
      <c r="GN150" s="72"/>
      <c r="GO150" s="72"/>
      <c r="GP150" s="72"/>
      <c r="GQ150" s="72"/>
      <c r="GR150" s="72"/>
      <c r="GS150" s="72"/>
      <c r="GT150" s="72"/>
      <c r="GU150" s="72"/>
      <c r="GV150" s="72"/>
      <c r="GW150" s="72"/>
      <c r="GX150" s="72"/>
      <c r="GY150" s="72"/>
      <c r="GZ150" s="72"/>
      <c r="HA150" s="72"/>
      <c r="HB150" s="72"/>
      <c r="HC150" s="72"/>
      <c r="HD150" s="72"/>
      <c r="HE150" s="72"/>
      <c r="HF150" s="72"/>
      <c r="HG150" s="72"/>
      <c r="HH150" s="72"/>
      <c r="HI150" s="72"/>
      <c r="HJ150" s="72"/>
      <c r="HK150" s="72"/>
      <c r="HL150" s="72"/>
      <c r="HM150" s="72"/>
      <c r="HN150" s="72"/>
      <c r="HO150" s="72"/>
      <c r="HP150" s="72"/>
      <c r="HQ150" s="72"/>
      <c r="HR150" s="72"/>
      <c r="HS150" s="72"/>
      <c r="HT150" s="72"/>
      <c r="HU150" s="72"/>
      <c r="HV150" s="72"/>
      <c r="HW150" s="72"/>
      <c r="HX150" s="72"/>
      <c r="HY150" s="72"/>
      <c r="HZ150" s="72"/>
      <c r="IA150" s="72"/>
      <c r="IB150" s="72"/>
      <c r="IC150" s="72"/>
      <c r="ID150" s="72"/>
      <c r="IE150" s="72"/>
      <c r="IF150" s="72"/>
      <c r="IG150" s="72"/>
      <c r="IH150" s="72"/>
      <c r="II150" s="72"/>
      <c r="IJ150" s="72"/>
      <c r="IK150" s="72"/>
      <c r="IL150" s="72"/>
      <c r="IM150" s="72"/>
      <c r="IN150" s="72"/>
      <c r="IO150" s="72"/>
      <c r="IP150" s="72"/>
      <c r="IQ150" s="72"/>
      <c r="IR150" s="72"/>
      <c r="IS150" s="72"/>
      <c r="IT150" s="72"/>
      <c r="IU150" s="72"/>
      <c r="IV150" s="72"/>
    </row>
    <row r="151" spans="1:256" s="73" customFormat="1" x14ac:dyDescent="0.25">
      <c r="A151" s="70" t="str">
        <f>IF(A149="","",IF((SUM(IF(FREQUENCY('A1'!$K$30:$L$103,'A1'!$K$30:$L$103)&gt;0,1)))&gt;(A149+1),(A149+1),""))</f>
        <v/>
      </c>
      <c r="B151" s="71" t="str">
        <f t="array" ref="B151">IF(A150="","",(LARGE('A1'!$K$30:$L$103,(1+SUM(COUNTIF('A1'!$K$30:$L$103,B$7:B150))-(A150*COUNTIF('A1'!$K$30:$L$103,B$8))))))</f>
        <v/>
      </c>
      <c r="C151" s="72" t="str">
        <f t="array" ref="C151:AZ151">IF($C$6:$AZ$6="","",IF($C$6:$AZ$6="HOT",IF(TRANSPOSE('A1'!$K$30:$K$80)=$B151,"●",IF(TRANSPOSE('A1'!$L$30:$L$80)=$B151,"▼",IF($C150:$AZ150="|","|",""))),IF(TRANSPOSE('A1'!$K$30:$K$80)=$B151,"●",IF(TRANSPOSE('A1'!$L$30:$L$80)=$B151,"▲",IF($C150:$AZ150="|","|","")))))</f>
        <v/>
      </c>
      <c r="D151" s="72" t="str">
        <v/>
      </c>
      <c r="E151" s="72" t="e">
        <v>#NUM!</v>
      </c>
      <c r="F151" s="72" t="str">
        <v/>
      </c>
      <c r="G151" s="72" t="str">
        <v/>
      </c>
      <c r="H151" s="72" t="e">
        <v>#NUM!</v>
      </c>
      <c r="I151" s="72" t="e">
        <v>#NUM!</v>
      </c>
      <c r="J151" s="72" t="e">
        <v>#NUM!</v>
      </c>
      <c r="K151" s="72" t="str">
        <v/>
      </c>
      <c r="L151" s="72" t="str">
        <v/>
      </c>
      <c r="M151" s="72" t="str">
        <v/>
      </c>
      <c r="N151" s="72" t="str">
        <v/>
      </c>
      <c r="O151" s="72" t="e">
        <v>#NUM!</v>
      </c>
      <c r="P151" s="72" t="e">
        <v>#NUM!</v>
      </c>
      <c r="Q151" s="72" t="e">
        <v>#NUM!</v>
      </c>
      <c r="R151" s="72" t="e">
        <v>#NUM!</v>
      </c>
      <c r="S151" s="72" t="e">
        <v>#NUM!</v>
      </c>
      <c r="T151" s="72" t="e">
        <v>#NUM!</v>
      </c>
      <c r="U151" s="72" t="e">
        <v>#NUM!</v>
      </c>
      <c r="V151" s="72" t="e">
        <v>#NUM!</v>
      </c>
      <c r="W151" s="72" t="e">
        <v>#NUM!</v>
      </c>
      <c r="X151" s="72" t="e">
        <v>#NUM!</v>
      </c>
      <c r="Y151" s="72" t="e">
        <v>#NUM!</v>
      </c>
      <c r="Z151" s="72" t="str">
        <v/>
      </c>
      <c r="AA151" s="72" t="str">
        <v/>
      </c>
      <c r="AB151" s="72" t="str">
        <v/>
      </c>
      <c r="AC151" s="72" t="str">
        <v/>
      </c>
      <c r="AD151" s="72" t="str">
        <v/>
      </c>
      <c r="AE151" s="72" t="str">
        <v/>
      </c>
      <c r="AF151" s="72" t="str">
        <v/>
      </c>
      <c r="AG151" s="72" t="str">
        <v/>
      </c>
      <c r="AH151" s="72" t="str">
        <v/>
      </c>
      <c r="AI151" s="72" t="str">
        <v/>
      </c>
      <c r="AJ151" s="72" t="str">
        <v/>
      </c>
      <c r="AK151" s="72" t="str">
        <v/>
      </c>
      <c r="AL151" s="72" t="str">
        <v/>
      </c>
      <c r="AM151" s="72" t="str">
        <v/>
      </c>
      <c r="AN151" s="72" t="str">
        <v/>
      </c>
      <c r="AO151" s="72" t="str">
        <v/>
      </c>
      <c r="AP151" s="72" t="str">
        <v/>
      </c>
      <c r="AQ151" s="72" t="str">
        <v/>
      </c>
      <c r="AR151" s="72" t="str">
        <v/>
      </c>
      <c r="AS151" s="72" t="str">
        <v/>
      </c>
      <c r="AT151" s="72" t="str">
        <v/>
      </c>
      <c r="AU151" s="72" t="str">
        <v/>
      </c>
      <c r="AV151" s="72" t="str">
        <v/>
      </c>
      <c r="AW151" s="72" t="str">
        <v/>
      </c>
      <c r="AX151" s="72" t="str">
        <v/>
      </c>
      <c r="AY151" s="72" t="str">
        <v/>
      </c>
      <c r="AZ151" s="72" t="str">
        <v/>
      </c>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c r="DA151" s="72"/>
      <c r="DB151" s="72"/>
      <c r="DC151" s="72"/>
      <c r="DD151" s="72"/>
      <c r="DE151" s="72"/>
      <c r="DF151" s="72"/>
      <c r="DG151" s="72"/>
      <c r="DH151" s="72"/>
      <c r="DI151" s="72"/>
      <c r="DJ151" s="72"/>
      <c r="DK151" s="72"/>
      <c r="DL151" s="72"/>
      <c r="DM151" s="72"/>
      <c r="DN151" s="72"/>
      <c r="DO151" s="72"/>
      <c r="DP151" s="72"/>
      <c r="DQ151" s="72"/>
      <c r="DR151" s="72"/>
      <c r="DS151" s="72"/>
      <c r="DT151" s="72"/>
      <c r="DU151" s="72"/>
      <c r="DV151" s="72"/>
      <c r="DW151" s="72"/>
      <c r="DX151" s="72"/>
      <c r="DY151" s="72"/>
      <c r="DZ151" s="72"/>
      <c r="EA151" s="72"/>
      <c r="EB151" s="72"/>
      <c r="EC151" s="72"/>
      <c r="ED151" s="72"/>
      <c r="EE151" s="72"/>
      <c r="EF151" s="72"/>
      <c r="EG151" s="72"/>
      <c r="EH151" s="72"/>
      <c r="EI151" s="72"/>
      <c r="EJ151" s="72"/>
      <c r="EK151" s="72"/>
      <c r="EL151" s="72"/>
      <c r="EM151" s="72"/>
      <c r="EN151" s="72"/>
      <c r="EO151" s="72"/>
      <c r="EP151" s="72"/>
      <c r="EQ151" s="72"/>
      <c r="ER151" s="72"/>
      <c r="ES151" s="72"/>
      <c r="ET151" s="72"/>
      <c r="EU151" s="72"/>
      <c r="EV151" s="72"/>
      <c r="EW151" s="72"/>
      <c r="EX151" s="72"/>
      <c r="EY151" s="72"/>
      <c r="EZ151" s="72"/>
      <c r="FA151" s="72"/>
      <c r="FB151" s="72"/>
      <c r="FC151" s="72"/>
      <c r="FD151" s="72"/>
      <c r="FE151" s="72"/>
      <c r="FF151" s="72"/>
      <c r="FG151" s="72"/>
      <c r="FH151" s="72"/>
      <c r="FI151" s="72"/>
      <c r="FJ151" s="72"/>
      <c r="FK151" s="72"/>
      <c r="FL151" s="72"/>
      <c r="FM151" s="72"/>
      <c r="FN151" s="72"/>
      <c r="FO151" s="72"/>
      <c r="FP151" s="72"/>
      <c r="FQ151" s="72"/>
      <c r="FR151" s="72"/>
      <c r="FS151" s="72"/>
      <c r="FT151" s="72"/>
      <c r="FU151" s="72"/>
      <c r="FV151" s="72"/>
      <c r="FW151" s="72"/>
      <c r="FX151" s="72"/>
      <c r="FY151" s="72"/>
      <c r="FZ151" s="72"/>
      <c r="GA151" s="72"/>
      <c r="GB151" s="72"/>
      <c r="GC151" s="72"/>
      <c r="GD151" s="72"/>
      <c r="GE151" s="72"/>
      <c r="GF151" s="72"/>
      <c r="GG151" s="72"/>
      <c r="GH151" s="72"/>
      <c r="GI151" s="72"/>
      <c r="GJ151" s="72"/>
      <c r="GK151" s="72"/>
      <c r="GL151" s="72"/>
      <c r="GM151" s="72"/>
      <c r="GN151" s="72"/>
      <c r="GO151" s="72"/>
      <c r="GP151" s="72"/>
      <c r="GQ151" s="72"/>
      <c r="GR151" s="72"/>
      <c r="GS151" s="72"/>
      <c r="GT151" s="72"/>
      <c r="GU151" s="72"/>
      <c r="GV151" s="72"/>
      <c r="GW151" s="72"/>
      <c r="GX151" s="72"/>
      <c r="GY151" s="72"/>
      <c r="GZ151" s="72"/>
      <c r="HA151" s="72"/>
      <c r="HB151" s="72"/>
      <c r="HC151" s="72"/>
      <c r="HD151" s="72"/>
      <c r="HE151" s="72"/>
      <c r="HF151" s="72"/>
      <c r="HG151" s="72"/>
      <c r="HH151" s="72"/>
      <c r="HI151" s="72"/>
      <c r="HJ151" s="72"/>
      <c r="HK151" s="72"/>
      <c r="HL151" s="72"/>
      <c r="HM151" s="72"/>
      <c r="HN151" s="72"/>
      <c r="HO151" s="72"/>
      <c r="HP151" s="72"/>
      <c r="HQ151" s="72"/>
      <c r="HR151" s="72"/>
      <c r="HS151" s="72"/>
      <c r="HT151" s="72"/>
      <c r="HU151" s="72"/>
      <c r="HV151" s="72"/>
      <c r="HW151" s="72"/>
      <c r="HX151" s="72"/>
      <c r="HY151" s="72"/>
      <c r="HZ151" s="72"/>
      <c r="IA151" s="72"/>
      <c r="IB151" s="72"/>
      <c r="IC151" s="72"/>
      <c r="ID151" s="72"/>
      <c r="IE151" s="72"/>
      <c r="IF151" s="72"/>
      <c r="IG151" s="72"/>
      <c r="IH151" s="72"/>
      <c r="II151" s="72"/>
      <c r="IJ151" s="72"/>
      <c r="IK151" s="72"/>
      <c r="IL151" s="72"/>
      <c r="IM151" s="72"/>
      <c r="IN151" s="72"/>
      <c r="IO151" s="72"/>
      <c r="IP151" s="72"/>
      <c r="IQ151" s="72"/>
      <c r="IR151" s="72"/>
      <c r="IS151" s="72"/>
      <c r="IT151" s="72"/>
      <c r="IU151" s="72"/>
      <c r="IV151" s="72"/>
    </row>
    <row r="152" spans="1:256" s="73" customFormat="1" x14ac:dyDescent="0.25">
      <c r="A152" s="70" t="str">
        <f>IF(A150="","",IF((SUM(IF(FREQUENCY('A1'!$K$30:$L$103,'A1'!$K$30:$L$103)&gt;0,1)))&gt;(A150+1),(A150+1),""))</f>
        <v/>
      </c>
      <c r="B152" s="71" t="str">
        <f t="array" ref="B152">IF(A151="","",(LARGE('A1'!$K$30:$L$103,(1+SUM(COUNTIF('A1'!$K$30:$L$103,B$7:B151))-(A151*COUNTIF('A1'!$K$30:$L$103,B$8))))))</f>
        <v/>
      </c>
      <c r="C152" s="72" t="str">
        <f t="array" ref="C152:AZ152">IF($C$6:$AZ$6="","",IF($C$6:$AZ$6="HOT",IF($C151:$AZ151="●","|",IF($C151:$AZ151="|","|","")),IF($C151:$AZ151="▲","|",IF($C151:$AZ151="|","|",""))))</f>
        <v/>
      </c>
      <c r="D152" s="72" t="str">
        <v/>
      </c>
      <c r="E152" s="72" t="e">
        <v>#NUM!</v>
      </c>
      <c r="F152" s="72" t="str">
        <v/>
      </c>
      <c r="G152" s="72" t="str">
        <v/>
      </c>
      <c r="H152" s="72" t="e">
        <v>#NUM!</v>
      </c>
      <c r="I152" s="72" t="e">
        <v>#NUM!</v>
      </c>
      <c r="J152" s="72" t="e">
        <v>#NUM!</v>
      </c>
      <c r="K152" s="72" t="str">
        <v/>
      </c>
      <c r="L152" s="72" t="str">
        <v/>
      </c>
      <c r="M152" s="72" t="str">
        <v/>
      </c>
      <c r="N152" s="72" t="str">
        <v/>
      </c>
      <c r="O152" s="72" t="e">
        <v>#NUM!</v>
      </c>
      <c r="P152" s="72" t="e">
        <v>#NUM!</v>
      </c>
      <c r="Q152" s="72" t="e">
        <v>#NUM!</v>
      </c>
      <c r="R152" s="72" t="e">
        <v>#NUM!</v>
      </c>
      <c r="S152" s="72" t="e">
        <v>#NUM!</v>
      </c>
      <c r="T152" s="72" t="e">
        <v>#NUM!</v>
      </c>
      <c r="U152" s="72" t="e">
        <v>#NUM!</v>
      </c>
      <c r="V152" s="72" t="e">
        <v>#NUM!</v>
      </c>
      <c r="W152" s="72" t="e">
        <v>#NUM!</v>
      </c>
      <c r="X152" s="72" t="e">
        <v>#NUM!</v>
      </c>
      <c r="Y152" s="72" t="e">
        <v>#NUM!</v>
      </c>
      <c r="Z152" s="72" t="str">
        <v/>
      </c>
      <c r="AA152" s="72" t="str">
        <v/>
      </c>
      <c r="AB152" s="72" t="str">
        <v/>
      </c>
      <c r="AC152" s="72" t="str">
        <v/>
      </c>
      <c r="AD152" s="72" t="str">
        <v/>
      </c>
      <c r="AE152" s="72" t="str">
        <v/>
      </c>
      <c r="AF152" s="72" t="str">
        <v/>
      </c>
      <c r="AG152" s="72" t="str">
        <v/>
      </c>
      <c r="AH152" s="72" t="str">
        <v/>
      </c>
      <c r="AI152" s="72" t="str">
        <v/>
      </c>
      <c r="AJ152" s="72" t="str">
        <v/>
      </c>
      <c r="AK152" s="72" t="str">
        <v/>
      </c>
      <c r="AL152" s="72" t="str">
        <v/>
      </c>
      <c r="AM152" s="72" t="str">
        <v/>
      </c>
      <c r="AN152" s="72" t="str">
        <v/>
      </c>
      <c r="AO152" s="72" t="str">
        <v/>
      </c>
      <c r="AP152" s="72" t="str">
        <v/>
      </c>
      <c r="AQ152" s="72" t="str">
        <v/>
      </c>
      <c r="AR152" s="72" t="str">
        <v/>
      </c>
      <c r="AS152" s="72" t="str">
        <v/>
      </c>
      <c r="AT152" s="72" t="str">
        <v/>
      </c>
      <c r="AU152" s="72" t="str">
        <v/>
      </c>
      <c r="AV152" s="72" t="str">
        <v/>
      </c>
      <c r="AW152" s="72" t="str">
        <v/>
      </c>
      <c r="AX152" s="72" t="str">
        <v/>
      </c>
      <c r="AY152" s="72" t="str">
        <v/>
      </c>
      <c r="AZ152" s="72" t="str">
        <v/>
      </c>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c r="DA152" s="72"/>
      <c r="DB152" s="72"/>
      <c r="DC152" s="72"/>
      <c r="DD152" s="72"/>
      <c r="DE152" s="72"/>
      <c r="DF152" s="72"/>
      <c r="DG152" s="72"/>
      <c r="DH152" s="72"/>
      <c r="DI152" s="72"/>
      <c r="DJ152" s="72"/>
      <c r="DK152" s="72"/>
      <c r="DL152" s="72"/>
      <c r="DM152" s="72"/>
      <c r="DN152" s="72"/>
      <c r="DO152" s="72"/>
      <c r="DP152" s="72"/>
      <c r="DQ152" s="72"/>
      <c r="DR152" s="72"/>
      <c r="DS152" s="72"/>
      <c r="DT152" s="72"/>
      <c r="DU152" s="72"/>
      <c r="DV152" s="72"/>
      <c r="DW152" s="72"/>
      <c r="DX152" s="72"/>
      <c r="DY152" s="72"/>
      <c r="DZ152" s="72"/>
      <c r="EA152" s="72"/>
      <c r="EB152" s="72"/>
      <c r="EC152" s="72"/>
      <c r="ED152" s="72"/>
      <c r="EE152" s="72"/>
      <c r="EF152" s="72"/>
      <c r="EG152" s="72"/>
      <c r="EH152" s="72"/>
      <c r="EI152" s="72"/>
      <c r="EJ152" s="72"/>
      <c r="EK152" s="72"/>
      <c r="EL152" s="72"/>
      <c r="EM152" s="72"/>
      <c r="EN152" s="72"/>
      <c r="EO152" s="72"/>
      <c r="EP152" s="72"/>
      <c r="EQ152" s="72"/>
      <c r="ER152" s="72"/>
      <c r="ES152" s="72"/>
      <c r="ET152" s="72"/>
      <c r="EU152" s="72"/>
      <c r="EV152" s="72"/>
      <c r="EW152" s="72"/>
      <c r="EX152" s="72"/>
      <c r="EY152" s="72"/>
      <c r="EZ152" s="72"/>
      <c r="FA152" s="72"/>
      <c r="FB152" s="72"/>
      <c r="FC152" s="72"/>
      <c r="FD152" s="72"/>
      <c r="FE152" s="72"/>
      <c r="FF152" s="72"/>
      <c r="FG152" s="72"/>
      <c r="FH152" s="72"/>
      <c r="FI152" s="72"/>
      <c r="FJ152" s="72"/>
      <c r="FK152" s="72"/>
      <c r="FL152" s="72"/>
      <c r="FM152" s="72"/>
      <c r="FN152" s="72"/>
      <c r="FO152" s="72"/>
      <c r="FP152" s="72"/>
      <c r="FQ152" s="72"/>
      <c r="FR152" s="72"/>
      <c r="FS152" s="72"/>
      <c r="FT152" s="72"/>
      <c r="FU152" s="72"/>
      <c r="FV152" s="72"/>
      <c r="FW152" s="72"/>
      <c r="FX152" s="72"/>
      <c r="FY152" s="72"/>
      <c r="FZ152" s="72"/>
      <c r="GA152" s="72"/>
      <c r="GB152" s="72"/>
      <c r="GC152" s="72"/>
      <c r="GD152" s="72"/>
      <c r="GE152" s="72"/>
      <c r="GF152" s="72"/>
      <c r="GG152" s="72"/>
      <c r="GH152" s="72"/>
      <c r="GI152" s="72"/>
      <c r="GJ152" s="72"/>
      <c r="GK152" s="72"/>
      <c r="GL152" s="72"/>
      <c r="GM152" s="72"/>
      <c r="GN152" s="72"/>
      <c r="GO152" s="72"/>
      <c r="GP152" s="72"/>
      <c r="GQ152" s="72"/>
      <c r="GR152" s="72"/>
      <c r="GS152" s="72"/>
      <c r="GT152" s="72"/>
      <c r="GU152" s="72"/>
      <c r="GV152" s="72"/>
      <c r="GW152" s="72"/>
      <c r="GX152" s="72"/>
      <c r="GY152" s="72"/>
      <c r="GZ152" s="72"/>
      <c r="HA152" s="72"/>
      <c r="HB152" s="72"/>
      <c r="HC152" s="72"/>
      <c r="HD152" s="72"/>
      <c r="HE152" s="72"/>
      <c r="HF152" s="72"/>
      <c r="HG152" s="72"/>
      <c r="HH152" s="72"/>
      <c r="HI152" s="72"/>
      <c r="HJ152" s="72"/>
      <c r="HK152" s="72"/>
      <c r="HL152" s="72"/>
      <c r="HM152" s="72"/>
      <c r="HN152" s="72"/>
      <c r="HO152" s="72"/>
      <c r="HP152" s="72"/>
      <c r="HQ152" s="72"/>
      <c r="HR152" s="72"/>
      <c r="HS152" s="72"/>
      <c r="HT152" s="72"/>
      <c r="HU152" s="72"/>
      <c r="HV152" s="72"/>
      <c r="HW152" s="72"/>
      <c r="HX152" s="72"/>
      <c r="HY152" s="72"/>
      <c r="HZ152" s="72"/>
      <c r="IA152" s="72"/>
      <c r="IB152" s="72"/>
      <c r="IC152" s="72"/>
      <c r="ID152" s="72"/>
      <c r="IE152" s="72"/>
      <c r="IF152" s="72"/>
      <c r="IG152" s="72"/>
      <c r="IH152" s="72"/>
      <c r="II152" s="72"/>
      <c r="IJ152" s="72"/>
      <c r="IK152" s="72"/>
      <c r="IL152" s="72"/>
      <c r="IM152" s="72"/>
      <c r="IN152" s="72"/>
      <c r="IO152" s="72"/>
      <c r="IP152" s="72"/>
      <c r="IQ152" s="72"/>
      <c r="IR152" s="72"/>
      <c r="IS152" s="72"/>
      <c r="IT152" s="72"/>
      <c r="IU152" s="72"/>
      <c r="IV152" s="72"/>
    </row>
    <row r="153" spans="1:256" s="73" customFormat="1" x14ac:dyDescent="0.25">
      <c r="A153" s="70" t="str">
        <f>IF(A151="","",IF((SUM(IF(FREQUENCY('A1'!$K$30:$L$103,'A1'!$K$30:$L$103)&gt;0,1)))&gt;(A151+1),(A151+1),""))</f>
        <v/>
      </c>
      <c r="B153" s="71" t="str">
        <f t="array" ref="B153">IF(A152="","",(LARGE('A1'!$K$30:$L$103,(1+SUM(COUNTIF('A1'!$K$30:$L$103,B$7:B152))-(A152*COUNTIF('A1'!$K$30:$L$103,B$8))))))</f>
        <v/>
      </c>
      <c r="C153" s="72" t="str">
        <f t="array" ref="C153:AZ153">IF($C$6:$AZ$6="","",IF($C$6:$AZ$6="HOT",IF(TRANSPOSE('A1'!$K$30:$K$80)=$B153,"●",IF(TRANSPOSE('A1'!$L$30:$L$80)=$B153,"▼",IF($C152:$AZ152="|","|",""))),IF(TRANSPOSE('A1'!$K$30:$K$80)=$B153,"●",IF(TRANSPOSE('A1'!$L$30:$L$80)=$B153,"▲",IF($C152:$AZ152="|","|","")))))</f>
        <v/>
      </c>
      <c r="D153" s="72" t="str">
        <v/>
      </c>
      <c r="E153" s="72" t="e">
        <v>#NUM!</v>
      </c>
      <c r="F153" s="72" t="str">
        <v/>
      </c>
      <c r="G153" s="72" t="str">
        <v/>
      </c>
      <c r="H153" s="72" t="e">
        <v>#NUM!</v>
      </c>
      <c r="I153" s="72" t="e">
        <v>#NUM!</v>
      </c>
      <c r="J153" s="72" t="e">
        <v>#NUM!</v>
      </c>
      <c r="K153" s="72" t="str">
        <v/>
      </c>
      <c r="L153" s="72" t="str">
        <v/>
      </c>
      <c r="M153" s="72" t="str">
        <v/>
      </c>
      <c r="N153" s="72" t="str">
        <v/>
      </c>
      <c r="O153" s="72" t="e">
        <v>#NUM!</v>
      </c>
      <c r="P153" s="72" t="e">
        <v>#NUM!</v>
      </c>
      <c r="Q153" s="72" t="e">
        <v>#NUM!</v>
      </c>
      <c r="R153" s="72" t="e">
        <v>#NUM!</v>
      </c>
      <c r="S153" s="72" t="e">
        <v>#NUM!</v>
      </c>
      <c r="T153" s="72" t="e">
        <v>#NUM!</v>
      </c>
      <c r="U153" s="72" t="e">
        <v>#NUM!</v>
      </c>
      <c r="V153" s="72" t="e">
        <v>#NUM!</v>
      </c>
      <c r="W153" s="72" t="e">
        <v>#NUM!</v>
      </c>
      <c r="X153" s="72" t="e">
        <v>#NUM!</v>
      </c>
      <c r="Y153" s="72" t="e">
        <v>#NUM!</v>
      </c>
      <c r="Z153" s="72" t="str">
        <v/>
      </c>
      <c r="AA153" s="72" t="str">
        <v/>
      </c>
      <c r="AB153" s="72" t="str">
        <v/>
      </c>
      <c r="AC153" s="72" t="str">
        <v/>
      </c>
      <c r="AD153" s="72" t="str">
        <v/>
      </c>
      <c r="AE153" s="72" t="str">
        <v/>
      </c>
      <c r="AF153" s="72" t="str">
        <v/>
      </c>
      <c r="AG153" s="72" t="str">
        <v/>
      </c>
      <c r="AH153" s="72" t="str">
        <v/>
      </c>
      <c r="AI153" s="72" t="str">
        <v/>
      </c>
      <c r="AJ153" s="72" t="str">
        <v/>
      </c>
      <c r="AK153" s="72" t="str">
        <v/>
      </c>
      <c r="AL153" s="72" t="str">
        <v/>
      </c>
      <c r="AM153" s="72" t="str">
        <v/>
      </c>
      <c r="AN153" s="72" t="str">
        <v/>
      </c>
      <c r="AO153" s="72" t="str">
        <v/>
      </c>
      <c r="AP153" s="72" t="str">
        <v/>
      </c>
      <c r="AQ153" s="72" t="str">
        <v/>
      </c>
      <c r="AR153" s="72" t="str">
        <v/>
      </c>
      <c r="AS153" s="72" t="str">
        <v/>
      </c>
      <c r="AT153" s="72" t="str">
        <v/>
      </c>
      <c r="AU153" s="72" t="str">
        <v/>
      </c>
      <c r="AV153" s="72" t="str">
        <v/>
      </c>
      <c r="AW153" s="72" t="str">
        <v/>
      </c>
      <c r="AX153" s="72" t="str">
        <v/>
      </c>
      <c r="AY153" s="72" t="str">
        <v/>
      </c>
      <c r="AZ153" s="72" t="str">
        <v/>
      </c>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c r="DA153" s="72"/>
      <c r="DB153" s="72"/>
      <c r="DC153" s="72"/>
      <c r="DD153" s="72"/>
      <c r="DE153" s="72"/>
      <c r="DF153" s="72"/>
      <c r="DG153" s="72"/>
      <c r="DH153" s="72"/>
      <c r="DI153" s="72"/>
      <c r="DJ153" s="72"/>
      <c r="DK153" s="72"/>
      <c r="DL153" s="72"/>
      <c r="DM153" s="72"/>
      <c r="DN153" s="72"/>
      <c r="DO153" s="72"/>
      <c r="DP153" s="72"/>
      <c r="DQ153" s="72"/>
      <c r="DR153" s="72"/>
      <c r="DS153" s="72"/>
      <c r="DT153" s="72"/>
      <c r="DU153" s="72"/>
      <c r="DV153" s="72"/>
      <c r="DW153" s="72"/>
      <c r="DX153" s="72"/>
      <c r="DY153" s="72"/>
      <c r="DZ153" s="72"/>
      <c r="EA153" s="72"/>
      <c r="EB153" s="72"/>
      <c r="EC153" s="72"/>
      <c r="ED153" s="72"/>
      <c r="EE153" s="72"/>
      <c r="EF153" s="72"/>
      <c r="EG153" s="72"/>
      <c r="EH153" s="72"/>
      <c r="EI153" s="72"/>
      <c r="EJ153" s="72"/>
      <c r="EK153" s="72"/>
      <c r="EL153" s="72"/>
      <c r="EM153" s="72"/>
      <c r="EN153" s="72"/>
      <c r="EO153" s="72"/>
      <c r="EP153" s="72"/>
      <c r="EQ153" s="72"/>
      <c r="ER153" s="72"/>
      <c r="ES153" s="72"/>
      <c r="ET153" s="72"/>
      <c r="EU153" s="72"/>
      <c r="EV153" s="72"/>
      <c r="EW153" s="72"/>
      <c r="EX153" s="72"/>
      <c r="EY153" s="72"/>
      <c r="EZ153" s="72"/>
      <c r="FA153" s="72"/>
      <c r="FB153" s="72"/>
      <c r="FC153" s="72"/>
      <c r="FD153" s="72"/>
      <c r="FE153" s="72"/>
      <c r="FF153" s="72"/>
      <c r="FG153" s="72"/>
      <c r="FH153" s="72"/>
      <c r="FI153" s="72"/>
      <c r="FJ153" s="72"/>
      <c r="FK153" s="72"/>
      <c r="FL153" s="72"/>
      <c r="FM153" s="72"/>
      <c r="FN153" s="72"/>
      <c r="FO153" s="72"/>
      <c r="FP153" s="72"/>
      <c r="FQ153" s="72"/>
      <c r="FR153" s="72"/>
      <c r="FS153" s="72"/>
      <c r="FT153" s="72"/>
      <c r="FU153" s="72"/>
      <c r="FV153" s="72"/>
      <c r="FW153" s="72"/>
      <c r="FX153" s="72"/>
      <c r="FY153" s="72"/>
      <c r="FZ153" s="72"/>
      <c r="GA153" s="72"/>
      <c r="GB153" s="72"/>
      <c r="GC153" s="72"/>
      <c r="GD153" s="72"/>
      <c r="GE153" s="72"/>
      <c r="GF153" s="72"/>
      <c r="GG153" s="72"/>
      <c r="GH153" s="72"/>
      <c r="GI153" s="72"/>
      <c r="GJ153" s="72"/>
      <c r="GK153" s="72"/>
      <c r="GL153" s="72"/>
      <c r="GM153" s="72"/>
      <c r="GN153" s="72"/>
      <c r="GO153" s="72"/>
      <c r="GP153" s="72"/>
      <c r="GQ153" s="72"/>
      <c r="GR153" s="72"/>
      <c r="GS153" s="72"/>
      <c r="GT153" s="72"/>
      <c r="GU153" s="72"/>
      <c r="GV153" s="72"/>
      <c r="GW153" s="72"/>
      <c r="GX153" s="72"/>
      <c r="GY153" s="72"/>
      <c r="GZ153" s="72"/>
      <c r="HA153" s="72"/>
      <c r="HB153" s="72"/>
      <c r="HC153" s="72"/>
      <c r="HD153" s="72"/>
      <c r="HE153" s="72"/>
      <c r="HF153" s="72"/>
      <c r="HG153" s="72"/>
      <c r="HH153" s="72"/>
      <c r="HI153" s="72"/>
      <c r="HJ153" s="72"/>
      <c r="HK153" s="72"/>
      <c r="HL153" s="72"/>
      <c r="HM153" s="72"/>
      <c r="HN153" s="72"/>
      <c r="HO153" s="72"/>
      <c r="HP153" s="72"/>
      <c r="HQ153" s="72"/>
      <c r="HR153" s="72"/>
      <c r="HS153" s="72"/>
      <c r="HT153" s="72"/>
      <c r="HU153" s="72"/>
      <c r="HV153" s="72"/>
      <c r="HW153" s="72"/>
      <c r="HX153" s="72"/>
      <c r="HY153" s="72"/>
      <c r="HZ153" s="72"/>
      <c r="IA153" s="72"/>
      <c r="IB153" s="72"/>
      <c r="IC153" s="72"/>
      <c r="ID153" s="72"/>
      <c r="IE153" s="72"/>
      <c r="IF153" s="72"/>
      <c r="IG153" s="72"/>
      <c r="IH153" s="72"/>
      <c r="II153" s="72"/>
      <c r="IJ153" s="72"/>
      <c r="IK153" s="72"/>
      <c r="IL153" s="72"/>
      <c r="IM153" s="72"/>
      <c r="IN153" s="72"/>
      <c r="IO153" s="72"/>
      <c r="IP153" s="72"/>
      <c r="IQ153" s="72"/>
      <c r="IR153" s="72"/>
      <c r="IS153" s="72"/>
      <c r="IT153" s="72"/>
      <c r="IU153" s="72"/>
      <c r="IV153" s="72"/>
    </row>
    <row r="154" spans="1:256" s="73" customFormat="1" x14ac:dyDescent="0.25">
      <c r="A154" s="70" t="str">
        <f>IF(A152="","",IF((SUM(IF(FREQUENCY('A1'!$K$30:$L$103,'A1'!$K$30:$L$103)&gt;0,1)))&gt;(A152+1),(A152+1),""))</f>
        <v/>
      </c>
      <c r="B154" s="71" t="str">
        <f t="array" ref="B154">IF(A153="","",(LARGE('A1'!$K$30:$L$103,(1+SUM(COUNTIF('A1'!$K$30:$L$103,B$7:B153))-(A153*COUNTIF('A1'!$K$30:$L$103,B$8))))))</f>
        <v/>
      </c>
      <c r="C154" s="72" t="str">
        <f t="array" ref="C154:AZ154">IF($C$6:$AZ$6="","",IF($C$6:$AZ$6="HOT",IF($C153:$AZ153="●","|",IF($C153:$AZ153="|","|","")),IF($C153:$AZ153="▲","|",IF($C153:$AZ153="|","|",""))))</f>
        <v/>
      </c>
      <c r="D154" s="72" t="str">
        <v/>
      </c>
      <c r="E154" s="72" t="e">
        <v>#NUM!</v>
      </c>
      <c r="F154" s="72" t="str">
        <v/>
      </c>
      <c r="G154" s="72" t="str">
        <v/>
      </c>
      <c r="H154" s="72" t="e">
        <v>#NUM!</v>
      </c>
      <c r="I154" s="72" t="e">
        <v>#NUM!</v>
      </c>
      <c r="J154" s="72" t="e">
        <v>#NUM!</v>
      </c>
      <c r="K154" s="72" t="str">
        <v/>
      </c>
      <c r="L154" s="72" t="str">
        <v/>
      </c>
      <c r="M154" s="72" t="str">
        <v/>
      </c>
      <c r="N154" s="72" t="str">
        <v/>
      </c>
      <c r="O154" s="72" t="e">
        <v>#NUM!</v>
      </c>
      <c r="P154" s="72" t="e">
        <v>#NUM!</v>
      </c>
      <c r="Q154" s="72" t="e">
        <v>#NUM!</v>
      </c>
      <c r="R154" s="72" t="e">
        <v>#NUM!</v>
      </c>
      <c r="S154" s="72" t="e">
        <v>#NUM!</v>
      </c>
      <c r="T154" s="72" t="e">
        <v>#NUM!</v>
      </c>
      <c r="U154" s="72" t="e">
        <v>#NUM!</v>
      </c>
      <c r="V154" s="72" t="e">
        <v>#NUM!</v>
      </c>
      <c r="W154" s="72" t="e">
        <v>#NUM!</v>
      </c>
      <c r="X154" s="72" t="e">
        <v>#NUM!</v>
      </c>
      <c r="Y154" s="72" t="e">
        <v>#NUM!</v>
      </c>
      <c r="Z154" s="72" t="str">
        <v/>
      </c>
      <c r="AA154" s="72" t="str">
        <v/>
      </c>
      <c r="AB154" s="72" t="str">
        <v/>
      </c>
      <c r="AC154" s="72" t="str">
        <v/>
      </c>
      <c r="AD154" s="72" t="str">
        <v/>
      </c>
      <c r="AE154" s="72" t="str">
        <v/>
      </c>
      <c r="AF154" s="72" t="str">
        <v/>
      </c>
      <c r="AG154" s="72" t="str">
        <v/>
      </c>
      <c r="AH154" s="72" t="str">
        <v/>
      </c>
      <c r="AI154" s="72" t="str">
        <v/>
      </c>
      <c r="AJ154" s="72" t="str">
        <v/>
      </c>
      <c r="AK154" s="72" t="str">
        <v/>
      </c>
      <c r="AL154" s="72" t="str">
        <v/>
      </c>
      <c r="AM154" s="72" t="str">
        <v/>
      </c>
      <c r="AN154" s="72" t="str">
        <v/>
      </c>
      <c r="AO154" s="72" t="str">
        <v/>
      </c>
      <c r="AP154" s="72" t="str">
        <v/>
      </c>
      <c r="AQ154" s="72" t="str">
        <v/>
      </c>
      <c r="AR154" s="72" t="str">
        <v/>
      </c>
      <c r="AS154" s="72" t="str">
        <v/>
      </c>
      <c r="AT154" s="72" t="str">
        <v/>
      </c>
      <c r="AU154" s="72" t="str">
        <v/>
      </c>
      <c r="AV154" s="72" t="str">
        <v/>
      </c>
      <c r="AW154" s="72" t="str">
        <v/>
      </c>
      <c r="AX154" s="72" t="str">
        <v/>
      </c>
      <c r="AY154" s="72" t="str">
        <v/>
      </c>
      <c r="AZ154" s="72" t="str">
        <v/>
      </c>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c r="DA154" s="72"/>
      <c r="DB154" s="72"/>
      <c r="DC154" s="72"/>
      <c r="DD154" s="72"/>
      <c r="DE154" s="72"/>
      <c r="DF154" s="72"/>
      <c r="DG154" s="72"/>
      <c r="DH154" s="72"/>
      <c r="DI154" s="72"/>
      <c r="DJ154" s="72"/>
      <c r="DK154" s="72"/>
      <c r="DL154" s="72"/>
      <c r="DM154" s="72"/>
      <c r="DN154" s="72"/>
      <c r="DO154" s="72"/>
      <c r="DP154" s="72"/>
      <c r="DQ154" s="72"/>
      <c r="DR154" s="72"/>
      <c r="DS154" s="72"/>
      <c r="DT154" s="72"/>
      <c r="DU154" s="72"/>
      <c r="DV154" s="72"/>
      <c r="DW154" s="72"/>
      <c r="DX154" s="72"/>
      <c r="DY154" s="72"/>
      <c r="DZ154" s="72"/>
      <c r="EA154" s="72"/>
      <c r="EB154" s="72"/>
      <c r="EC154" s="72"/>
      <c r="ED154" s="72"/>
      <c r="EE154" s="72"/>
      <c r="EF154" s="72"/>
      <c r="EG154" s="72"/>
      <c r="EH154" s="72"/>
      <c r="EI154" s="72"/>
      <c r="EJ154" s="72"/>
      <c r="EK154" s="72"/>
      <c r="EL154" s="72"/>
      <c r="EM154" s="72"/>
      <c r="EN154" s="72"/>
      <c r="EO154" s="72"/>
      <c r="EP154" s="72"/>
      <c r="EQ154" s="72"/>
      <c r="ER154" s="72"/>
      <c r="ES154" s="72"/>
      <c r="ET154" s="72"/>
      <c r="EU154" s="72"/>
      <c r="EV154" s="72"/>
      <c r="EW154" s="72"/>
      <c r="EX154" s="72"/>
      <c r="EY154" s="72"/>
      <c r="EZ154" s="72"/>
      <c r="FA154" s="72"/>
      <c r="FB154" s="72"/>
      <c r="FC154" s="72"/>
      <c r="FD154" s="72"/>
      <c r="FE154" s="72"/>
      <c r="FF154" s="72"/>
      <c r="FG154" s="72"/>
      <c r="FH154" s="72"/>
      <c r="FI154" s="72"/>
      <c r="FJ154" s="72"/>
      <c r="FK154" s="72"/>
      <c r="FL154" s="72"/>
      <c r="FM154" s="72"/>
      <c r="FN154" s="72"/>
      <c r="FO154" s="72"/>
      <c r="FP154" s="72"/>
      <c r="FQ154" s="72"/>
      <c r="FR154" s="72"/>
      <c r="FS154" s="72"/>
      <c r="FT154" s="72"/>
      <c r="FU154" s="72"/>
      <c r="FV154" s="72"/>
      <c r="FW154" s="72"/>
      <c r="FX154" s="72"/>
      <c r="FY154" s="72"/>
      <c r="FZ154" s="72"/>
      <c r="GA154" s="72"/>
      <c r="GB154" s="72"/>
      <c r="GC154" s="72"/>
      <c r="GD154" s="72"/>
      <c r="GE154" s="72"/>
      <c r="GF154" s="72"/>
      <c r="GG154" s="72"/>
      <c r="GH154" s="72"/>
      <c r="GI154" s="72"/>
      <c r="GJ154" s="72"/>
      <c r="GK154" s="72"/>
      <c r="GL154" s="72"/>
      <c r="GM154" s="72"/>
      <c r="GN154" s="72"/>
      <c r="GO154" s="72"/>
      <c r="GP154" s="72"/>
      <c r="GQ154" s="72"/>
      <c r="GR154" s="72"/>
      <c r="GS154" s="72"/>
      <c r="GT154" s="72"/>
      <c r="GU154" s="72"/>
      <c r="GV154" s="72"/>
      <c r="GW154" s="72"/>
      <c r="GX154" s="72"/>
      <c r="GY154" s="72"/>
      <c r="GZ154" s="72"/>
      <c r="HA154" s="72"/>
      <c r="HB154" s="72"/>
      <c r="HC154" s="72"/>
      <c r="HD154" s="72"/>
      <c r="HE154" s="72"/>
      <c r="HF154" s="72"/>
      <c r="HG154" s="72"/>
      <c r="HH154" s="72"/>
      <c r="HI154" s="72"/>
      <c r="HJ154" s="72"/>
      <c r="HK154" s="72"/>
      <c r="HL154" s="72"/>
      <c r="HM154" s="72"/>
      <c r="HN154" s="72"/>
      <c r="HO154" s="72"/>
      <c r="HP154" s="72"/>
      <c r="HQ154" s="72"/>
      <c r="HR154" s="72"/>
      <c r="HS154" s="72"/>
      <c r="HT154" s="72"/>
      <c r="HU154" s="72"/>
      <c r="HV154" s="72"/>
      <c r="HW154" s="72"/>
      <c r="HX154" s="72"/>
      <c r="HY154" s="72"/>
      <c r="HZ154" s="72"/>
      <c r="IA154" s="72"/>
      <c r="IB154" s="72"/>
      <c r="IC154" s="72"/>
      <c r="ID154" s="72"/>
      <c r="IE154" s="72"/>
      <c r="IF154" s="72"/>
      <c r="IG154" s="72"/>
      <c r="IH154" s="72"/>
      <c r="II154" s="72"/>
      <c r="IJ154" s="72"/>
      <c r="IK154" s="72"/>
      <c r="IL154" s="72"/>
      <c r="IM154" s="72"/>
      <c r="IN154" s="72"/>
      <c r="IO154" s="72"/>
      <c r="IP154" s="72"/>
      <c r="IQ154" s="72"/>
      <c r="IR154" s="72"/>
      <c r="IS154" s="72"/>
      <c r="IT154" s="72"/>
      <c r="IU154" s="72"/>
      <c r="IV154" s="72"/>
    </row>
    <row r="155" spans="1:256" s="73" customFormat="1" x14ac:dyDescent="0.25">
      <c r="A155" s="70" t="str">
        <f>IF(A153="","",IF((SUM(IF(FREQUENCY('A1'!$K$30:$L$103,'A1'!$K$30:$L$103)&gt;0,1)))&gt;(A153+1),(A153+1),""))</f>
        <v/>
      </c>
      <c r="B155" s="71" t="str">
        <f t="array" ref="B155">IF(A154="","",(LARGE('A1'!$K$30:$L$103,(1+SUM(COUNTIF('A1'!$K$30:$L$103,B$7:B154))-(A154*COUNTIF('A1'!$K$30:$L$103,B$8))))))</f>
        <v/>
      </c>
      <c r="C155" s="72" t="str">
        <f t="array" ref="C155:AZ155">IF($C$6:$AZ$6="","",IF($C$6:$AZ$6="HOT",IF(TRANSPOSE('A1'!$K$30:$K$80)=$B155,"●",IF(TRANSPOSE('A1'!$L$30:$L$80)=$B155,"▼",IF($C154:$AZ154="|","|",""))),IF(TRANSPOSE('A1'!$K$30:$K$80)=$B155,"●",IF(TRANSPOSE('A1'!$L$30:$L$80)=$B155,"▲",IF($C154:$AZ154="|","|","")))))</f>
        <v/>
      </c>
      <c r="D155" s="72" t="str">
        <v/>
      </c>
      <c r="E155" s="72" t="e">
        <v>#NUM!</v>
      </c>
      <c r="F155" s="72" t="str">
        <v/>
      </c>
      <c r="G155" s="72" t="str">
        <v/>
      </c>
      <c r="H155" s="72" t="e">
        <v>#NUM!</v>
      </c>
      <c r="I155" s="72" t="e">
        <v>#NUM!</v>
      </c>
      <c r="J155" s="72" t="e">
        <v>#NUM!</v>
      </c>
      <c r="K155" s="72" t="str">
        <v/>
      </c>
      <c r="L155" s="72" t="str">
        <v/>
      </c>
      <c r="M155" s="72" t="str">
        <v/>
      </c>
      <c r="N155" s="72" t="str">
        <v/>
      </c>
      <c r="O155" s="72" t="e">
        <v>#NUM!</v>
      </c>
      <c r="P155" s="72" t="e">
        <v>#NUM!</v>
      </c>
      <c r="Q155" s="72" t="e">
        <v>#NUM!</v>
      </c>
      <c r="R155" s="72" t="e">
        <v>#NUM!</v>
      </c>
      <c r="S155" s="72" t="e">
        <v>#NUM!</v>
      </c>
      <c r="T155" s="72" t="e">
        <v>#NUM!</v>
      </c>
      <c r="U155" s="72" t="e">
        <v>#NUM!</v>
      </c>
      <c r="V155" s="72" t="e">
        <v>#NUM!</v>
      </c>
      <c r="W155" s="72" t="e">
        <v>#NUM!</v>
      </c>
      <c r="X155" s="72" t="e">
        <v>#NUM!</v>
      </c>
      <c r="Y155" s="72" t="e">
        <v>#NUM!</v>
      </c>
      <c r="Z155" s="72" t="str">
        <v/>
      </c>
      <c r="AA155" s="72" t="str">
        <v/>
      </c>
      <c r="AB155" s="72" t="str">
        <v/>
      </c>
      <c r="AC155" s="72" t="str">
        <v/>
      </c>
      <c r="AD155" s="72" t="str">
        <v/>
      </c>
      <c r="AE155" s="72" t="str">
        <v/>
      </c>
      <c r="AF155" s="72" t="str">
        <v/>
      </c>
      <c r="AG155" s="72" t="str">
        <v/>
      </c>
      <c r="AH155" s="72" t="str">
        <v/>
      </c>
      <c r="AI155" s="72" t="str">
        <v/>
      </c>
      <c r="AJ155" s="72" t="str">
        <v/>
      </c>
      <c r="AK155" s="72" t="str">
        <v/>
      </c>
      <c r="AL155" s="72" t="str">
        <v/>
      </c>
      <c r="AM155" s="72" t="str">
        <v/>
      </c>
      <c r="AN155" s="72" t="str">
        <v/>
      </c>
      <c r="AO155" s="72" t="str">
        <v/>
      </c>
      <c r="AP155" s="72" t="str">
        <v/>
      </c>
      <c r="AQ155" s="72" t="str">
        <v/>
      </c>
      <c r="AR155" s="72" t="str">
        <v/>
      </c>
      <c r="AS155" s="72" t="str">
        <v/>
      </c>
      <c r="AT155" s="72" t="str">
        <v/>
      </c>
      <c r="AU155" s="72" t="str">
        <v/>
      </c>
      <c r="AV155" s="72" t="str">
        <v/>
      </c>
      <c r="AW155" s="72" t="str">
        <v/>
      </c>
      <c r="AX155" s="72" t="str">
        <v/>
      </c>
      <c r="AY155" s="72" t="str">
        <v/>
      </c>
      <c r="AZ155" s="72" t="str">
        <v/>
      </c>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c r="DA155" s="72"/>
      <c r="DB155" s="72"/>
      <c r="DC155" s="72"/>
      <c r="DD155" s="72"/>
      <c r="DE155" s="72"/>
      <c r="DF155" s="72"/>
      <c r="DG155" s="72"/>
      <c r="DH155" s="72"/>
      <c r="DI155" s="72"/>
      <c r="DJ155" s="72"/>
      <c r="DK155" s="72"/>
      <c r="DL155" s="72"/>
      <c r="DM155" s="72"/>
      <c r="DN155" s="72"/>
      <c r="DO155" s="72"/>
      <c r="DP155" s="72"/>
      <c r="DQ155" s="72"/>
      <c r="DR155" s="72"/>
      <c r="DS155" s="72"/>
      <c r="DT155" s="72"/>
      <c r="DU155" s="72"/>
      <c r="DV155" s="72"/>
      <c r="DW155" s="72"/>
      <c r="DX155" s="72"/>
      <c r="DY155" s="72"/>
      <c r="DZ155" s="72"/>
      <c r="EA155" s="72"/>
      <c r="EB155" s="72"/>
      <c r="EC155" s="72"/>
      <c r="ED155" s="72"/>
      <c r="EE155" s="72"/>
      <c r="EF155" s="72"/>
      <c r="EG155" s="72"/>
      <c r="EH155" s="72"/>
      <c r="EI155" s="72"/>
      <c r="EJ155" s="72"/>
      <c r="EK155" s="72"/>
      <c r="EL155" s="72"/>
      <c r="EM155" s="72"/>
      <c r="EN155" s="72"/>
      <c r="EO155" s="72"/>
      <c r="EP155" s="72"/>
      <c r="EQ155" s="72"/>
      <c r="ER155" s="72"/>
      <c r="ES155" s="72"/>
      <c r="ET155" s="72"/>
      <c r="EU155" s="72"/>
      <c r="EV155" s="72"/>
      <c r="EW155" s="72"/>
      <c r="EX155" s="72"/>
      <c r="EY155" s="72"/>
      <c r="EZ155" s="72"/>
      <c r="FA155" s="72"/>
      <c r="FB155" s="72"/>
      <c r="FC155" s="72"/>
      <c r="FD155" s="72"/>
      <c r="FE155" s="72"/>
      <c r="FF155" s="72"/>
      <c r="FG155" s="72"/>
      <c r="FH155" s="72"/>
      <c r="FI155" s="72"/>
      <c r="FJ155" s="72"/>
      <c r="FK155" s="72"/>
      <c r="FL155" s="72"/>
      <c r="FM155" s="72"/>
      <c r="FN155" s="72"/>
      <c r="FO155" s="72"/>
      <c r="FP155" s="72"/>
      <c r="FQ155" s="72"/>
      <c r="FR155" s="72"/>
      <c r="FS155" s="72"/>
      <c r="FT155" s="72"/>
      <c r="FU155" s="72"/>
      <c r="FV155" s="72"/>
      <c r="FW155" s="72"/>
      <c r="FX155" s="72"/>
      <c r="FY155" s="72"/>
      <c r="FZ155" s="72"/>
      <c r="GA155" s="72"/>
      <c r="GB155" s="72"/>
      <c r="GC155" s="72"/>
      <c r="GD155" s="72"/>
      <c r="GE155" s="72"/>
      <c r="GF155" s="72"/>
      <c r="GG155" s="72"/>
      <c r="GH155" s="72"/>
      <c r="GI155" s="72"/>
      <c r="GJ155" s="72"/>
      <c r="GK155" s="72"/>
      <c r="GL155" s="72"/>
      <c r="GM155" s="72"/>
      <c r="GN155" s="72"/>
      <c r="GO155" s="72"/>
      <c r="GP155" s="72"/>
      <c r="GQ155" s="72"/>
      <c r="GR155" s="72"/>
      <c r="GS155" s="72"/>
      <c r="GT155" s="72"/>
      <c r="GU155" s="72"/>
      <c r="GV155" s="72"/>
      <c r="GW155" s="72"/>
      <c r="GX155" s="72"/>
      <c r="GY155" s="72"/>
      <c r="GZ155" s="72"/>
      <c r="HA155" s="72"/>
      <c r="HB155" s="72"/>
      <c r="HC155" s="72"/>
      <c r="HD155" s="72"/>
      <c r="HE155" s="72"/>
      <c r="HF155" s="72"/>
      <c r="HG155" s="72"/>
      <c r="HH155" s="72"/>
      <c r="HI155" s="72"/>
      <c r="HJ155" s="72"/>
      <c r="HK155" s="72"/>
      <c r="HL155" s="72"/>
      <c r="HM155" s="72"/>
      <c r="HN155" s="72"/>
      <c r="HO155" s="72"/>
      <c r="HP155" s="72"/>
      <c r="HQ155" s="72"/>
      <c r="HR155" s="72"/>
      <c r="HS155" s="72"/>
      <c r="HT155" s="72"/>
      <c r="HU155" s="72"/>
      <c r="HV155" s="72"/>
      <c r="HW155" s="72"/>
      <c r="HX155" s="72"/>
      <c r="HY155" s="72"/>
      <c r="HZ155" s="72"/>
      <c r="IA155" s="72"/>
      <c r="IB155" s="72"/>
      <c r="IC155" s="72"/>
      <c r="ID155" s="72"/>
      <c r="IE155" s="72"/>
      <c r="IF155" s="72"/>
      <c r="IG155" s="72"/>
      <c r="IH155" s="72"/>
      <c r="II155" s="72"/>
      <c r="IJ155" s="72"/>
      <c r="IK155" s="72"/>
      <c r="IL155" s="72"/>
      <c r="IM155" s="72"/>
      <c r="IN155" s="72"/>
      <c r="IO155" s="72"/>
      <c r="IP155" s="72"/>
      <c r="IQ155" s="72"/>
      <c r="IR155" s="72"/>
      <c r="IS155" s="72"/>
      <c r="IT155" s="72"/>
      <c r="IU155" s="72"/>
      <c r="IV155" s="72"/>
    </row>
    <row r="156" spans="1:256" s="73" customFormat="1" x14ac:dyDescent="0.25">
      <c r="A156" s="70" t="str">
        <f>IF(A154="","",IF((SUM(IF(FREQUENCY('A1'!$K$30:$L$103,'A1'!$K$30:$L$103)&gt;0,1)))&gt;(A154+1),(A154+1),""))</f>
        <v/>
      </c>
      <c r="B156" s="71" t="str">
        <f t="array" ref="B156">IF(A155="","",(LARGE('A1'!$K$30:$L$103,(1+SUM(COUNTIF('A1'!$K$30:$L$103,B$7:B155))-(A155*COUNTIF('A1'!$K$30:$L$103,B$8))))))</f>
        <v/>
      </c>
      <c r="C156" s="72" t="str">
        <f t="array" ref="C156:AZ156">IF($C$6:$AZ$6="","",IF($C$6:$AZ$6="HOT",IF($C155:$AZ155="●","|",IF($C155:$AZ155="|","|","")),IF($C155:$AZ155="▲","|",IF($C155:$AZ155="|","|",""))))</f>
        <v/>
      </c>
      <c r="D156" s="72" t="str">
        <v/>
      </c>
      <c r="E156" s="72" t="e">
        <v>#NUM!</v>
      </c>
      <c r="F156" s="72" t="str">
        <v/>
      </c>
      <c r="G156" s="72" t="str">
        <v/>
      </c>
      <c r="H156" s="72" t="e">
        <v>#NUM!</v>
      </c>
      <c r="I156" s="72" t="e">
        <v>#NUM!</v>
      </c>
      <c r="J156" s="72" t="e">
        <v>#NUM!</v>
      </c>
      <c r="K156" s="72" t="str">
        <v/>
      </c>
      <c r="L156" s="72" t="str">
        <v/>
      </c>
      <c r="M156" s="72" t="str">
        <v/>
      </c>
      <c r="N156" s="72" t="str">
        <v/>
      </c>
      <c r="O156" s="72" t="e">
        <v>#NUM!</v>
      </c>
      <c r="P156" s="72" t="e">
        <v>#NUM!</v>
      </c>
      <c r="Q156" s="72" t="e">
        <v>#NUM!</v>
      </c>
      <c r="R156" s="72" t="e">
        <v>#NUM!</v>
      </c>
      <c r="S156" s="72" t="e">
        <v>#NUM!</v>
      </c>
      <c r="T156" s="72" t="e">
        <v>#NUM!</v>
      </c>
      <c r="U156" s="72" t="e">
        <v>#NUM!</v>
      </c>
      <c r="V156" s="72" t="e">
        <v>#NUM!</v>
      </c>
      <c r="W156" s="72" t="e">
        <v>#NUM!</v>
      </c>
      <c r="X156" s="72" t="e">
        <v>#NUM!</v>
      </c>
      <c r="Y156" s="72" t="e">
        <v>#NUM!</v>
      </c>
      <c r="Z156" s="72" t="str">
        <v/>
      </c>
      <c r="AA156" s="72" t="str">
        <v/>
      </c>
      <c r="AB156" s="72" t="str">
        <v/>
      </c>
      <c r="AC156" s="72" t="str">
        <v/>
      </c>
      <c r="AD156" s="72" t="str">
        <v/>
      </c>
      <c r="AE156" s="72" t="str">
        <v/>
      </c>
      <c r="AF156" s="72" t="str">
        <v/>
      </c>
      <c r="AG156" s="72" t="str">
        <v/>
      </c>
      <c r="AH156" s="72" t="str">
        <v/>
      </c>
      <c r="AI156" s="72" t="str">
        <v/>
      </c>
      <c r="AJ156" s="72" t="str">
        <v/>
      </c>
      <c r="AK156" s="72" t="str">
        <v/>
      </c>
      <c r="AL156" s="72" t="str">
        <v/>
      </c>
      <c r="AM156" s="72" t="str">
        <v/>
      </c>
      <c r="AN156" s="72" t="str">
        <v/>
      </c>
      <c r="AO156" s="72" t="str">
        <v/>
      </c>
      <c r="AP156" s="72" t="str">
        <v/>
      </c>
      <c r="AQ156" s="72" t="str">
        <v/>
      </c>
      <c r="AR156" s="72" t="str">
        <v/>
      </c>
      <c r="AS156" s="72" t="str">
        <v/>
      </c>
      <c r="AT156" s="72" t="str">
        <v/>
      </c>
      <c r="AU156" s="72" t="str">
        <v/>
      </c>
      <c r="AV156" s="72" t="str">
        <v/>
      </c>
      <c r="AW156" s="72" t="str">
        <v/>
      </c>
      <c r="AX156" s="72" t="str">
        <v/>
      </c>
      <c r="AY156" s="72" t="str">
        <v/>
      </c>
      <c r="AZ156" s="72" t="str">
        <v/>
      </c>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c r="DA156" s="72"/>
      <c r="DB156" s="72"/>
      <c r="DC156" s="72"/>
      <c r="DD156" s="72"/>
      <c r="DE156" s="72"/>
      <c r="DF156" s="72"/>
      <c r="DG156" s="72"/>
      <c r="DH156" s="72"/>
      <c r="DI156" s="72"/>
      <c r="DJ156" s="72"/>
      <c r="DK156" s="72"/>
      <c r="DL156" s="72"/>
      <c r="DM156" s="72"/>
      <c r="DN156" s="72"/>
      <c r="DO156" s="72"/>
      <c r="DP156" s="72"/>
      <c r="DQ156" s="72"/>
      <c r="DR156" s="72"/>
      <c r="DS156" s="72"/>
      <c r="DT156" s="72"/>
      <c r="DU156" s="72"/>
      <c r="DV156" s="72"/>
      <c r="DW156" s="72"/>
      <c r="DX156" s="72"/>
      <c r="DY156" s="72"/>
      <c r="DZ156" s="72"/>
      <c r="EA156" s="72"/>
      <c r="EB156" s="72"/>
      <c r="EC156" s="72"/>
      <c r="ED156" s="72"/>
      <c r="EE156" s="72"/>
      <c r="EF156" s="72"/>
      <c r="EG156" s="72"/>
      <c r="EH156" s="72"/>
      <c r="EI156" s="72"/>
      <c r="EJ156" s="72"/>
      <c r="EK156" s="72"/>
      <c r="EL156" s="72"/>
      <c r="EM156" s="72"/>
      <c r="EN156" s="72"/>
      <c r="EO156" s="72"/>
      <c r="EP156" s="72"/>
      <c r="EQ156" s="72"/>
      <c r="ER156" s="72"/>
      <c r="ES156" s="72"/>
      <c r="ET156" s="72"/>
      <c r="EU156" s="72"/>
      <c r="EV156" s="72"/>
      <c r="EW156" s="72"/>
      <c r="EX156" s="72"/>
      <c r="EY156" s="72"/>
      <c r="EZ156" s="72"/>
      <c r="FA156" s="72"/>
      <c r="FB156" s="72"/>
      <c r="FC156" s="72"/>
      <c r="FD156" s="72"/>
      <c r="FE156" s="72"/>
      <c r="FF156" s="72"/>
      <c r="FG156" s="72"/>
      <c r="FH156" s="72"/>
      <c r="FI156" s="72"/>
      <c r="FJ156" s="72"/>
      <c r="FK156" s="72"/>
      <c r="FL156" s="72"/>
      <c r="FM156" s="72"/>
      <c r="FN156" s="72"/>
      <c r="FO156" s="72"/>
      <c r="FP156" s="72"/>
      <c r="FQ156" s="72"/>
      <c r="FR156" s="72"/>
      <c r="FS156" s="72"/>
      <c r="FT156" s="72"/>
      <c r="FU156" s="72"/>
      <c r="FV156" s="72"/>
      <c r="FW156" s="72"/>
      <c r="FX156" s="72"/>
      <c r="FY156" s="72"/>
      <c r="FZ156" s="72"/>
      <c r="GA156" s="72"/>
      <c r="GB156" s="72"/>
      <c r="GC156" s="72"/>
      <c r="GD156" s="72"/>
      <c r="GE156" s="72"/>
      <c r="GF156" s="72"/>
      <c r="GG156" s="72"/>
      <c r="GH156" s="72"/>
      <c r="GI156" s="72"/>
      <c r="GJ156" s="72"/>
      <c r="GK156" s="72"/>
      <c r="GL156" s="72"/>
      <c r="GM156" s="72"/>
      <c r="GN156" s="72"/>
      <c r="GO156" s="72"/>
      <c r="GP156" s="72"/>
      <c r="GQ156" s="72"/>
      <c r="GR156" s="72"/>
      <c r="GS156" s="72"/>
      <c r="GT156" s="72"/>
      <c r="GU156" s="72"/>
      <c r="GV156" s="72"/>
      <c r="GW156" s="72"/>
      <c r="GX156" s="72"/>
      <c r="GY156" s="72"/>
      <c r="GZ156" s="72"/>
      <c r="HA156" s="72"/>
      <c r="HB156" s="72"/>
      <c r="HC156" s="72"/>
      <c r="HD156" s="72"/>
      <c r="HE156" s="72"/>
      <c r="HF156" s="72"/>
      <c r="HG156" s="72"/>
      <c r="HH156" s="72"/>
      <c r="HI156" s="72"/>
      <c r="HJ156" s="72"/>
      <c r="HK156" s="72"/>
      <c r="HL156" s="72"/>
      <c r="HM156" s="72"/>
      <c r="HN156" s="72"/>
      <c r="HO156" s="72"/>
      <c r="HP156" s="72"/>
      <c r="HQ156" s="72"/>
      <c r="HR156" s="72"/>
      <c r="HS156" s="72"/>
      <c r="HT156" s="72"/>
      <c r="HU156" s="72"/>
      <c r="HV156" s="72"/>
      <c r="HW156" s="72"/>
      <c r="HX156" s="72"/>
      <c r="HY156" s="72"/>
      <c r="HZ156" s="72"/>
      <c r="IA156" s="72"/>
      <c r="IB156" s="72"/>
      <c r="IC156" s="72"/>
      <c r="ID156" s="72"/>
      <c r="IE156" s="72"/>
      <c r="IF156" s="72"/>
      <c r="IG156" s="72"/>
      <c r="IH156" s="72"/>
      <c r="II156" s="72"/>
      <c r="IJ156" s="72"/>
      <c r="IK156" s="72"/>
      <c r="IL156" s="72"/>
      <c r="IM156" s="72"/>
      <c r="IN156" s="72"/>
      <c r="IO156" s="72"/>
      <c r="IP156" s="72"/>
      <c r="IQ156" s="72"/>
      <c r="IR156" s="72"/>
      <c r="IS156" s="72"/>
      <c r="IT156" s="72"/>
      <c r="IU156" s="72"/>
      <c r="IV156" s="72"/>
    </row>
    <row r="157" spans="1:256" s="73" customFormat="1" x14ac:dyDescent="0.25">
      <c r="A157" s="70" t="str">
        <f>IF(A155="","",IF((SUM(IF(FREQUENCY('A1'!$K$30:$L$103,'A1'!$K$30:$L$103)&gt;0,1)))&gt;(A155+1),(A155+1),""))</f>
        <v/>
      </c>
      <c r="B157" s="71" t="str">
        <f t="array" ref="B157">IF(A156="","",(LARGE('A1'!$K$30:$L$103,(1+SUM(COUNTIF('A1'!$K$30:$L$103,B$7:B156))-(A156*COUNTIF('A1'!$K$30:$L$103,B$8))))))</f>
        <v/>
      </c>
      <c r="C157" s="72" t="str">
        <f t="array" ref="C157:AZ157">IF($C$6:$AZ$6="","",IF($C$6:$AZ$6="HOT",IF(TRANSPOSE('A1'!$K$30:$K$80)=$B157,"●",IF(TRANSPOSE('A1'!$L$30:$L$80)=$B157,"▼",IF($C156:$AZ156="|","|",""))),IF(TRANSPOSE('A1'!$K$30:$K$80)=$B157,"●",IF(TRANSPOSE('A1'!$L$30:$L$80)=$B157,"▲",IF($C156:$AZ156="|","|","")))))</f>
        <v/>
      </c>
      <c r="D157" s="72" t="str">
        <v/>
      </c>
      <c r="E157" s="72" t="e">
        <v>#NUM!</v>
      </c>
      <c r="F157" s="72" t="str">
        <v/>
      </c>
      <c r="G157" s="72" t="str">
        <v/>
      </c>
      <c r="H157" s="72" t="e">
        <v>#NUM!</v>
      </c>
      <c r="I157" s="72" t="e">
        <v>#NUM!</v>
      </c>
      <c r="J157" s="72" t="e">
        <v>#NUM!</v>
      </c>
      <c r="K157" s="72" t="str">
        <v/>
      </c>
      <c r="L157" s="72" t="str">
        <v/>
      </c>
      <c r="M157" s="72" t="str">
        <v/>
      </c>
      <c r="N157" s="72" t="str">
        <v/>
      </c>
      <c r="O157" s="72" t="e">
        <v>#NUM!</v>
      </c>
      <c r="P157" s="72" t="e">
        <v>#NUM!</v>
      </c>
      <c r="Q157" s="72" t="e">
        <v>#NUM!</v>
      </c>
      <c r="R157" s="72" t="e">
        <v>#NUM!</v>
      </c>
      <c r="S157" s="72" t="e">
        <v>#NUM!</v>
      </c>
      <c r="T157" s="72" t="e">
        <v>#NUM!</v>
      </c>
      <c r="U157" s="72" t="e">
        <v>#NUM!</v>
      </c>
      <c r="V157" s="72" t="e">
        <v>#NUM!</v>
      </c>
      <c r="W157" s="72" t="e">
        <v>#NUM!</v>
      </c>
      <c r="X157" s="72" t="e">
        <v>#NUM!</v>
      </c>
      <c r="Y157" s="72" t="e">
        <v>#NUM!</v>
      </c>
      <c r="Z157" s="72" t="str">
        <v/>
      </c>
      <c r="AA157" s="72" t="str">
        <v/>
      </c>
      <c r="AB157" s="72" t="str">
        <v/>
      </c>
      <c r="AC157" s="72" t="str">
        <v/>
      </c>
      <c r="AD157" s="72" t="str">
        <v/>
      </c>
      <c r="AE157" s="72" t="str">
        <v/>
      </c>
      <c r="AF157" s="72" t="str">
        <v/>
      </c>
      <c r="AG157" s="72" t="str">
        <v/>
      </c>
      <c r="AH157" s="72" t="str">
        <v/>
      </c>
      <c r="AI157" s="72" t="str">
        <v/>
      </c>
      <c r="AJ157" s="72" t="str">
        <v/>
      </c>
      <c r="AK157" s="72" t="str">
        <v/>
      </c>
      <c r="AL157" s="72" t="str">
        <v/>
      </c>
      <c r="AM157" s="72" t="str">
        <v/>
      </c>
      <c r="AN157" s="72" t="str">
        <v/>
      </c>
      <c r="AO157" s="72" t="str">
        <v/>
      </c>
      <c r="AP157" s="72" t="str">
        <v/>
      </c>
      <c r="AQ157" s="72" t="str">
        <v/>
      </c>
      <c r="AR157" s="72" t="str">
        <v/>
      </c>
      <c r="AS157" s="72" t="str">
        <v/>
      </c>
      <c r="AT157" s="72" t="str">
        <v/>
      </c>
      <c r="AU157" s="72" t="str">
        <v/>
      </c>
      <c r="AV157" s="72" t="str">
        <v/>
      </c>
      <c r="AW157" s="72" t="str">
        <v/>
      </c>
      <c r="AX157" s="72" t="str">
        <v/>
      </c>
      <c r="AY157" s="72" t="str">
        <v/>
      </c>
      <c r="AZ157" s="72" t="str">
        <v/>
      </c>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c r="DA157" s="72"/>
      <c r="DB157" s="72"/>
      <c r="DC157" s="72"/>
      <c r="DD157" s="72"/>
      <c r="DE157" s="72"/>
      <c r="DF157" s="72"/>
      <c r="DG157" s="72"/>
      <c r="DH157" s="72"/>
      <c r="DI157" s="72"/>
      <c r="DJ157" s="72"/>
      <c r="DK157" s="72"/>
      <c r="DL157" s="72"/>
      <c r="DM157" s="72"/>
      <c r="DN157" s="72"/>
      <c r="DO157" s="72"/>
      <c r="DP157" s="72"/>
      <c r="DQ157" s="72"/>
      <c r="DR157" s="72"/>
      <c r="DS157" s="72"/>
      <c r="DT157" s="72"/>
      <c r="DU157" s="72"/>
      <c r="DV157" s="72"/>
      <c r="DW157" s="72"/>
      <c r="DX157" s="72"/>
      <c r="DY157" s="72"/>
      <c r="DZ157" s="72"/>
      <c r="EA157" s="72"/>
      <c r="EB157" s="72"/>
      <c r="EC157" s="72"/>
      <c r="ED157" s="72"/>
      <c r="EE157" s="72"/>
      <c r="EF157" s="72"/>
      <c r="EG157" s="72"/>
      <c r="EH157" s="72"/>
      <c r="EI157" s="72"/>
      <c r="EJ157" s="72"/>
      <c r="EK157" s="72"/>
      <c r="EL157" s="72"/>
      <c r="EM157" s="72"/>
      <c r="EN157" s="72"/>
      <c r="EO157" s="72"/>
      <c r="EP157" s="72"/>
      <c r="EQ157" s="72"/>
      <c r="ER157" s="72"/>
      <c r="ES157" s="72"/>
      <c r="ET157" s="72"/>
      <c r="EU157" s="72"/>
      <c r="EV157" s="72"/>
      <c r="EW157" s="72"/>
      <c r="EX157" s="72"/>
      <c r="EY157" s="72"/>
      <c r="EZ157" s="72"/>
      <c r="FA157" s="72"/>
      <c r="FB157" s="72"/>
      <c r="FC157" s="72"/>
      <c r="FD157" s="72"/>
      <c r="FE157" s="72"/>
      <c r="FF157" s="72"/>
      <c r="FG157" s="72"/>
      <c r="FH157" s="72"/>
      <c r="FI157" s="72"/>
      <c r="FJ157" s="72"/>
      <c r="FK157" s="72"/>
      <c r="FL157" s="72"/>
      <c r="FM157" s="72"/>
      <c r="FN157" s="72"/>
      <c r="FO157" s="72"/>
      <c r="FP157" s="72"/>
      <c r="FQ157" s="72"/>
      <c r="FR157" s="72"/>
      <c r="FS157" s="72"/>
      <c r="FT157" s="72"/>
      <c r="FU157" s="72"/>
      <c r="FV157" s="72"/>
      <c r="FW157" s="72"/>
      <c r="FX157" s="72"/>
      <c r="FY157" s="72"/>
      <c r="FZ157" s="72"/>
      <c r="GA157" s="72"/>
      <c r="GB157" s="72"/>
      <c r="GC157" s="72"/>
      <c r="GD157" s="72"/>
      <c r="GE157" s="72"/>
      <c r="GF157" s="72"/>
      <c r="GG157" s="72"/>
      <c r="GH157" s="72"/>
      <c r="GI157" s="72"/>
      <c r="GJ157" s="72"/>
      <c r="GK157" s="72"/>
      <c r="GL157" s="72"/>
      <c r="GM157" s="72"/>
      <c r="GN157" s="72"/>
      <c r="GO157" s="72"/>
      <c r="GP157" s="72"/>
      <c r="GQ157" s="72"/>
      <c r="GR157" s="72"/>
      <c r="GS157" s="72"/>
      <c r="GT157" s="72"/>
      <c r="GU157" s="72"/>
      <c r="GV157" s="72"/>
      <c r="GW157" s="72"/>
      <c r="GX157" s="72"/>
      <c r="GY157" s="72"/>
      <c r="GZ157" s="72"/>
      <c r="HA157" s="72"/>
      <c r="HB157" s="72"/>
      <c r="HC157" s="72"/>
      <c r="HD157" s="72"/>
      <c r="HE157" s="72"/>
      <c r="HF157" s="72"/>
      <c r="HG157" s="72"/>
      <c r="HH157" s="72"/>
      <c r="HI157" s="72"/>
      <c r="HJ157" s="72"/>
      <c r="HK157" s="72"/>
      <c r="HL157" s="72"/>
      <c r="HM157" s="72"/>
      <c r="HN157" s="72"/>
      <c r="HO157" s="72"/>
      <c r="HP157" s="72"/>
      <c r="HQ157" s="72"/>
      <c r="HR157" s="72"/>
      <c r="HS157" s="72"/>
      <c r="HT157" s="72"/>
      <c r="HU157" s="72"/>
      <c r="HV157" s="72"/>
      <c r="HW157" s="72"/>
      <c r="HX157" s="72"/>
      <c r="HY157" s="72"/>
      <c r="HZ157" s="72"/>
      <c r="IA157" s="72"/>
      <c r="IB157" s="72"/>
      <c r="IC157" s="72"/>
      <c r="ID157" s="72"/>
      <c r="IE157" s="72"/>
      <c r="IF157" s="72"/>
      <c r="IG157" s="72"/>
      <c r="IH157" s="72"/>
      <c r="II157" s="72"/>
      <c r="IJ157" s="72"/>
      <c r="IK157" s="72"/>
      <c r="IL157" s="72"/>
      <c r="IM157" s="72"/>
      <c r="IN157" s="72"/>
      <c r="IO157" s="72"/>
      <c r="IP157" s="72"/>
      <c r="IQ157" s="72"/>
      <c r="IR157" s="72"/>
      <c r="IS157" s="72"/>
      <c r="IT157" s="72"/>
      <c r="IU157" s="72"/>
      <c r="IV157" s="72"/>
    </row>
    <row r="158" spans="1:256" s="73" customFormat="1" x14ac:dyDescent="0.25">
      <c r="A158" s="70" t="str">
        <f>IF(A156="","",IF((SUM(IF(FREQUENCY('A1'!$K$30:$L$103,'A1'!$K$30:$L$103)&gt;0,1)))&gt;(A156+1),(A156+1),""))</f>
        <v/>
      </c>
      <c r="B158" s="71" t="str">
        <f t="array" ref="B158">IF(A157="","",(LARGE('A1'!$K$30:$L$103,(1+SUM(COUNTIF('A1'!$K$30:$L$103,B$7:B157))-(A157*COUNTIF('A1'!$K$30:$L$103,B$8))))))</f>
        <v/>
      </c>
      <c r="C158" s="72" t="str">
        <f t="array" ref="C158:AZ158">IF($C$6:$AZ$6="","",IF($C$6:$AZ$6="HOT",IF($C157:$AZ157="●","|",IF($C157:$AZ157="|","|","")),IF($C157:$AZ157="▲","|",IF($C157:$AZ157="|","|",""))))</f>
        <v/>
      </c>
      <c r="D158" s="72" t="str">
        <v/>
      </c>
      <c r="E158" s="72" t="e">
        <v>#NUM!</v>
      </c>
      <c r="F158" s="72" t="str">
        <v/>
      </c>
      <c r="G158" s="72" t="str">
        <v/>
      </c>
      <c r="H158" s="72" t="e">
        <v>#NUM!</v>
      </c>
      <c r="I158" s="72" t="e">
        <v>#NUM!</v>
      </c>
      <c r="J158" s="72" t="e">
        <v>#NUM!</v>
      </c>
      <c r="K158" s="72" t="str">
        <v/>
      </c>
      <c r="L158" s="72" t="str">
        <v/>
      </c>
      <c r="M158" s="72" t="str">
        <v/>
      </c>
      <c r="N158" s="72" t="str">
        <v/>
      </c>
      <c r="O158" s="72" t="e">
        <v>#NUM!</v>
      </c>
      <c r="P158" s="72" t="e">
        <v>#NUM!</v>
      </c>
      <c r="Q158" s="72" t="e">
        <v>#NUM!</v>
      </c>
      <c r="R158" s="72" t="e">
        <v>#NUM!</v>
      </c>
      <c r="S158" s="72" t="e">
        <v>#NUM!</v>
      </c>
      <c r="T158" s="72" t="e">
        <v>#NUM!</v>
      </c>
      <c r="U158" s="72" t="e">
        <v>#NUM!</v>
      </c>
      <c r="V158" s="72" t="e">
        <v>#NUM!</v>
      </c>
      <c r="W158" s="72" t="e">
        <v>#NUM!</v>
      </c>
      <c r="X158" s="72" t="e">
        <v>#NUM!</v>
      </c>
      <c r="Y158" s="72" t="e">
        <v>#NUM!</v>
      </c>
      <c r="Z158" s="72" t="str">
        <v/>
      </c>
      <c r="AA158" s="72" t="str">
        <v/>
      </c>
      <c r="AB158" s="72" t="str">
        <v/>
      </c>
      <c r="AC158" s="72" t="str">
        <v/>
      </c>
      <c r="AD158" s="72" t="str">
        <v/>
      </c>
      <c r="AE158" s="72" t="str">
        <v/>
      </c>
      <c r="AF158" s="72" t="str">
        <v/>
      </c>
      <c r="AG158" s="72" t="str">
        <v/>
      </c>
      <c r="AH158" s="72" t="str">
        <v/>
      </c>
      <c r="AI158" s="72" t="str">
        <v/>
      </c>
      <c r="AJ158" s="72" t="str">
        <v/>
      </c>
      <c r="AK158" s="72" t="str">
        <v/>
      </c>
      <c r="AL158" s="72" t="str">
        <v/>
      </c>
      <c r="AM158" s="72" t="str">
        <v/>
      </c>
      <c r="AN158" s="72" t="str">
        <v/>
      </c>
      <c r="AO158" s="72" t="str">
        <v/>
      </c>
      <c r="AP158" s="72" t="str">
        <v/>
      </c>
      <c r="AQ158" s="72" t="str">
        <v/>
      </c>
      <c r="AR158" s="72" t="str">
        <v/>
      </c>
      <c r="AS158" s="72" t="str">
        <v/>
      </c>
      <c r="AT158" s="72" t="str">
        <v/>
      </c>
      <c r="AU158" s="72" t="str">
        <v/>
      </c>
      <c r="AV158" s="72" t="str">
        <v/>
      </c>
      <c r="AW158" s="72" t="str">
        <v/>
      </c>
      <c r="AX158" s="72" t="str">
        <v/>
      </c>
      <c r="AY158" s="72" t="str">
        <v/>
      </c>
      <c r="AZ158" s="72" t="str">
        <v/>
      </c>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c r="DA158" s="72"/>
      <c r="DB158" s="72"/>
      <c r="DC158" s="72"/>
      <c r="DD158" s="72"/>
      <c r="DE158" s="72"/>
      <c r="DF158" s="72"/>
      <c r="DG158" s="72"/>
      <c r="DH158" s="72"/>
      <c r="DI158" s="72"/>
      <c r="DJ158" s="72"/>
      <c r="DK158" s="72"/>
      <c r="DL158" s="72"/>
      <c r="DM158" s="72"/>
      <c r="DN158" s="72"/>
      <c r="DO158" s="72"/>
      <c r="DP158" s="72"/>
      <c r="DQ158" s="72"/>
      <c r="DR158" s="72"/>
      <c r="DS158" s="72"/>
      <c r="DT158" s="72"/>
      <c r="DU158" s="72"/>
      <c r="DV158" s="72"/>
      <c r="DW158" s="72"/>
      <c r="DX158" s="72"/>
      <c r="DY158" s="72"/>
      <c r="DZ158" s="72"/>
      <c r="EA158" s="72"/>
      <c r="EB158" s="72"/>
      <c r="EC158" s="72"/>
      <c r="ED158" s="72"/>
      <c r="EE158" s="72"/>
      <c r="EF158" s="72"/>
      <c r="EG158" s="72"/>
      <c r="EH158" s="72"/>
      <c r="EI158" s="72"/>
      <c r="EJ158" s="72"/>
      <c r="EK158" s="72"/>
      <c r="EL158" s="72"/>
      <c r="EM158" s="72"/>
      <c r="EN158" s="72"/>
      <c r="EO158" s="72"/>
      <c r="EP158" s="72"/>
      <c r="EQ158" s="72"/>
      <c r="ER158" s="72"/>
      <c r="ES158" s="72"/>
      <c r="ET158" s="72"/>
      <c r="EU158" s="72"/>
      <c r="EV158" s="72"/>
      <c r="EW158" s="72"/>
      <c r="EX158" s="72"/>
      <c r="EY158" s="72"/>
      <c r="EZ158" s="72"/>
      <c r="FA158" s="72"/>
      <c r="FB158" s="72"/>
      <c r="FC158" s="72"/>
      <c r="FD158" s="72"/>
      <c r="FE158" s="72"/>
      <c r="FF158" s="72"/>
      <c r="FG158" s="72"/>
      <c r="FH158" s="72"/>
      <c r="FI158" s="72"/>
      <c r="FJ158" s="72"/>
      <c r="FK158" s="72"/>
      <c r="FL158" s="72"/>
      <c r="FM158" s="72"/>
      <c r="FN158" s="72"/>
      <c r="FO158" s="72"/>
      <c r="FP158" s="72"/>
      <c r="FQ158" s="72"/>
      <c r="FR158" s="72"/>
      <c r="FS158" s="72"/>
      <c r="FT158" s="72"/>
      <c r="FU158" s="72"/>
      <c r="FV158" s="72"/>
      <c r="FW158" s="72"/>
      <c r="FX158" s="72"/>
      <c r="FY158" s="72"/>
      <c r="FZ158" s="72"/>
      <c r="GA158" s="72"/>
      <c r="GB158" s="72"/>
      <c r="GC158" s="72"/>
      <c r="GD158" s="72"/>
      <c r="GE158" s="72"/>
      <c r="GF158" s="72"/>
      <c r="GG158" s="72"/>
      <c r="GH158" s="72"/>
      <c r="GI158" s="72"/>
      <c r="GJ158" s="72"/>
      <c r="GK158" s="72"/>
      <c r="GL158" s="72"/>
      <c r="GM158" s="72"/>
      <c r="GN158" s="72"/>
      <c r="GO158" s="72"/>
      <c r="GP158" s="72"/>
      <c r="GQ158" s="72"/>
      <c r="GR158" s="72"/>
      <c r="GS158" s="72"/>
      <c r="GT158" s="72"/>
      <c r="GU158" s="72"/>
      <c r="GV158" s="72"/>
      <c r="GW158" s="72"/>
      <c r="GX158" s="72"/>
      <c r="GY158" s="72"/>
      <c r="GZ158" s="72"/>
      <c r="HA158" s="72"/>
      <c r="HB158" s="72"/>
      <c r="HC158" s="72"/>
      <c r="HD158" s="72"/>
      <c r="HE158" s="72"/>
      <c r="HF158" s="72"/>
      <c r="HG158" s="72"/>
      <c r="HH158" s="72"/>
      <c r="HI158" s="72"/>
      <c r="HJ158" s="72"/>
      <c r="HK158" s="72"/>
      <c r="HL158" s="72"/>
      <c r="HM158" s="72"/>
      <c r="HN158" s="72"/>
      <c r="HO158" s="72"/>
      <c r="HP158" s="72"/>
      <c r="HQ158" s="72"/>
      <c r="HR158" s="72"/>
      <c r="HS158" s="72"/>
      <c r="HT158" s="72"/>
      <c r="HU158" s="72"/>
      <c r="HV158" s="72"/>
      <c r="HW158" s="72"/>
      <c r="HX158" s="72"/>
      <c r="HY158" s="72"/>
      <c r="HZ158" s="72"/>
      <c r="IA158" s="72"/>
      <c r="IB158" s="72"/>
      <c r="IC158" s="72"/>
      <c r="ID158" s="72"/>
      <c r="IE158" s="72"/>
      <c r="IF158" s="72"/>
      <c r="IG158" s="72"/>
      <c r="IH158" s="72"/>
      <c r="II158" s="72"/>
      <c r="IJ158" s="72"/>
      <c r="IK158" s="72"/>
      <c r="IL158" s="72"/>
      <c r="IM158" s="72"/>
      <c r="IN158" s="72"/>
      <c r="IO158" s="72"/>
      <c r="IP158" s="72"/>
      <c r="IQ158" s="72"/>
      <c r="IR158" s="72"/>
      <c r="IS158" s="72"/>
      <c r="IT158" s="72"/>
      <c r="IU158" s="72"/>
      <c r="IV158" s="72"/>
    </row>
    <row r="159" spans="1:256" s="73" customFormat="1" x14ac:dyDescent="0.25">
      <c r="A159" s="70" t="str">
        <f>IF(A157="","",IF((SUM(IF(FREQUENCY('A1'!$K$30:$L$103,'A1'!$K$30:$L$103)&gt;0,1)))&gt;(A157+1),(A157+1),""))</f>
        <v/>
      </c>
      <c r="B159" s="71" t="str">
        <f t="array" ref="B159">IF(A158="","",(LARGE('A1'!$K$30:$L$103,(1+SUM(COUNTIF('A1'!$K$30:$L$103,B$7:B158))-(A158*COUNTIF('A1'!$K$30:$L$103,B$8))))))</f>
        <v/>
      </c>
      <c r="C159" s="72" t="str">
        <f t="array" ref="C159:AZ159">IF($C$6:$AZ$6="","",IF($C$6:$AZ$6="HOT",IF(TRANSPOSE('A1'!$K$30:$K$80)=$B159,"●",IF(TRANSPOSE('A1'!$L$30:$L$80)=$B159,"▼",IF($C158:$AZ158="|","|",""))),IF(TRANSPOSE('A1'!$K$30:$K$80)=$B159,"●",IF(TRANSPOSE('A1'!$L$30:$L$80)=$B159,"▲",IF($C158:$AZ158="|","|","")))))</f>
        <v/>
      </c>
      <c r="D159" s="72" t="str">
        <v/>
      </c>
      <c r="E159" s="72" t="e">
        <v>#NUM!</v>
      </c>
      <c r="F159" s="72" t="str">
        <v/>
      </c>
      <c r="G159" s="72" t="str">
        <v/>
      </c>
      <c r="H159" s="72" t="e">
        <v>#NUM!</v>
      </c>
      <c r="I159" s="72" t="e">
        <v>#NUM!</v>
      </c>
      <c r="J159" s="72" t="e">
        <v>#NUM!</v>
      </c>
      <c r="K159" s="72" t="str">
        <v/>
      </c>
      <c r="L159" s="72" t="str">
        <v/>
      </c>
      <c r="M159" s="72" t="str">
        <v/>
      </c>
      <c r="N159" s="72" t="str">
        <v/>
      </c>
      <c r="O159" s="72" t="e">
        <v>#NUM!</v>
      </c>
      <c r="P159" s="72" t="e">
        <v>#NUM!</v>
      </c>
      <c r="Q159" s="72" t="e">
        <v>#NUM!</v>
      </c>
      <c r="R159" s="72" t="e">
        <v>#NUM!</v>
      </c>
      <c r="S159" s="72" t="e">
        <v>#NUM!</v>
      </c>
      <c r="T159" s="72" t="e">
        <v>#NUM!</v>
      </c>
      <c r="U159" s="72" t="e">
        <v>#NUM!</v>
      </c>
      <c r="V159" s="72" t="e">
        <v>#NUM!</v>
      </c>
      <c r="W159" s="72" t="e">
        <v>#NUM!</v>
      </c>
      <c r="X159" s="72" t="e">
        <v>#NUM!</v>
      </c>
      <c r="Y159" s="72" t="e">
        <v>#NUM!</v>
      </c>
      <c r="Z159" s="72" t="str">
        <v/>
      </c>
      <c r="AA159" s="72" t="str">
        <v/>
      </c>
      <c r="AB159" s="72" t="str">
        <v/>
      </c>
      <c r="AC159" s="72" t="str">
        <v/>
      </c>
      <c r="AD159" s="72" t="str">
        <v/>
      </c>
      <c r="AE159" s="72" t="str">
        <v/>
      </c>
      <c r="AF159" s="72" t="str">
        <v/>
      </c>
      <c r="AG159" s="72" t="str">
        <v/>
      </c>
      <c r="AH159" s="72" t="str">
        <v/>
      </c>
      <c r="AI159" s="72" t="str">
        <v/>
      </c>
      <c r="AJ159" s="72" t="str">
        <v/>
      </c>
      <c r="AK159" s="72" t="str">
        <v/>
      </c>
      <c r="AL159" s="72" t="str">
        <v/>
      </c>
      <c r="AM159" s="72" t="str">
        <v/>
      </c>
      <c r="AN159" s="72" t="str">
        <v/>
      </c>
      <c r="AO159" s="72" t="str">
        <v/>
      </c>
      <c r="AP159" s="72" t="str">
        <v/>
      </c>
      <c r="AQ159" s="72" t="str">
        <v/>
      </c>
      <c r="AR159" s="72" t="str">
        <v/>
      </c>
      <c r="AS159" s="72" t="str">
        <v/>
      </c>
      <c r="AT159" s="72" t="str">
        <v/>
      </c>
      <c r="AU159" s="72" t="str">
        <v/>
      </c>
      <c r="AV159" s="72" t="str">
        <v/>
      </c>
      <c r="AW159" s="72" t="str">
        <v/>
      </c>
      <c r="AX159" s="72" t="str">
        <v/>
      </c>
      <c r="AY159" s="72" t="str">
        <v/>
      </c>
      <c r="AZ159" s="72" t="str">
        <v/>
      </c>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c r="DA159" s="72"/>
      <c r="DB159" s="72"/>
      <c r="DC159" s="72"/>
      <c r="DD159" s="72"/>
      <c r="DE159" s="72"/>
      <c r="DF159" s="72"/>
      <c r="DG159" s="72"/>
      <c r="DH159" s="72"/>
      <c r="DI159" s="72"/>
      <c r="DJ159" s="72"/>
      <c r="DK159" s="72"/>
      <c r="DL159" s="72"/>
      <c r="DM159" s="72"/>
      <c r="DN159" s="72"/>
      <c r="DO159" s="72"/>
      <c r="DP159" s="72"/>
      <c r="DQ159" s="72"/>
      <c r="DR159" s="72"/>
      <c r="DS159" s="72"/>
      <c r="DT159" s="72"/>
      <c r="DU159" s="72"/>
      <c r="DV159" s="72"/>
      <c r="DW159" s="72"/>
      <c r="DX159" s="72"/>
      <c r="DY159" s="72"/>
      <c r="DZ159" s="72"/>
      <c r="EA159" s="72"/>
      <c r="EB159" s="72"/>
      <c r="EC159" s="72"/>
      <c r="ED159" s="72"/>
      <c r="EE159" s="72"/>
      <c r="EF159" s="72"/>
      <c r="EG159" s="72"/>
      <c r="EH159" s="72"/>
      <c r="EI159" s="72"/>
      <c r="EJ159" s="72"/>
      <c r="EK159" s="72"/>
      <c r="EL159" s="72"/>
      <c r="EM159" s="72"/>
      <c r="EN159" s="72"/>
      <c r="EO159" s="72"/>
      <c r="EP159" s="72"/>
      <c r="EQ159" s="72"/>
      <c r="ER159" s="72"/>
      <c r="ES159" s="72"/>
      <c r="ET159" s="72"/>
      <c r="EU159" s="72"/>
      <c r="EV159" s="72"/>
      <c r="EW159" s="72"/>
      <c r="EX159" s="72"/>
      <c r="EY159" s="72"/>
      <c r="EZ159" s="72"/>
      <c r="FA159" s="72"/>
      <c r="FB159" s="72"/>
      <c r="FC159" s="72"/>
      <c r="FD159" s="72"/>
      <c r="FE159" s="72"/>
      <c r="FF159" s="72"/>
      <c r="FG159" s="72"/>
      <c r="FH159" s="72"/>
      <c r="FI159" s="72"/>
      <c r="FJ159" s="72"/>
      <c r="FK159" s="72"/>
      <c r="FL159" s="72"/>
      <c r="FM159" s="72"/>
      <c r="FN159" s="72"/>
      <c r="FO159" s="72"/>
      <c r="FP159" s="72"/>
      <c r="FQ159" s="72"/>
      <c r="FR159" s="72"/>
      <c r="FS159" s="72"/>
      <c r="FT159" s="72"/>
      <c r="FU159" s="72"/>
      <c r="FV159" s="72"/>
      <c r="FW159" s="72"/>
      <c r="FX159" s="72"/>
      <c r="FY159" s="72"/>
      <c r="FZ159" s="72"/>
      <c r="GA159" s="72"/>
      <c r="GB159" s="72"/>
      <c r="GC159" s="72"/>
      <c r="GD159" s="72"/>
      <c r="GE159" s="72"/>
      <c r="GF159" s="72"/>
      <c r="GG159" s="72"/>
      <c r="GH159" s="72"/>
      <c r="GI159" s="72"/>
      <c r="GJ159" s="72"/>
      <c r="GK159" s="72"/>
      <c r="GL159" s="72"/>
      <c r="GM159" s="72"/>
      <c r="GN159" s="72"/>
      <c r="GO159" s="72"/>
      <c r="GP159" s="72"/>
      <c r="GQ159" s="72"/>
      <c r="GR159" s="72"/>
      <c r="GS159" s="72"/>
      <c r="GT159" s="72"/>
      <c r="GU159" s="72"/>
      <c r="GV159" s="72"/>
      <c r="GW159" s="72"/>
      <c r="GX159" s="72"/>
      <c r="GY159" s="72"/>
      <c r="GZ159" s="72"/>
      <c r="HA159" s="72"/>
      <c r="HB159" s="72"/>
      <c r="HC159" s="72"/>
      <c r="HD159" s="72"/>
      <c r="HE159" s="72"/>
      <c r="HF159" s="72"/>
      <c r="HG159" s="72"/>
      <c r="HH159" s="72"/>
      <c r="HI159" s="72"/>
      <c r="HJ159" s="72"/>
      <c r="HK159" s="72"/>
      <c r="HL159" s="72"/>
      <c r="HM159" s="72"/>
      <c r="HN159" s="72"/>
      <c r="HO159" s="72"/>
      <c r="HP159" s="72"/>
      <c r="HQ159" s="72"/>
      <c r="HR159" s="72"/>
      <c r="HS159" s="72"/>
      <c r="HT159" s="72"/>
      <c r="HU159" s="72"/>
      <c r="HV159" s="72"/>
      <c r="HW159" s="72"/>
      <c r="HX159" s="72"/>
      <c r="HY159" s="72"/>
      <c r="HZ159" s="72"/>
      <c r="IA159" s="72"/>
      <c r="IB159" s="72"/>
      <c r="IC159" s="72"/>
      <c r="ID159" s="72"/>
      <c r="IE159" s="72"/>
      <c r="IF159" s="72"/>
      <c r="IG159" s="72"/>
      <c r="IH159" s="72"/>
      <c r="II159" s="72"/>
      <c r="IJ159" s="72"/>
      <c r="IK159" s="72"/>
      <c r="IL159" s="72"/>
      <c r="IM159" s="72"/>
      <c r="IN159" s="72"/>
      <c r="IO159" s="72"/>
      <c r="IP159" s="72"/>
      <c r="IQ159" s="72"/>
      <c r="IR159" s="72"/>
      <c r="IS159" s="72"/>
      <c r="IT159" s="72"/>
      <c r="IU159" s="72"/>
      <c r="IV159" s="72"/>
    </row>
    <row r="160" spans="1:256" s="73" customFormat="1" x14ac:dyDescent="0.25">
      <c r="A160" s="70" t="str">
        <f>IF(A158="","",IF((SUM(IF(FREQUENCY('A1'!$K$30:$L$103,'A1'!$K$30:$L$103)&gt;0,1)))&gt;(A158+1),(A158+1),""))</f>
        <v/>
      </c>
      <c r="B160" s="71" t="str">
        <f t="array" ref="B160">IF(A159="","",(LARGE('A1'!$K$30:$L$103,(1+SUM(COUNTIF('A1'!$K$30:$L$103,B$7:B159))-(A159*COUNTIF('A1'!$K$30:$L$103,B$8))))))</f>
        <v/>
      </c>
      <c r="C160" s="72" t="str">
        <f t="array" ref="C160:AZ160">IF($C$6:$AZ$6="","",IF($C$6:$AZ$6="HOT",IF($C159:$AZ159="●","|",IF($C159:$AZ159="|","|","")),IF($C159:$AZ159="▲","|",IF($C159:$AZ159="|","|",""))))</f>
        <v/>
      </c>
      <c r="D160" s="72" t="str">
        <v/>
      </c>
      <c r="E160" s="72" t="e">
        <v>#NUM!</v>
      </c>
      <c r="F160" s="72" t="str">
        <v/>
      </c>
      <c r="G160" s="72" t="str">
        <v/>
      </c>
      <c r="H160" s="72" t="e">
        <v>#NUM!</v>
      </c>
      <c r="I160" s="72" t="e">
        <v>#NUM!</v>
      </c>
      <c r="J160" s="72" t="e">
        <v>#NUM!</v>
      </c>
      <c r="K160" s="72" t="str">
        <v/>
      </c>
      <c r="L160" s="72" t="str">
        <v/>
      </c>
      <c r="M160" s="72" t="str">
        <v/>
      </c>
      <c r="N160" s="72" t="str">
        <v/>
      </c>
      <c r="O160" s="72" t="e">
        <v>#NUM!</v>
      </c>
      <c r="P160" s="72" t="e">
        <v>#NUM!</v>
      </c>
      <c r="Q160" s="72" t="e">
        <v>#NUM!</v>
      </c>
      <c r="R160" s="72" t="e">
        <v>#NUM!</v>
      </c>
      <c r="S160" s="72" t="e">
        <v>#NUM!</v>
      </c>
      <c r="T160" s="72" t="e">
        <v>#NUM!</v>
      </c>
      <c r="U160" s="72" t="e">
        <v>#NUM!</v>
      </c>
      <c r="V160" s="72" t="e">
        <v>#NUM!</v>
      </c>
      <c r="W160" s="72" t="e">
        <v>#NUM!</v>
      </c>
      <c r="X160" s="72" t="e">
        <v>#NUM!</v>
      </c>
      <c r="Y160" s="72" t="e">
        <v>#NUM!</v>
      </c>
      <c r="Z160" s="72" t="str">
        <v/>
      </c>
      <c r="AA160" s="72" t="str">
        <v/>
      </c>
      <c r="AB160" s="72" t="str">
        <v/>
      </c>
      <c r="AC160" s="72" t="str">
        <v/>
      </c>
      <c r="AD160" s="72" t="str">
        <v/>
      </c>
      <c r="AE160" s="72" t="str">
        <v/>
      </c>
      <c r="AF160" s="72" t="str">
        <v/>
      </c>
      <c r="AG160" s="72" t="str">
        <v/>
      </c>
      <c r="AH160" s="72" t="str">
        <v/>
      </c>
      <c r="AI160" s="72" t="str">
        <v/>
      </c>
      <c r="AJ160" s="72" t="str">
        <v/>
      </c>
      <c r="AK160" s="72" t="str">
        <v/>
      </c>
      <c r="AL160" s="72" t="str">
        <v/>
      </c>
      <c r="AM160" s="72" t="str">
        <v/>
      </c>
      <c r="AN160" s="72" t="str">
        <v/>
      </c>
      <c r="AO160" s="72" t="str">
        <v/>
      </c>
      <c r="AP160" s="72" t="str">
        <v/>
      </c>
      <c r="AQ160" s="72" t="str">
        <v/>
      </c>
      <c r="AR160" s="72" t="str">
        <v/>
      </c>
      <c r="AS160" s="72" t="str">
        <v/>
      </c>
      <c r="AT160" s="72" t="str">
        <v/>
      </c>
      <c r="AU160" s="72" t="str">
        <v/>
      </c>
      <c r="AV160" s="72" t="str">
        <v/>
      </c>
      <c r="AW160" s="72" t="str">
        <v/>
      </c>
      <c r="AX160" s="72" t="str">
        <v/>
      </c>
      <c r="AY160" s="72" t="str">
        <v/>
      </c>
      <c r="AZ160" s="72" t="str">
        <v/>
      </c>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c r="DA160" s="72"/>
      <c r="DB160" s="72"/>
      <c r="DC160" s="72"/>
      <c r="DD160" s="72"/>
      <c r="DE160" s="72"/>
      <c r="DF160" s="72"/>
      <c r="DG160" s="72"/>
      <c r="DH160" s="72"/>
      <c r="DI160" s="72"/>
      <c r="DJ160" s="72"/>
      <c r="DK160" s="72"/>
      <c r="DL160" s="72"/>
      <c r="DM160" s="72"/>
      <c r="DN160" s="72"/>
      <c r="DO160" s="72"/>
      <c r="DP160" s="72"/>
      <c r="DQ160" s="72"/>
      <c r="DR160" s="72"/>
      <c r="DS160" s="72"/>
      <c r="DT160" s="72"/>
      <c r="DU160" s="72"/>
      <c r="DV160" s="72"/>
      <c r="DW160" s="72"/>
      <c r="DX160" s="72"/>
      <c r="DY160" s="72"/>
      <c r="DZ160" s="72"/>
      <c r="EA160" s="72"/>
      <c r="EB160" s="72"/>
      <c r="EC160" s="72"/>
      <c r="ED160" s="72"/>
      <c r="EE160" s="72"/>
      <c r="EF160" s="72"/>
      <c r="EG160" s="72"/>
      <c r="EH160" s="72"/>
      <c r="EI160" s="72"/>
      <c r="EJ160" s="72"/>
      <c r="EK160" s="72"/>
      <c r="EL160" s="72"/>
      <c r="EM160" s="72"/>
      <c r="EN160" s="72"/>
      <c r="EO160" s="72"/>
      <c r="EP160" s="72"/>
      <c r="EQ160" s="72"/>
      <c r="ER160" s="72"/>
      <c r="ES160" s="72"/>
      <c r="ET160" s="72"/>
      <c r="EU160" s="72"/>
      <c r="EV160" s="72"/>
      <c r="EW160" s="72"/>
      <c r="EX160" s="72"/>
      <c r="EY160" s="72"/>
      <c r="EZ160" s="72"/>
      <c r="FA160" s="72"/>
      <c r="FB160" s="72"/>
      <c r="FC160" s="72"/>
      <c r="FD160" s="72"/>
      <c r="FE160" s="72"/>
      <c r="FF160" s="72"/>
      <c r="FG160" s="72"/>
      <c r="FH160" s="72"/>
      <c r="FI160" s="72"/>
      <c r="FJ160" s="72"/>
      <c r="FK160" s="72"/>
      <c r="FL160" s="72"/>
      <c r="FM160" s="72"/>
      <c r="FN160" s="72"/>
      <c r="FO160" s="72"/>
      <c r="FP160" s="72"/>
      <c r="FQ160" s="72"/>
      <c r="FR160" s="72"/>
      <c r="FS160" s="72"/>
      <c r="FT160" s="72"/>
      <c r="FU160" s="72"/>
      <c r="FV160" s="72"/>
      <c r="FW160" s="72"/>
      <c r="FX160" s="72"/>
      <c r="FY160" s="72"/>
      <c r="FZ160" s="72"/>
      <c r="GA160" s="72"/>
      <c r="GB160" s="72"/>
      <c r="GC160" s="72"/>
      <c r="GD160" s="72"/>
      <c r="GE160" s="72"/>
      <c r="GF160" s="72"/>
      <c r="GG160" s="72"/>
      <c r="GH160" s="72"/>
      <c r="GI160" s="72"/>
      <c r="GJ160" s="72"/>
      <c r="GK160" s="72"/>
      <c r="GL160" s="72"/>
      <c r="GM160" s="72"/>
      <c r="GN160" s="72"/>
      <c r="GO160" s="72"/>
      <c r="GP160" s="72"/>
      <c r="GQ160" s="72"/>
      <c r="GR160" s="72"/>
      <c r="GS160" s="72"/>
      <c r="GT160" s="72"/>
      <c r="GU160" s="72"/>
      <c r="GV160" s="72"/>
      <c r="GW160" s="72"/>
      <c r="GX160" s="72"/>
      <c r="GY160" s="72"/>
      <c r="GZ160" s="72"/>
      <c r="HA160" s="72"/>
      <c r="HB160" s="72"/>
      <c r="HC160" s="72"/>
      <c r="HD160" s="72"/>
      <c r="HE160" s="72"/>
      <c r="HF160" s="72"/>
      <c r="HG160" s="72"/>
      <c r="HH160" s="72"/>
      <c r="HI160" s="72"/>
      <c r="HJ160" s="72"/>
      <c r="HK160" s="72"/>
      <c r="HL160" s="72"/>
      <c r="HM160" s="72"/>
      <c r="HN160" s="72"/>
      <c r="HO160" s="72"/>
      <c r="HP160" s="72"/>
      <c r="HQ160" s="72"/>
      <c r="HR160" s="72"/>
      <c r="HS160" s="72"/>
      <c r="HT160" s="72"/>
      <c r="HU160" s="72"/>
      <c r="HV160" s="72"/>
      <c r="HW160" s="72"/>
      <c r="HX160" s="72"/>
      <c r="HY160" s="72"/>
      <c r="HZ160" s="72"/>
      <c r="IA160" s="72"/>
      <c r="IB160" s="72"/>
      <c r="IC160" s="72"/>
      <c r="ID160" s="72"/>
      <c r="IE160" s="72"/>
      <c r="IF160" s="72"/>
      <c r="IG160" s="72"/>
      <c r="IH160" s="72"/>
      <c r="II160" s="72"/>
      <c r="IJ160" s="72"/>
      <c r="IK160" s="72"/>
      <c r="IL160" s="72"/>
      <c r="IM160" s="72"/>
      <c r="IN160" s="72"/>
      <c r="IO160" s="72"/>
      <c r="IP160" s="72"/>
      <c r="IQ160" s="72"/>
      <c r="IR160" s="72"/>
      <c r="IS160" s="72"/>
      <c r="IT160" s="72"/>
      <c r="IU160" s="72"/>
      <c r="IV160" s="72"/>
    </row>
    <row r="161" spans="1:256" s="73" customFormat="1" x14ac:dyDescent="0.25">
      <c r="A161" s="70" t="str">
        <f>IF(A159="","",IF((SUM(IF(FREQUENCY('A1'!$K$30:$L$103,'A1'!$K$30:$L$103)&gt;0,1)))&gt;(A159+1),(A159+1),""))</f>
        <v/>
      </c>
      <c r="B161" s="71" t="str">
        <f t="array" ref="B161">IF(A160="","",(LARGE('A1'!$K$30:$L$103,(1+SUM(COUNTIF('A1'!$K$30:$L$103,B$7:B160))-(A160*COUNTIF('A1'!$K$30:$L$103,B$8))))))</f>
        <v/>
      </c>
      <c r="C161" s="72" t="str">
        <f t="array" ref="C161:AZ161">IF($C$6:$AZ$6="","",IF($C$6:$AZ$6="HOT",IF(TRANSPOSE('A1'!$K$30:$K$80)=$B161,"●",IF(TRANSPOSE('A1'!$L$30:$L$80)=$B161,"▼",IF($C160:$AZ160="|","|",""))),IF(TRANSPOSE('A1'!$K$30:$K$80)=$B161,"●",IF(TRANSPOSE('A1'!$L$30:$L$80)=$B161,"▲",IF($C160:$AZ160="|","|","")))))</f>
        <v/>
      </c>
      <c r="D161" s="72" t="str">
        <v/>
      </c>
      <c r="E161" s="72" t="e">
        <v>#NUM!</v>
      </c>
      <c r="F161" s="72" t="str">
        <v/>
      </c>
      <c r="G161" s="72" t="str">
        <v/>
      </c>
      <c r="H161" s="72" t="e">
        <v>#NUM!</v>
      </c>
      <c r="I161" s="72" t="e">
        <v>#NUM!</v>
      </c>
      <c r="J161" s="72" t="e">
        <v>#NUM!</v>
      </c>
      <c r="K161" s="72" t="str">
        <v/>
      </c>
      <c r="L161" s="72" t="str">
        <v/>
      </c>
      <c r="M161" s="72" t="str">
        <v/>
      </c>
      <c r="N161" s="72" t="str">
        <v/>
      </c>
      <c r="O161" s="72" t="e">
        <v>#NUM!</v>
      </c>
      <c r="P161" s="72" t="e">
        <v>#NUM!</v>
      </c>
      <c r="Q161" s="72" t="e">
        <v>#NUM!</v>
      </c>
      <c r="R161" s="72" t="e">
        <v>#NUM!</v>
      </c>
      <c r="S161" s="72" t="e">
        <v>#NUM!</v>
      </c>
      <c r="T161" s="72" t="e">
        <v>#NUM!</v>
      </c>
      <c r="U161" s="72" t="e">
        <v>#NUM!</v>
      </c>
      <c r="V161" s="72" t="e">
        <v>#NUM!</v>
      </c>
      <c r="W161" s="72" t="e">
        <v>#NUM!</v>
      </c>
      <c r="X161" s="72" t="e">
        <v>#NUM!</v>
      </c>
      <c r="Y161" s="72" t="e">
        <v>#NUM!</v>
      </c>
      <c r="Z161" s="72" t="str">
        <v/>
      </c>
      <c r="AA161" s="72" t="str">
        <v/>
      </c>
      <c r="AB161" s="72" t="str">
        <v/>
      </c>
      <c r="AC161" s="72" t="str">
        <v/>
      </c>
      <c r="AD161" s="72" t="str">
        <v/>
      </c>
      <c r="AE161" s="72" t="str">
        <v/>
      </c>
      <c r="AF161" s="72" t="str">
        <v/>
      </c>
      <c r="AG161" s="72" t="str">
        <v/>
      </c>
      <c r="AH161" s="72" t="str">
        <v/>
      </c>
      <c r="AI161" s="72" t="str">
        <v/>
      </c>
      <c r="AJ161" s="72" t="str">
        <v/>
      </c>
      <c r="AK161" s="72" t="str">
        <v/>
      </c>
      <c r="AL161" s="72" t="str">
        <v/>
      </c>
      <c r="AM161" s="72" t="str">
        <v/>
      </c>
      <c r="AN161" s="72" t="str">
        <v/>
      </c>
      <c r="AO161" s="72" t="str">
        <v/>
      </c>
      <c r="AP161" s="72" t="str">
        <v/>
      </c>
      <c r="AQ161" s="72" t="str">
        <v/>
      </c>
      <c r="AR161" s="72" t="str">
        <v/>
      </c>
      <c r="AS161" s="72" t="str">
        <v/>
      </c>
      <c r="AT161" s="72" t="str">
        <v/>
      </c>
      <c r="AU161" s="72" t="str">
        <v/>
      </c>
      <c r="AV161" s="72" t="str">
        <v/>
      </c>
      <c r="AW161" s="72" t="str">
        <v/>
      </c>
      <c r="AX161" s="72" t="str">
        <v/>
      </c>
      <c r="AY161" s="72" t="str">
        <v/>
      </c>
      <c r="AZ161" s="72" t="str">
        <v/>
      </c>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c r="DA161" s="72"/>
      <c r="DB161" s="72"/>
      <c r="DC161" s="72"/>
      <c r="DD161" s="72"/>
      <c r="DE161" s="72"/>
      <c r="DF161" s="72"/>
      <c r="DG161" s="72"/>
      <c r="DH161" s="72"/>
      <c r="DI161" s="72"/>
      <c r="DJ161" s="72"/>
      <c r="DK161" s="72"/>
      <c r="DL161" s="72"/>
      <c r="DM161" s="72"/>
      <c r="DN161" s="72"/>
      <c r="DO161" s="72"/>
      <c r="DP161" s="72"/>
      <c r="DQ161" s="72"/>
      <c r="DR161" s="72"/>
      <c r="DS161" s="72"/>
      <c r="DT161" s="72"/>
      <c r="DU161" s="72"/>
      <c r="DV161" s="72"/>
      <c r="DW161" s="72"/>
      <c r="DX161" s="72"/>
      <c r="DY161" s="72"/>
      <c r="DZ161" s="72"/>
      <c r="EA161" s="72"/>
      <c r="EB161" s="72"/>
      <c r="EC161" s="72"/>
      <c r="ED161" s="72"/>
      <c r="EE161" s="72"/>
      <c r="EF161" s="72"/>
      <c r="EG161" s="72"/>
      <c r="EH161" s="72"/>
      <c r="EI161" s="72"/>
      <c r="EJ161" s="72"/>
      <c r="EK161" s="72"/>
      <c r="EL161" s="72"/>
      <c r="EM161" s="72"/>
      <c r="EN161" s="72"/>
      <c r="EO161" s="72"/>
      <c r="EP161" s="72"/>
      <c r="EQ161" s="72"/>
      <c r="ER161" s="72"/>
      <c r="ES161" s="72"/>
      <c r="ET161" s="72"/>
      <c r="EU161" s="72"/>
      <c r="EV161" s="72"/>
      <c r="EW161" s="72"/>
      <c r="EX161" s="72"/>
      <c r="EY161" s="72"/>
      <c r="EZ161" s="72"/>
      <c r="FA161" s="72"/>
      <c r="FB161" s="72"/>
      <c r="FC161" s="72"/>
      <c r="FD161" s="72"/>
      <c r="FE161" s="72"/>
      <c r="FF161" s="72"/>
      <c r="FG161" s="72"/>
      <c r="FH161" s="72"/>
      <c r="FI161" s="72"/>
      <c r="FJ161" s="72"/>
      <c r="FK161" s="72"/>
      <c r="FL161" s="72"/>
      <c r="FM161" s="72"/>
      <c r="FN161" s="72"/>
      <c r="FO161" s="72"/>
      <c r="FP161" s="72"/>
      <c r="FQ161" s="72"/>
      <c r="FR161" s="72"/>
      <c r="FS161" s="72"/>
      <c r="FT161" s="72"/>
      <c r="FU161" s="72"/>
      <c r="FV161" s="72"/>
      <c r="FW161" s="72"/>
      <c r="FX161" s="72"/>
      <c r="FY161" s="72"/>
      <c r="FZ161" s="72"/>
      <c r="GA161" s="72"/>
      <c r="GB161" s="72"/>
      <c r="GC161" s="72"/>
      <c r="GD161" s="72"/>
      <c r="GE161" s="72"/>
      <c r="GF161" s="72"/>
      <c r="GG161" s="72"/>
      <c r="GH161" s="72"/>
      <c r="GI161" s="72"/>
      <c r="GJ161" s="72"/>
      <c r="GK161" s="72"/>
      <c r="GL161" s="72"/>
      <c r="GM161" s="72"/>
      <c r="GN161" s="72"/>
      <c r="GO161" s="72"/>
      <c r="GP161" s="72"/>
      <c r="GQ161" s="72"/>
      <c r="GR161" s="72"/>
      <c r="GS161" s="72"/>
      <c r="GT161" s="72"/>
      <c r="GU161" s="72"/>
      <c r="GV161" s="72"/>
      <c r="GW161" s="72"/>
      <c r="GX161" s="72"/>
      <c r="GY161" s="72"/>
      <c r="GZ161" s="72"/>
      <c r="HA161" s="72"/>
      <c r="HB161" s="72"/>
      <c r="HC161" s="72"/>
      <c r="HD161" s="72"/>
      <c r="HE161" s="72"/>
      <c r="HF161" s="72"/>
      <c r="HG161" s="72"/>
      <c r="HH161" s="72"/>
      <c r="HI161" s="72"/>
      <c r="HJ161" s="72"/>
      <c r="HK161" s="72"/>
      <c r="HL161" s="72"/>
      <c r="HM161" s="72"/>
      <c r="HN161" s="72"/>
      <c r="HO161" s="72"/>
      <c r="HP161" s="72"/>
      <c r="HQ161" s="72"/>
      <c r="HR161" s="72"/>
      <c r="HS161" s="72"/>
      <c r="HT161" s="72"/>
      <c r="HU161" s="72"/>
      <c r="HV161" s="72"/>
      <c r="HW161" s="72"/>
      <c r="HX161" s="72"/>
      <c r="HY161" s="72"/>
      <c r="HZ161" s="72"/>
      <c r="IA161" s="72"/>
      <c r="IB161" s="72"/>
      <c r="IC161" s="72"/>
      <c r="ID161" s="72"/>
      <c r="IE161" s="72"/>
      <c r="IF161" s="72"/>
      <c r="IG161" s="72"/>
      <c r="IH161" s="72"/>
      <c r="II161" s="72"/>
      <c r="IJ161" s="72"/>
      <c r="IK161" s="72"/>
      <c r="IL161" s="72"/>
      <c r="IM161" s="72"/>
      <c r="IN161" s="72"/>
      <c r="IO161" s="72"/>
      <c r="IP161" s="72"/>
      <c r="IQ161" s="72"/>
      <c r="IR161" s="72"/>
      <c r="IS161" s="72"/>
      <c r="IT161" s="72"/>
      <c r="IU161" s="72"/>
      <c r="IV161" s="72"/>
    </row>
    <row r="162" spans="1:256" s="73" customFormat="1" x14ac:dyDescent="0.25">
      <c r="A162" s="70" t="str">
        <f>IF(A160="","",IF((SUM(IF(FREQUENCY('A1'!$K$30:$L$103,'A1'!$K$30:$L$103)&gt;0,1)))&gt;(A160+1),(A160+1),""))</f>
        <v/>
      </c>
      <c r="B162" s="71" t="str">
        <f t="array" ref="B162">IF(A161="","",(LARGE('A1'!$K$30:$L$103,(1+SUM(COUNTIF('A1'!$K$30:$L$103,B$7:B161))-(A161*COUNTIF('A1'!$K$30:$L$103,B$8))))))</f>
        <v/>
      </c>
      <c r="C162" s="72" t="str">
        <f t="array" ref="C162:AZ162">IF($C$6:$AZ$6="","",IF($C$6:$AZ$6="HOT",IF($C161:$AZ161="●","|",IF($C161:$AZ161="|","|","")),IF($C161:$AZ161="▲","|",IF($C161:$AZ161="|","|",""))))</f>
        <v/>
      </c>
      <c r="D162" s="72" t="str">
        <v/>
      </c>
      <c r="E162" s="72" t="e">
        <v>#NUM!</v>
      </c>
      <c r="F162" s="72" t="str">
        <v/>
      </c>
      <c r="G162" s="72" t="str">
        <v/>
      </c>
      <c r="H162" s="72" t="e">
        <v>#NUM!</v>
      </c>
      <c r="I162" s="72" t="e">
        <v>#NUM!</v>
      </c>
      <c r="J162" s="72" t="e">
        <v>#NUM!</v>
      </c>
      <c r="K162" s="72" t="str">
        <v/>
      </c>
      <c r="L162" s="72" t="str">
        <v/>
      </c>
      <c r="M162" s="72" t="str">
        <v/>
      </c>
      <c r="N162" s="72" t="str">
        <v/>
      </c>
      <c r="O162" s="72" t="e">
        <v>#NUM!</v>
      </c>
      <c r="P162" s="72" t="e">
        <v>#NUM!</v>
      </c>
      <c r="Q162" s="72" t="e">
        <v>#NUM!</v>
      </c>
      <c r="R162" s="72" t="e">
        <v>#NUM!</v>
      </c>
      <c r="S162" s="72" t="e">
        <v>#NUM!</v>
      </c>
      <c r="T162" s="72" t="e">
        <v>#NUM!</v>
      </c>
      <c r="U162" s="72" t="e">
        <v>#NUM!</v>
      </c>
      <c r="V162" s="72" t="e">
        <v>#NUM!</v>
      </c>
      <c r="W162" s="72" t="e">
        <v>#NUM!</v>
      </c>
      <c r="X162" s="72" t="e">
        <v>#NUM!</v>
      </c>
      <c r="Y162" s="72" t="e">
        <v>#NUM!</v>
      </c>
      <c r="Z162" s="72" t="str">
        <v/>
      </c>
      <c r="AA162" s="72" t="str">
        <v/>
      </c>
      <c r="AB162" s="72" t="str">
        <v/>
      </c>
      <c r="AC162" s="72" t="str">
        <v/>
      </c>
      <c r="AD162" s="72" t="str">
        <v/>
      </c>
      <c r="AE162" s="72" t="str">
        <v/>
      </c>
      <c r="AF162" s="72" t="str">
        <v/>
      </c>
      <c r="AG162" s="72" t="str">
        <v/>
      </c>
      <c r="AH162" s="72" t="str">
        <v/>
      </c>
      <c r="AI162" s="72" t="str">
        <v/>
      </c>
      <c r="AJ162" s="72" t="str">
        <v/>
      </c>
      <c r="AK162" s="72" t="str">
        <v/>
      </c>
      <c r="AL162" s="72" t="str">
        <v/>
      </c>
      <c r="AM162" s="72" t="str">
        <v/>
      </c>
      <c r="AN162" s="72" t="str">
        <v/>
      </c>
      <c r="AO162" s="72" t="str">
        <v/>
      </c>
      <c r="AP162" s="72" t="str">
        <v/>
      </c>
      <c r="AQ162" s="72" t="str">
        <v/>
      </c>
      <c r="AR162" s="72" t="str">
        <v/>
      </c>
      <c r="AS162" s="72" t="str">
        <v/>
      </c>
      <c r="AT162" s="72" t="str">
        <v/>
      </c>
      <c r="AU162" s="72" t="str">
        <v/>
      </c>
      <c r="AV162" s="72" t="str">
        <v/>
      </c>
      <c r="AW162" s="72" t="str">
        <v/>
      </c>
      <c r="AX162" s="72" t="str">
        <v/>
      </c>
      <c r="AY162" s="72" t="str">
        <v/>
      </c>
      <c r="AZ162" s="72" t="str">
        <v/>
      </c>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c r="DA162" s="72"/>
      <c r="DB162" s="72"/>
      <c r="DC162" s="72"/>
      <c r="DD162" s="72"/>
      <c r="DE162" s="72"/>
      <c r="DF162" s="72"/>
      <c r="DG162" s="72"/>
      <c r="DH162" s="72"/>
      <c r="DI162" s="72"/>
      <c r="DJ162" s="72"/>
      <c r="DK162" s="72"/>
      <c r="DL162" s="72"/>
      <c r="DM162" s="72"/>
      <c r="DN162" s="72"/>
      <c r="DO162" s="72"/>
      <c r="DP162" s="72"/>
      <c r="DQ162" s="72"/>
      <c r="DR162" s="72"/>
      <c r="DS162" s="72"/>
      <c r="DT162" s="72"/>
      <c r="DU162" s="72"/>
      <c r="DV162" s="72"/>
      <c r="DW162" s="72"/>
      <c r="DX162" s="72"/>
      <c r="DY162" s="72"/>
      <c r="DZ162" s="72"/>
      <c r="EA162" s="72"/>
      <c r="EB162" s="72"/>
      <c r="EC162" s="72"/>
      <c r="ED162" s="72"/>
      <c r="EE162" s="72"/>
      <c r="EF162" s="72"/>
      <c r="EG162" s="72"/>
      <c r="EH162" s="72"/>
      <c r="EI162" s="72"/>
      <c r="EJ162" s="72"/>
      <c r="EK162" s="72"/>
      <c r="EL162" s="72"/>
      <c r="EM162" s="72"/>
      <c r="EN162" s="72"/>
      <c r="EO162" s="72"/>
      <c r="EP162" s="72"/>
      <c r="EQ162" s="72"/>
      <c r="ER162" s="72"/>
      <c r="ES162" s="72"/>
      <c r="ET162" s="72"/>
      <c r="EU162" s="72"/>
      <c r="EV162" s="72"/>
      <c r="EW162" s="72"/>
      <c r="EX162" s="72"/>
      <c r="EY162" s="72"/>
      <c r="EZ162" s="72"/>
      <c r="FA162" s="72"/>
      <c r="FB162" s="72"/>
      <c r="FC162" s="72"/>
      <c r="FD162" s="72"/>
      <c r="FE162" s="72"/>
      <c r="FF162" s="72"/>
      <c r="FG162" s="72"/>
      <c r="FH162" s="72"/>
      <c r="FI162" s="72"/>
      <c r="FJ162" s="72"/>
      <c r="FK162" s="72"/>
      <c r="FL162" s="72"/>
      <c r="FM162" s="72"/>
      <c r="FN162" s="72"/>
      <c r="FO162" s="72"/>
      <c r="FP162" s="72"/>
      <c r="FQ162" s="72"/>
      <c r="FR162" s="72"/>
      <c r="FS162" s="72"/>
      <c r="FT162" s="72"/>
      <c r="FU162" s="72"/>
      <c r="FV162" s="72"/>
      <c r="FW162" s="72"/>
      <c r="FX162" s="72"/>
      <c r="FY162" s="72"/>
      <c r="FZ162" s="72"/>
      <c r="GA162" s="72"/>
      <c r="GB162" s="72"/>
      <c r="GC162" s="72"/>
      <c r="GD162" s="72"/>
      <c r="GE162" s="72"/>
      <c r="GF162" s="72"/>
      <c r="GG162" s="72"/>
      <c r="GH162" s="72"/>
      <c r="GI162" s="72"/>
      <c r="GJ162" s="72"/>
      <c r="GK162" s="72"/>
      <c r="GL162" s="72"/>
      <c r="GM162" s="72"/>
      <c r="GN162" s="72"/>
      <c r="GO162" s="72"/>
      <c r="GP162" s="72"/>
      <c r="GQ162" s="72"/>
      <c r="GR162" s="72"/>
      <c r="GS162" s="72"/>
      <c r="GT162" s="72"/>
      <c r="GU162" s="72"/>
      <c r="GV162" s="72"/>
      <c r="GW162" s="72"/>
      <c r="GX162" s="72"/>
      <c r="GY162" s="72"/>
      <c r="GZ162" s="72"/>
      <c r="HA162" s="72"/>
      <c r="HB162" s="72"/>
      <c r="HC162" s="72"/>
      <c r="HD162" s="72"/>
      <c r="HE162" s="72"/>
      <c r="HF162" s="72"/>
      <c r="HG162" s="72"/>
      <c r="HH162" s="72"/>
      <c r="HI162" s="72"/>
      <c r="HJ162" s="72"/>
      <c r="HK162" s="72"/>
      <c r="HL162" s="72"/>
      <c r="HM162" s="72"/>
      <c r="HN162" s="72"/>
      <c r="HO162" s="72"/>
      <c r="HP162" s="72"/>
      <c r="HQ162" s="72"/>
      <c r="HR162" s="72"/>
      <c r="HS162" s="72"/>
      <c r="HT162" s="72"/>
      <c r="HU162" s="72"/>
      <c r="HV162" s="72"/>
      <c r="HW162" s="72"/>
      <c r="HX162" s="72"/>
      <c r="HY162" s="72"/>
      <c r="HZ162" s="72"/>
      <c r="IA162" s="72"/>
      <c r="IB162" s="72"/>
      <c r="IC162" s="72"/>
      <c r="ID162" s="72"/>
      <c r="IE162" s="72"/>
      <c r="IF162" s="72"/>
      <c r="IG162" s="72"/>
      <c r="IH162" s="72"/>
      <c r="II162" s="72"/>
      <c r="IJ162" s="72"/>
      <c r="IK162" s="72"/>
      <c r="IL162" s="72"/>
      <c r="IM162" s="72"/>
      <c r="IN162" s="72"/>
      <c r="IO162" s="72"/>
      <c r="IP162" s="72"/>
      <c r="IQ162" s="72"/>
      <c r="IR162" s="72"/>
      <c r="IS162" s="72"/>
      <c r="IT162" s="72"/>
      <c r="IU162" s="72"/>
      <c r="IV162" s="72"/>
    </row>
    <row r="163" spans="1:256" s="73" customFormat="1" x14ac:dyDescent="0.25">
      <c r="A163" s="70" t="str">
        <f>IF(A161="","",IF((SUM(IF(FREQUENCY('A1'!$K$30:$L$103,'A1'!$K$30:$L$103)&gt;0,1)))&gt;(A161+1),(A161+1),""))</f>
        <v/>
      </c>
      <c r="B163" s="71" t="str">
        <f t="array" ref="B163">IF(A162="","",(LARGE('A1'!$K$30:$L$103,(1+SUM(COUNTIF('A1'!$K$30:$L$103,B$7:B162))-(A162*COUNTIF('A1'!$K$30:$L$103,B$8))))))</f>
        <v/>
      </c>
      <c r="C163" s="72" t="str">
        <f t="array" ref="C163:AZ163">IF($C$6:$AZ$6="","",IF($C$6:$AZ$6="HOT",IF(TRANSPOSE('A1'!$K$30:$K$80)=$B163,"●",IF(TRANSPOSE('A1'!$L$30:$L$80)=$B163,"▼",IF($C162:$AZ162="|","|",""))),IF(TRANSPOSE('A1'!$K$30:$K$80)=$B163,"●",IF(TRANSPOSE('A1'!$L$30:$L$80)=$B163,"▲",IF($C162:$AZ162="|","|","")))))</f>
        <v/>
      </c>
      <c r="D163" s="72" t="str">
        <v/>
      </c>
      <c r="E163" s="72" t="e">
        <v>#NUM!</v>
      </c>
      <c r="F163" s="72" t="str">
        <v/>
      </c>
      <c r="G163" s="72" t="str">
        <v/>
      </c>
      <c r="H163" s="72" t="e">
        <v>#NUM!</v>
      </c>
      <c r="I163" s="72" t="e">
        <v>#NUM!</v>
      </c>
      <c r="J163" s="72" t="e">
        <v>#NUM!</v>
      </c>
      <c r="K163" s="72" t="str">
        <v/>
      </c>
      <c r="L163" s="72" t="str">
        <v/>
      </c>
      <c r="M163" s="72" t="str">
        <v/>
      </c>
      <c r="N163" s="72" t="str">
        <v/>
      </c>
      <c r="O163" s="72" t="e">
        <v>#NUM!</v>
      </c>
      <c r="P163" s="72" t="e">
        <v>#NUM!</v>
      </c>
      <c r="Q163" s="72" t="e">
        <v>#NUM!</v>
      </c>
      <c r="R163" s="72" t="e">
        <v>#NUM!</v>
      </c>
      <c r="S163" s="72" t="e">
        <v>#NUM!</v>
      </c>
      <c r="T163" s="72" t="e">
        <v>#NUM!</v>
      </c>
      <c r="U163" s="72" t="e">
        <v>#NUM!</v>
      </c>
      <c r="V163" s="72" t="e">
        <v>#NUM!</v>
      </c>
      <c r="W163" s="72" t="e">
        <v>#NUM!</v>
      </c>
      <c r="X163" s="72" t="e">
        <v>#NUM!</v>
      </c>
      <c r="Y163" s="72" t="e">
        <v>#NUM!</v>
      </c>
      <c r="Z163" s="72" t="str">
        <v/>
      </c>
      <c r="AA163" s="72" t="str">
        <v/>
      </c>
      <c r="AB163" s="72" t="str">
        <v/>
      </c>
      <c r="AC163" s="72" t="str">
        <v/>
      </c>
      <c r="AD163" s="72" t="str">
        <v/>
      </c>
      <c r="AE163" s="72" t="str">
        <v/>
      </c>
      <c r="AF163" s="72" t="str">
        <v/>
      </c>
      <c r="AG163" s="72" t="str">
        <v/>
      </c>
      <c r="AH163" s="72" t="str">
        <v/>
      </c>
      <c r="AI163" s="72" t="str">
        <v/>
      </c>
      <c r="AJ163" s="72" t="str">
        <v/>
      </c>
      <c r="AK163" s="72" t="str">
        <v/>
      </c>
      <c r="AL163" s="72" t="str">
        <v/>
      </c>
      <c r="AM163" s="72" t="str">
        <v/>
      </c>
      <c r="AN163" s="72" t="str">
        <v/>
      </c>
      <c r="AO163" s="72" t="str">
        <v/>
      </c>
      <c r="AP163" s="72" t="str">
        <v/>
      </c>
      <c r="AQ163" s="72" t="str">
        <v/>
      </c>
      <c r="AR163" s="72" t="str">
        <v/>
      </c>
      <c r="AS163" s="72" t="str">
        <v/>
      </c>
      <c r="AT163" s="72" t="str">
        <v/>
      </c>
      <c r="AU163" s="72" t="str">
        <v/>
      </c>
      <c r="AV163" s="72" t="str">
        <v/>
      </c>
      <c r="AW163" s="72" t="str">
        <v/>
      </c>
      <c r="AX163" s="72" t="str">
        <v/>
      </c>
      <c r="AY163" s="72" t="str">
        <v/>
      </c>
      <c r="AZ163" s="72" t="str">
        <v/>
      </c>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c r="DA163" s="72"/>
      <c r="DB163" s="72"/>
      <c r="DC163" s="72"/>
      <c r="DD163" s="72"/>
      <c r="DE163" s="72"/>
      <c r="DF163" s="72"/>
      <c r="DG163" s="72"/>
      <c r="DH163" s="72"/>
      <c r="DI163" s="72"/>
      <c r="DJ163" s="72"/>
      <c r="DK163" s="72"/>
      <c r="DL163" s="72"/>
      <c r="DM163" s="72"/>
      <c r="DN163" s="72"/>
      <c r="DO163" s="72"/>
      <c r="DP163" s="72"/>
      <c r="DQ163" s="72"/>
      <c r="DR163" s="72"/>
      <c r="DS163" s="72"/>
      <c r="DT163" s="72"/>
      <c r="DU163" s="72"/>
      <c r="DV163" s="72"/>
      <c r="DW163" s="72"/>
      <c r="DX163" s="72"/>
      <c r="DY163" s="72"/>
      <c r="DZ163" s="72"/>
      <c r="EA163" s="72"/>
      <c r="EB163" s="72"/>
      <c r="EC163" s="72"/>
      <c r="ED163" s="72"/>
      <c r="EE163" s="72"/>
      <c r="EF163" s="72"/>
      <c r="EG163" s="72"/>
      <c r="EH163" s="72"/>
      <c r="EI163" s="72"/>
      <c r="EJ163" s="72"/>
      <c r="EK163" s="72"/>
      <c r="EL163" s="72"/>
      <c r="EM163" s="72"/>
      <c r="EN163" s="72"/>
      <c r="EO163" s="72"/>
      <c r="EP163" s="72"/>
      <c r="EQ163" s="72"/>
      <c r="ER163" s="72"/>
      <c r="ES163" s="72"/>
      <c r="ET163" s="72"/>
      <c r="EU163" s="72"/>
      <c r="EV163" s="72"/>
      <c r="EW163" s="72"/>
      <c r="EX163" s="72"/>
      <c r="EY163" s="72"/>
      <c r="EZ163" s="72"/>
      <c r="FA163" s="72"/>
      <c r="FB163" s="72"/>
      <c r="FC163" s="72"/>
      <c r="FD163" s="72"/>
      <c r="FE163" s="72"/>
      <c r="FF163" s="72"/>
      <c r="FG163" s="72"/>
      <c r="FH163" s="72"/>
      <c r="FI163" s="72"/>
      <c r="FJ163" s="72"/>
      <c r="FK163" s="72"/>
      <c r="FL163" s="72"/>
      <c r="FM163" s="72"/>
      <c r="FN163" s="72"/>
      <c r="FO163" s="72"/>
      <c r="FP163" s="72"/>
      <c r="FQ163" s="72"/>
      <c r="FR163" s="72"/>
      <c r="FS163" s="72"/>
      <c r="FT163" s="72"/>
      <c r="FU163" s="72"/>
      <c r="FV163" s="72"/>
      <c r="FW163" s="72"/>
      <c r="FX163" s="72"/>
      <c r="FY163" s="72"/>
      <c r="FZ163" s="72"/>
      <c r="GA163" s="72"/>
      <c r="GB163" s="72"/>
      <c r="GC163" s="72"/>
      <c r="GD163" s="72"/>
      <c r="GE163" s="72"/>
      <c r="GF163" s="72"/>
      <c r="GG163" s="72"/>
      <c r="GH163" s="72"/>
      <c r="GI163" s="72"/>
      <c r="GJ163" s="72"/>
      <c r="GK163" s="72"/>
      <c r="GL163" s="72"/>
      <c r="GM163" s="72"/>
      <c r="GN163" s="72"/>
      <c r="GO163" s="72"/>
      <c r="GP163" s="72"/>
      <c r="GQ163" s="72"/>
      <c r="GR163" s="72"/>
      <c r="GS163" s="72"/>
      <c r="GT163" s="72"/>
      <c r="GU163" s="72"/>
      <c r="GV163" s="72"/>
      <c r="GW163" s="72"/>
      <c r="GX163" s="72"/>
      <c r="GY163" s="72"/>
      <c r="GZ163" s="72"/>
      <c r="HA163" s="72"/>
      <c r="HB163" s="72"/>
      <c r="HC163" s="72"/>
      <c r="HD163" s="72"/>
      <c r="HE163" s="72"/>
      <c r="HF163" s="72"/>
      <c r="HG163" s="72"/>
      <c r="HH163" s="72"/>
      <c r="HI163" s="72"/>
      <c r="HJ163" s="72"/>
      <c r="HK163" s="72"/>
      <c r="HL163" s="72"/>
      <c r="HM163" s="72"/>
      <c r="HN163" s="72"/>
      <c r="HO163" s="72"/>
      <c r="HP163" s="72"/>
      <c r="HQ163" s="72"/>
      <c r="HR163" s="72"/>
      <c r="HS163" s="72"/>
      <c r="HT163" s="72"/>
      <c r="HU163" s="72"/>
      <c r="HV163" s="72"/>
      <c r="HW163" s="72"/>
      <c r="HX163" s="72"/>
      <c r="HY163" s="72"/>
      <c r="HZ163" s="72"/>
      <c r="IA163" s="72"/>
      <c r="IB163" s="72"/>
      <c r="IC163" s="72"/>
      <c r="ID163" s="72"/>
      <c r="IE163" s="72"/>
      <c r="IF163" s="72"/>
      <c r="IG163" s="72"/>
      <c r="IH163" s="72"/>
      <c r="II163" s="72"/>
      <c r="IJ163" s="72"/>
      <c r="IK163" s="72"/>
      <c r="IL163" s="72"/>
      <c r="IM163" s="72"/>
      <c r="IN163" s="72"/>
      <c r="IO163" s="72"/>
      <c r="IP163" s="72"/>
      <c r="IQ163" s="72"/>
      <c r="IR163" s="72"/>
      <c r="IS163" s="72"/>
      <c r="IT163" s="72"/>
      <c r="IU163" s="72"/>
      <c r="IV163" s="72"/>
    </row>
    <row r="164" spans="1:256" s="73" customFormat="1" x14ac:dyDescent="0.25">
      <c r="A164" s="70" t="str">
        <f>IF(A162="","",IF((SUM(IF(FREQUENCY('A1'!$K$30:$L$103,'A1'!$K$30:$L$103)&gt;0,1)))&gt;(A162+1),(A162+1),""))</f>
        <v/>
      </c>
      <c r="B164" s="71" t="str">
        <f t="array" ref="B164">IF(A163="","",(LARGE('A1'!$K$30:$L$103,(1+SUM(COUNTIF('A1'!$K$30:$L$103,B$7:B163))-(A163*COUNTIF('A1'!$K$30:$L$103,B$8))))))</f>
        <v/>
      </c>
      <c r="C164" s="72" t="str">
        <f t="array" ref="C164:AZ164">IF($C$6:$AZ$6="","",IF($C$6:$AZ$6="HOT",IF($C163:$AZ163="●","|",IF($C163:$AZ163="|","|","")),IF($C163:$AZ163="▲","|",IF($C163:$AZ163="|","|",""))))</f>
        <v/>
      </c>
      <c r="D164" s="72" t="str">
        <v/>
      </c>
      <c r="E164" s="72" t="e">
        <v>#NUM!</v>
      </c>
      <c r="F164" s="72" t="str">
        <v/>
      </c>
      <c r="G164" s="72" t="str">
        <v/>
      </c>
      <c r="H164" s="72" t="e">
        <v>#NUM!</v>
      </c>
      <c r="I164" s="72" t="e">
        <v>#NUM!</v>
      </c>
      <c r="J164" s="72" t="e">
        <v>#NUM!</v>
      </c>
      <c r="K164" s="72" t="str">
        <v/>
      </c>
      <c r="L164" s="72" t="str">
        <v/>
      </c>
      <c r="M164" s="72" t="str">
        <v/>
      </c>
      <c r="N164" s="72" t="str">
        <v/>
      </c>
      <c r="O164" s="72" t="e">
        <v>#NUM!</v>
      </c>
      <c r="P164" s="72" t="e">
        <v>#NUM!</v>
      </c>
      <c r="Q164" s="72" t="e">
        <v>#NUM!</v>
      </c>
      <c r="R164" s="72" t="e">
        <v>#NUM!</v>
      </c>
      <c r="S164" s="72" t="e">
        <v>#NUM!</v>
      </c>
      <c r="T164" s="72" t="e">
        <v>#NUM!</v>
      </c>
      <c r="U164" s="72" t="e">
        <v>#NUM!</v>
      </c>
      <c r="V164" s="72" t="e">
        <v>#NUM!</v>
      </c>
      <c r="W164" s="72" t="e">
        <v>#NUM!</v>
      </c>
      <c r="X164" s="72" t="e">
        <v>#NUM!</v>
      </c>
      <c r="Y164" s="72" t="e">
        <v>#NUM!</v>
      </c>
      <c r="Z164" s="72" t="str">
        <v/>
      </c>
      <c r="AA164" s="72" t="str">
        <v/>
      </c>
      <c r="AB164" s="72" t="str">
        <v/>
      </c>
      <c r="AC164" s="72" t="str">
        <v/>
      </c>
      <c r="AD164" s="72" t="str">
        <v/>
      </c>
      <c r="AE164" s="72" t="str">
        <v/>
      </c>
      <c r="AF164" s="72" t="str">
        <v/>
      </c>
      <c r="AG164" s="72" t="str">
        <v/>
      </c>
      <c r="AH164" s="72" t="str">
        <v/>
      </c>
      <c r="AI164" s="72" t="str">
        <v/>
      </c>
      <c r="AJ164" s="72" t="str">
        <v/>
      </c>
      <c r="AK164" s="72" t="str">
        <v/>
      </c>
      <c r="AL164" s="72" t="str">
        <v/>
      </c>
      <c r="AM164" s="72" t="str">
        <v/>
      </c>
      <c r="AN164" s="72" t="str">
        <v/>
      </c>
      <c r="AO164" s="72" t="str">
        <v/>
      </c>
      <c r="AP164" s="72" t="str">
        <v/>
      </c>
      <c r="AQ164" s="72" t="str">
        <v/>
      </c>
      <c r="AR164" s="72" t="str">
        <v/>
      </c>
      <c r="AS164" s="72" t="str">
        <v/>
      </c>
      <c r="AT164" s="72" t="str">
        <v/>
      </c>
      <c r="AU164" s="72" t="str">
        <v/>
      </c>
      <c r="AV164" s="72" t="str">
        <v/>
      </c>
      <c r="AW164" s="72" t="str">
        <v/>
      </c>
      <c r="AX164" s="72" t="str">
        <v/>
      </c>
      <c r="AY164" s="72" t="str">
        <v/>
      </c>
      <c r="AZ164" s="72" t="str">
        <v/>
      </c>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c r="DA164" s="72"/>
      <c r="DB164" s="72"/>
      <c r="DC164" s="72"/>
      <c r="DD164" s="72"/>
      <c r="DE164" s="72"/>
      <c r="DF164" s="72"/>
      <c r="DG164" s="72"/>
      <c r="DH164" s="72"/>
      <c r="DI164" s="72"/>
      <c r="DJ164" s="72"/>
      <c r="DK164" s="72"/>
      <c r="DL164" s="72"/>
      <c r="DM164" s="72"/>
      <c r="DN164" s="72"/>
      <c r="DO164" s="72"/>
      <c r="DP164" s="72"/>
      <c r="DQ164" s="72"/>
      <c r="DR164" s="72"/>
      <c r="DS164" s="72"/>
      <c r="DT164" s="72"/>
      <c r="DU164" s="72"/>
      <c r="DV164" s="72"/>
      <c r="DW164" s="72"/>
      <c r="DX164" s="72"/>
      <c r="DY164" s="72"/>
      <c r="DZ164" s="72"/>
      <c r="EA164" s="72"/>
      <c r="EB164" s="72"/>
      <c r="EC164" s="72"/>
      <c r="ED164" s="72"/>
      <c r="EE164" s="72"/>
      <c r="EF164" s="72"/>
      <c r="EG164" s="72"/>
      <c r="EH164" s="72"/>
      <c r="EI164" s="72"/>
      <c r="EJ164" s="72"/>
      <c r="EK164" s="72"/>
      <c r="EL164" s="72"/>
      <c r="EM164" s="72"/>
      <c r="EN164" s="72"/>
      <c r="EO164" s="72"/>
      <c r="EP164" s="72"/>
      <c r="EQ164" s="72"/>
      <c r="ER164" s="72"/>
      <c r="ES164" s="72"/>
      <c r="ET164" s="72"/>
      <c r="EU164" s="72"/>
      <c r="EV164" s="72"/>
      <c r="EW164" s="72"/>
      <c r="EX164" s="72"/>
      <c r="EY164" s="72"/>
      <c r="EZ164" s="72"/>
      <c r="FA164" s="72"/>
      <c r="FB164" s="72"/>
      <c r="FC164" s="72"/>
      <c r="FD164" s="72"/>
      <c r="FE164" s="72"/>
      <c r="FF164" s="72"/>
      <c r="FG164" s="72"/>
      <c r="FH164" s="72"/>
      <c r="FI164" s="72"/>
      <c r="FJ164" s="72"/>
      <c r="FK164" s="72"/>
      <c r="FL164" s="72"/>
      <c r="FM164" s="72"/>
      <c r="FN164" s="72"/>
      <c r="FO164" s="72"/>
      <c r="FP164" s="72"/>
      <c r="FQ164" s="72"/>
      <c r="FR164" s="72"/>
      <c r="FS164" s="72"/>
      <c r="FT164" s="72"/>
      <c r="FU164" s="72"/>
      <c r="FV164" s="72"/>
      <c r="FW164" s="72"/>
      <c r="FX164" s="72"/>
      <c r="FY164" s="72"/>
      <c r="FZ164" s="72"/>
      <c r="GA164" s="72"/>
      <c r="GB164" s="72"/>
      <c r="GC164" s="72"/>
      <c r="GD164" s="72"/>
      <c r="GE164" s="72"/>
      <c r="GF164" s="72"/>
      <c r="GG164" s="72"/>
      <c r="GH164" s="72"/>
      <c r="GI164" s="72"/>
      <c r="GJ164" s="72"/>
      <c r="GK164" s="72"/>
      <c r="GL164" s="72"/>
      <c r="GM164" s="72"/>
      <c r="GN164" s="72"/>
      <c r="GO164" s="72"/>
      <c r="GP164" s="72"/>
      <c r="GQ164" s="72"/>
      <c r="GR164" s="72"/>
      <c r="GS164" s="72"/>
      <c r="GT164" s="72"/>
      <c r="GU164" s="72"/>
      <c r="GV164" s="72"/>
      <c r="GW164" s="72"/>
      <c r="GX164" s="72"/>
      <c r="GY164" s="72"/>
      <c r="GZ164" s="72"/>
      <c r="HA164" s="72"/>
      <c r="HB164" s="72"/>
      <c r="HC164" s="72"/>
      <c r="HD164" s="72"/>
      <c r="HE164" s="72"/>
      <c r="HF164" s="72"/>
      <c r="HG164" s="72"/>
      <c r="HH164" s="72"/>
      <c r="HI164" s="72"/>
      <c r="HJ164" s="72"/>
      <c r="HK164" s="72"/>
      <c r="HL164" s="72"/>
      <c r="HM164" s="72"/>
      <c r="HN164" s="72"/>
      <c r="HO164" s="72"/>
      <c r="HP164" s="72"/>
      <c r="HQ164" s="72"/>
      <c r="HR164" s="72"/>
      <c r="HS164" s="72"/>
      <c r="HT164" s="72"/>
      <c r="HU164" s="72"/>
      <c r="HV164" s="72"/>
      <c r="HW164" s="72"/>
      <c r="HX164" s="72"/>
      <c r="HY164" s="72"/>
      <c r="HZ164" s="72"/>
      <c r="IA164" s="72"/>
      <c r="IB164" s="72"/>
      <c r="IC164" s="72"/>
      <c r="ID164" s="72"/>
      <c r="IE164" s="72"/>
      <c r="IF164" s="72"/>
      <c r="IG164" s="72"/>
      <c r="IH164" s="72"/>
      <c r="II164" s="72"/>
      <c r="IJ164" s="72"/>
      <c r="IK164" s="72"/>
      <c r="IL164" s="72"/>
      <c r="IM164" s="72"/>
      <c r="IN164" s="72"/>
      <c r="IO164" s="72"/>
      <c r="IP164" s="72"/>
      <c r="IQ164" s="72"/>
      <c r="IR164" s="72"/>
      <c r="IS164" s="72"/>
      <c r="IT164" s="72"/>
      <c r="IU164" s="72"/>
      <c r="IV164" s="72"/>
    </row>
    <row r="165" spans="1:256" s="73" customFormat="1" x14ac:dyDescent="0.25">
      <c r="A165" s="70" t="str">
        <f>IF(A163="","",IF((SUM(IF(FREQUENCY('A1'!$K$30:$L$103,'A1'!$K$30:$L$103)&gt;0,1)))&gt;(A163+1),(A163+1),""))</f>
        <v/>
      </c>
      <c r="B165" s="71" t="str">
        <f t="array" ref="B165">IF(A164="","",(LARGE('A1'!$K$30:$L$103,(1+SUM(COUNTIF('A1'!$K$30:$L$103,B$7:B164))-(A164*COUNTIF('A1'!$K$30:$L$103,B$8))))))</f>
        <v/>
      </c>
      <c r="C165" s="72" t="str">
        <f t="array" ref="C165:AZ165">IF($C$6:$AZ$6="","",IF($C$6:$AZ$6="HOT",IF(TRANSPOSE('A1'!$K$30:$K$80)=$B165,"●",IF(TRANSPOSE('A1'!$L$30:$L$80)=$B165,"▼",IF($C164:$AZ164="|","|",""))),IF(TRANSPOSE('A1'!$K$30:$K$80)=$B165,"●",IF(TRANSPOSE('A1'!$L$30:$L$80)=$B165,"▲",IF($C164:$AZ164="|","|","")))))</f>
        <v/>
      </c>
      <c r="D165" s="72" t="str">
        <v/>
      </c>
      <c r="E165" s="72" t="e">
        <v>#NUM!</v>
      </c>
      <c r="F165" s="72" t="str">
        <v/>
      </c>
      <c r="G165" s="72" t="str">
        <v/>
      </c>
      <c r="H165" s="72" t="e">
        <v>#NUM!</v>
      </c>
      <c r="I165" s="72" t="e">
        <v>#NUM!</v>
      </c>
      <c r="J165" s="72" t="e">
        <v>#NUM!</v>
      </c>
      <c r="K165" s="72" t="str">
        <v/>
      </c>
      <c r="L165" s="72" t="str">
        <v/>
      </c>
      <c r="M165" s="72" t="str">
        <v/>
      </c>
      <c r="N165" s="72" t="str">
        <v/>
      </c>
      <c r="O165" s="72" t="e">
        <v>#NUM!</v>
      </c>
      <c r="P165" s="72" t="e">
        <v>#NUM!</v>
      </c>
      <c r="Q165" s="72" t="e">
        <v>#NUM!</v>
      </c>
      <c r="R165" s="72" t="e">
        <v>#NUM!</v>
      </c>
      <c r="S165" s="72" t="e">
        <v>#NUM!</v>
      </c>
      <c r="T165" s="72" t="e">
        <v>#NUM!</v>
      </c>
      <c r="U165" s="72" t="e">
        <v>#NUM!</v>
      </c>
      <c r="V165" s="72" t="e">
        <v>#NUM!</v>
      </c>
      <c r="W165" s="72" t="e">
        <v>#NUM!</v>
      </c>
      <c r="X165" s="72" t="e">
        <v>#NUM!</v>
      </c>
      <c r="Y165" s="72" t="e">
        <v>#NUM!</v>
      </c>
      <c r="Z165" s="72" t="str">
        <v/>
      </c>
      <c r="AA165" s="72" t="str">
        <v/>
      </c>
      <c r="AB165" s="72" t="str">
        <v/>
      </c>
      <c r="AC165" s="72" t="str">
        <v/>
      </c>
      <c r="AD165" s="72" t="str">
        <v/>
      </c>
      <c r="AE165" s="72" t="str">
        <v/>
      </c>
      <c r="AF165" s="72" t="str">
        <v/>
      </c>
      <c r="AG165" s="72" t="str">
        <v/>
      </c>
      <c r="AH165" s="72" t="str">
        <v/>
      </c>
      <c r="AI165" s="72" t="str">
        <v/>
      </c>
      <c r="AJ165" s="72" t="str">
        <v/>
      </c>
      <c r="AK165" s="72" t="str">
        <v/>
      </c>
      <c r="AL165" s="72" t="str">
        <v/>
      </c>
      <c r="AM165" s="72" t="str">
        <v/>
      </c>
      <c r="AN165" s="72" t="str">
        <v/>
      </c>
      <c r="AO165" s="72" t="str">
        <v/>
      </c>
      <c r="AP165" s="72" t="str">
        <v/>
      </c>
      <c r="AQ165" s="72" t="str">
        <v/>
      </c>
      <c r="AR165" s="72" t="str">
        <v/>
      </c>
      <c r="AS165" s="72" t="str">
        <v/>
      </c>
      <c r="AT165" s="72" t="str">
        <v/>
      </c>
      <c r="AU165" s="72" t="str">
        <v/>
      </c>
      <c r="AV165" s="72" t="str">
        <v/>
      </c>
      <c r="AW165" s="72" t="str">
        <v/>
      </c>
      <c r="AX165" s="72" t="str">
        <v/>
      </c>
      <c r="AY165" s="72" t="str">
        <v/>
      </c>
      <c r="AZ165" s="72" t="str">
        <v/>
      </c>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c r="DA165" s="72"/>
      <c r="DB165" s="72"/>
      <c r="DC165" s="72"/>
      <c r="DD165" s="72"/>
      <c r="DE165" s="72"/>
      <c r="DF165" s="72"/>
      <c r="DG165" s="72"/>
      <c r="DH165" s="72"/>
      <c r="DI165" s="72"/>
      <c r="DJ165" s="72"/>
      <c r="DK165" s="72"/>
      <c r="DL165" s="72"/>
      <c r="DM165" s="72"/>
      <c r="DN165" s="72"/>
      <c r="DO165" s="72"/>
      <c r="DP165" s="72"/>
      <c r="DQ165" s="72"/>
      <c r="DR165" s="72"/>
      <c r="DS165" s="72"/>
      <c r="DT165" s="72"/>
      <c r="DU165" s="72"/>
      <c r="DV165" s="72"/>
      <c r="DW165" s="72"/>
      <c r="DX165" s="72"/>
      <c r="DY165" s="72"/>
      <c r="DZ165" s="72"/>
      <c r="EA165" s="72"/>
      <c r="EB165" s="72"/>
      <c r="EC165" s="72"/>
      <c r="ED165" s="72"/>
      <c r="EE165" s="72"/>
      <c r="EF165" s="72"/>
      <c r="EG165" s="72"/>
      <c r="EH165" s="72"/>
      <c r="EI165" s="72"/>
      <c r="EJ165" s="72"/>
      <c r="EK165" s="72"/>
      <c r="EL165" s="72"/>
      <c r="EM165" s="72"/>
      <c r="EN165" s="72"/>
      <c r="EO165" s="72"/>
      <c r="EP165" s="72"/>
      <c r="EQ165" s="72"/>
      <c r="ER165" s="72"/>
      <c r="ES165" s="72"/>
      <c r="ET165" s="72"/>
      <c r="EU165" s="72"/>
      <c r="EV165" s="72"/>
      <c r="EW165" s="72"/>
      <c r="EX165" s="72"/>
      <c r="EY165" s="72"/>
      <c r="EZ165" s="72"/>
      <c r="FA165" s="72"/>
      <c r="FB165" s="72"/>
      <c r="FC165" s="72"/>
      <c r="FD165" s="72"/>
      <c r="FE165" s="72"/>
      <c r="FF165" s="72"/>
      <c r="FG165" s="72"/>
      <c r="FH165" s="72"/>
      <c r="FI165" s="72"/>
      <c r="FJ165" s="72"/>
      <c r="FK165" s="72"/>
      <c r="FL165" s="72"/>
      <c r="FM165" s="72"/>
      <c r="FN165" s="72"/>
      <c r="FO165" s="72"/>
      <c r="FP165" s="72"/>
      <c r="FQ165" s="72"/>
      <c r="FR165" s="72"/>
      <c r="FS165" s="72"/>
      <c r="FT165" s="72"/>
      <c r="FU165" s="72"/>
      <c r="FV165" s="72"/>
      <c r="FW165" s="72"/>
      <c r="FX165" s="72"/>
      <c r="FY165" s="72"/>
      <c r="FZ165" s="72"/>
      <c r="GA165" s="72"/>
      <c r="GB165" s="72"/>
      <c r="GC165" s="72"/>
      <c r="GD165" s="72"/>
      <c r="GE165" s="72"/>
      <c r="GF165" s="72"/>
      <c r="GG165" s="72"/>
      <c r="GH165" s="72"/>
      <c r="GI165" s="72"/>
      <c r="GJ165" s="72"/>
      <c r="GK165" s="72"/>
      <c r="GL165" s="72"/>
      <c r="GM165" s="72"/>
      <c r="GN165" s="72"/>
      <c r="GO165" s="72"/>
      <c r="GP165" s="72"/>
      <c r="GQ165" s="72"/>
      <c r="GR165" s="72"/>
      <c r="GS165" s="72"/>
      <c r="GT165" s="72"/>
      <c r="GU165" s="72"/>
      <c r="GV165" s="72"/>
      <c r="GW165" s="72"/>
      <c r="GX165" s="72"/>
      <c r="GY165" s="72"/>
      <c r="GZ165" s="72"/>
      <c r="HA165" s="72"/>
      <c r="HB165" s="72"/>
      <c r="HC165" s="72"/>
      <c r="HD165" s="72"/>
      <c r="HE165" s="72"/>
      <c r="HF165" s="72"/>
      <c r="HG165" s="72"/>
      <c r="HH165" s="72"/>
      <c r="HI165" s="72"/>
      <c r="HJ165" s="72"/>
      <c r="HK165" s="72"/>
      <c r="HL165" s="72"/>
      <c r="HM165" s="72"/>
      <c r="HN165" s="72"/>
      <c r="HO165" s="72"/>
      <c r="HP165" s="72"/>
      <c r="HQ165" s="72"/>
      <c r="HR165" s="72"/>
      <c r="HS165" s="72"/>
      <c r="HT165" s="72"/>
      <c r="HU165" s="72"/>
      <c r="HV165" s="72"/>
      <c r="HW165" s="72"/>
      <c r="HX165" s="72"/>
      <c r="HY165" s="72"/>
      <c r="HZ165" s="72"/>
      <c r="IA165" s="72"/>
      <c r="IB165" s="72"/>
      <c r="IC165" s="72"/>
      <c r="ID165" s="72"/>
      <c r="IE165" s="72"/>
      <c r="IF165" s="72"/>
      <c r="IG165" s="72"/>
      <c r="IH165" s="72"/>
      <c r="II165" s="72"/>
      <c r="IJ165" s="72"/>
      <c r="IK165" s="72"/>
      <c r="IL165" s="72"/>
      <c r="IM165" s="72"/>
      <c r="IN165" s="72"/>
      <c r="IO165" s="72"/>
      <c r="IP165" s="72"/>
      <c r="IQ165" s="72"/>
      <c r="IR165" s="72"/>
      <c r="IS165" s="72"/>
      <c r="IT165" s="72"/>
      <c r="IU165" s="72"/>
      <c r="IV165" s="72"/>
    </row>
    <row r="166" spans="1:256" s="73" customFormat="1" x14ac:dyDescent="0.25">
      <c r="A166" s="70" t="str">
        <f>IF(A164="","",IF((SUM(IF(FREQUENCY('A1'!$K$30:$L$103,'A1'!$K$30:$L$103)&gt;0,1)))&gt;(A164+1),(A164+1),""))</f>
        <v/>
      </c>
      <c r="B166" s="71" t="str">
        <f t="array" ref="B166">IF(A165="","",(LARGE('A1'!$K$30:$L$103,(1+SUM(COUNTIF('A1'!$K$30:$L$103,B$7:B165))-(A165*COUNTIF('A1'!$K$30:$L$103,B$8))))))</f>
        <v/>
      </c>
      <c r="C166" s="72" t="str">
        <f t="array" ref="C166:AZ166">IF($C$6:$AZ$6="","",IF($C$6:$AZ$6="HOT",IF($C165:$AZ165="●","|",IF($C165:$AZ165="|","|","")),IF($C165:$AZ165="▲","|",IF($C165:$AZ165="|","|",""))))</f>
        <v/>
      </c>
      <c r="D166" s="72" t="str">
        <v/>
      </c>
      <c r="E166" s="72" t="e">
        <v>#NUM!</v>
      </c>
      <c r="F166" s="72" t="str">
        <v/>
      </c>
      <c r="G166" s="72" t="str">
        <v/>
      </c>
      <c r="H166" s="72" t="e">
        <v>#NUM!</v>
      </c>
      <c r="I166" s="72" t="e">
        <v>#NUM!</v>
      </c>
      <c r="J166" s="72" t="e">
        <v>#NUM!</v>
      </c>
      <c r="K166" s="72" t="str">
        <v/>
      </c>
      <c r="L166" s="72" t="str">
        <v/>
      </c>
      <c r="M166" s="72" t="str">
        <v/>
      </c>
      <c r="N166" s="72" t="str">
        <v/>
      </c>
      <c r="O166" s="72" t="e">
        <v>#NUM!</v>
      </c>
      <c r="P166" s="72" t="e">
        <v>#NUM!</v>
      </c>
      <c r="Q166" s="72" t="e">
        <v>#NUM!</v>
      </c>
      <c r="R166" s="72" t="e">
        <v>#NUM!</v>
      </c>
      <c r="S166" s="72" t="e">
        <v>#NUM!</v>
      </c>
      <c r="T166" s="72" t="e">
        <v>#NUM!</v>
      </c>
      <c r="U166" s="72" t="e">
        <v>#NUM!</v>
      </c>
      <c r="V166" s="72" t="e">
        <v>#NUM!</v>
      </c>
      <c r="W166" s="72" t="e">
        <v>#NUM!</v>
      </c>
      <c r="X166" s="72" t="e">
        <v>#NUM!</v>
      </c>
      <c r="Y166" s="72" t="e">
        <v>#NUM!</v>
      </c>
      <c r="Z166" s="72" t="str">
        <v/>
      </c>
      <c r="AA166" s="72" t="str">
        <v/>
      </c>
      <c r="AB166" s="72" t="str">
        <v/>
      </c>
      <c r="AC166" s="72" t="str">
        <v/>
      </c>
      <c r="AD166" s="72" t="str">
        <v/>
      </c>
      <c r="AE166" s="72" t="str">
        <v/>
      </c>
      <c r="AF166" s="72" t="str">
        <v/>
      </c>
      <c r="AG166" s="72" t="str">
        <v/>
      </c>
      <c r="AH166" s="72" t="str">
        <v/>
      </c>
      <c r="AI166" s="72" t="str">
        <v/>
      </c>
      <c r="AJ166" s="72" t="str">
        <v/>
      </c>
      <c r="AK166" s="72" t="str">
        <v/>
      </c>
      <c r="AL166" s="72" t="str">
        <v/>
      </c>
      <c r="AM166" s="72" t="str">
        <v/>
      </c>
      <c r="AN166" s="72" t="str">
        <v/>
      </c>
      <c r="AO166" s="72" t="str">
        <v/>
      </c>
      <c r="AP166" s="72" t="str">
        <v/>
      </c>
      <c r="AQ166" s="72" t="str">
        <v/>
      </c>
      <c r="AR166" s="72" t="str">
        <v/>
      </c>
      <c r="AS166" s="72" t="str">
        <v/>
      </c>
      <c r="AT166" s="72" t="str">
        <v/>
      </c>
      <c r="AU166" s="72" t="str">
        <v/>
      </c>
      <c r="AV166" s="72" t="str">
        <v/>
      </c>
      <c r="AW166" s="72" t="str">
        <v/>
      </c>
      <c r="AX166" s="72" t="str">
        <v/>
      </c>
      <c r="AY166" s="72" t="str">
        <v/>
      </c>
      <c r="AZ166" s="72" t="str">
        <v/>
      </c>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c r="DA166" s="72"/>
      <c r="DB166" s="72"/>
      <c r="DC166" s="72"/>
      <c r="DD166" s="72"/>
      <c r="DE166" s="72"/>
      <c r="DF166" s="72"/>
      <c r="DG166" s="72"/>
      <c r="DH166" s="72"/>
      <c r="DI166" s="72"/>
      <c r="DJ166" s="72"/>
      <c r="DK166" s="72"/>
      <c r="DL166" s="72"/>
      <c r="DM166" s="72"/>
      <c r="DN166" s="72"/>
      <c r="DO166" s="72"/>
      <c r="DP166" s="72"/>
      <c r="DQ166" s="72"/>
      <c r="DR166" s="72"/>
      <c r="DS166" s="72"/>
      <c r="DT166" s="72"/>
      <c r="DU166" s="72"/>
      <c r="DV166" s="72"/>
      <c r="DW166" s="72"/>
      <c r="DX166" s="72"/>
      <c r="DY166" s="72"/>
      <c r="DZ166" s="72"/>
      <c r="EA166" s="72"/>
      <c r="EB166" s="72"/>
      <c r="EC166" s="72"/>
      <c r="ED166" s="72"/>
      <c r="EE166" s="72"/>
      <c r="EF166" s="72"/>
      <c r="EG166" s="72"/>
      <c r="EH166" s="72"/>
      <c r="EI166" s="72"/>
      <c r="EJ166" s="72"/>
      <c r="EK166" s="72"/>
      <c r="EL166" s="72"/>
      <c r="EM166" s="72"/>
      <c r="EN166" s="72"/>
      <c r="EO166" s="72"/>
      <c r="EP166" s="72"/>
      <c r="EQ166" s="72"/>
      <c r="ER166" s="72"/>
      <c r="ES166" s="72"/>
      <c r="ET166" s="72"/>
      <c r="EU166" s="72"/>
      <c r="EV166" s="72"/>
      <c r="EW166" s="72"/>
      <c r="EX166" s="72"/>
      <c r="EY166" s="72"/>
      <c r="EZ166" s="72"/>
      <c r="FA166" s="72"/>
      <c r="FB166" s="72"/>
      <c r="FC166" s="72"/>
      <c r="FD166" s="72"/>
      <c r="FE166" s="72"/>
      <c r="FF166" s="72"/>
      <c r="FG166" s="72"/>
      <c r="FH166" s="72"/>
      <c r="FI166" s="72"/>
      <c r="FJ166" s="72"/>
      <c r="FK166" s="72"/>
      <c r="FL166" s="72"/>
      <c r="FM166" s="72"/>
      <c r="FN166" s="72"/>
      <c r="FO166" s="72"/>
      <c r="FP166" s="72"/>
      <c r="FQ166" s="72"/>
      <c r="FR166" s="72"/>
      <c r="FS166" s="72"/>
      <c r="FT166" s="72"/>
      <c r="FU166" s="72"/>
      <c r="FV166" s="72"/>
      <c r="FW166" s="72"/>
      <c r="FX166" s="72"/>
      <c r="FY166" s="72"/>
      <c r="FZ166" s="72"/>
      <c r="GA166" s="72"/>
      <c r="GB166" s="72"/>
      <c r="GC166" s="72"/>
      <c r="GD166" s="72"/>
      <c r="GE166" s="72"/>
      <c r="GF166" s="72"/>
      <c r="GG166" s="72"/>
      <c r="GH166" s="72"/>
      <c r="GI166" s="72"/>
      <c r="GJ166" s="72"/>
      <c r="GK166" s="72"/>
      <c r="GL166" s="72"/>
      <c r="GM166" s="72"/>
      <c r="GN166" s="72"/>
      <c r="GO166" s="72"/>
      <c r="GP166" s="72"/>
      <c r="GQ166" s="72"/>
      <c r="GR166" s="72"/>
      <c r="GS166" s="72"/>
      <c r="GT166" s="72"/>
      <c r="GU166" s="72"/>
      <c r="GV166" s="72"/>
      <c r="GW166" s="72"/>
      <c r="GX166" s="72"/>
      <c r="GY166" s="72"/>
      <c r="GZ166" s="72"/>
      <c r="HA166" s="72"/>
      <c r="HB166" s="72"/>
      <c r="HC166" s="72"/>
      <c r="HD166" s="72"/>
      <c r="HE166" s="72"/>
      <c r="HF166" s="72"/>
      <c r="HG166" s="72"/>
      <c r="HH166" s="72"/>
      <c r="HI166" s="72"/>
      <c r="HJ166" s="72"/>
      <c r="HK166" s="72"/>
      <c r="HL166" s="72"/>
      <c r="HM166" s="72"/>
      <c r="HN166" s="72"/>
      <c r="HO166" s="72"/>
      <c r="HP166" s="72"/>
      <c r="HQ166" s="72"/>
      <c r="HR166" s="72"/>
      <c r="HS166" s="72"/>
      <c r="HT166" s="72"/>
      <c r="HU166" s="72"/>
      <c r="HV166" s="72"/>
      <c r="HW166" s="72"/>
      <c r="HX166" s="72"/>
      <c r="HY166" s="72"/>
      <c r="HZ166" s="72"/>
      <c r="IA166" s="72"/>
      <c r="IB166" s="72"/>
      <c r="IC166" s="72"/>
      <c r="ID166" s="72"/>
      <c r="IE166" s="72"/>
      <c r="IF166" s="72"/>
      <c r="IG166" s="72"/>
      <c r="IH166" s="72"/>
      <c r="II166" s="72"/>
      <c r="IJ166" s="72"/>
      <c r="IK166" s="72"/>
      <c r="IL166" s="72"/>
      <c r="IM166" s="72"/>
      <c r="IN166" s="72"/>
      <c r="IO166" s="72"/>
      <c r="IP166" s="72"/>
      <c r="IQ166" s="72"/>
      <c r="IR166" s="72"/>
      <c r="IS166" s="72"/>
      <c r="IT166" s="72"/>
      <c r="IU166" s="72"/>
      <c r="IV166" s="72"/>
    </row>
    <row r="167" spans="1:256" s="73" customFormat="1" x14ac:dyDescent="0.25">
      <c r="A167" s="70" t="str">
        <f>IF(A165="","",IF((SUM(IF(FREQUENCY('A1'!$K$30:$L$103,'A1'!$K$30:$L$103)&gt;0,1)))&gt;(A165+1),(A165+1),""))</f>
        <v/>
      </c>
      <c r="B167" s="71" t="str">
        <f t="array" ref="B167">IF(A166="","",(LARGE('A1'!$K$30:$L$103,(1+SUM(COUNTIF('A1'!$K$30:$L$103,B$7:B166))-(A166*COUNTIF('A1'!$K$30:$L$103,B$8))))))</f>
        <v/>
      </c>
      <c r="C167" s="72" t="str">
        <f t="array" ref="C167:AZ167">IF($C$6:$AZ$6="","",IF($C$6:$AZ$6="HOT",IF(TRANSPOSE('A1'!$K$30:$K$80)=$B167,"●",IF(TRANSPOSE('A1'!$L$30:$L$80)=$B167,"▼",IF($C166:$AZ166="|","|",""))),IF(TRANSPOSE('A1'!$K$30:$K$80)=$B167,"●",IF(TRANSPOSE('A1'!$L$30:$L$80)=$B167,"▲",IF($C166:$AZ166="|","|","")))))</f>
        <v/>
      </c>
      <c r="D167" s="72" t="str">
        <v/>
      </c>
      <c r="E167" s="72" t="e">
        <v>#NUM!</v>
      </c>
      <c r="F167" s="72" t="str">
        <v/>
      </c>
      <c r="G167" s="72" t="str">
        <v/>
      </c>
      <c r="H167" s="72" t="e">
        <v>#NUM!</v>
      </c>
      <c r="I167" s="72" t="e">
        <v>#NUM!</v>
      </c>
      <c r="J167" s="72" t="e">
        <v>#NUM!</v>
      </c>
      <c r="K167" s="72" t="str">
        <v/>
      </c>
      <c r="L167" s="72" t="str">
        <v/>
      </c>
      <c r="M167" s="72" t="str">
        <v/>
      </c>
      <c r="N167" s="72" t="str">
        <v/>
      </c>
      <c r="O167" s="72" t="e">
        <v>#NUM!</v>
      </c>
      <c r="P167" s="72" t="e">
        <v>#NUM!</v>
      </c>
      <c r="Q167" s="72" t="e">
        <v>#NUM!</v>
      </c>
      <c r="R167" s="72" t="e">
        <v>#NUM!</v>
      </c>
      <c r="S167" s="72" t="e">
        <v>#NUM!</v>
      </c>
      <c r="T167" s="72" t="e">
        <v>#NUM!</v>
      </c>
      <c r="U167" s="72" t="e">
        <v>#NUM!</v>
      </c>
      <c r="V167" s="72" t="e">
        <v>#NUM!</v>
      </c>
      <c r="W167" s="72" t="e">
        <v>#NUM!</v>
      </c>
      <c r="X167" s="72" t="e">
        <v>#NUM!</v>
      </c>
      <c r="Y167" s="72" t="e">
        <v>#NUM!</v>
      </c>
      <c r="Z167" s="72" t="str">
        <v/>
      </c>
      <c r="AA167" s="72" t="str">
        <v/>
      </c>
      <c r="AB167" s="72" t="str">
        <v/>
      </c>
      <c r="AC167" s="72" t="str">
        <v/>
      </c>
      <c r="AD167" s="72" t="str">
        <v/>
      </c>
      <c r="AE167" s="72" t="str">
        <v/>
      </c>
      <c r="AF167" s="72" t="str">
        <v/>
      </c>
      <c r="AG167" s="72" t="str">
        <v/>
      </c>
      <c r="AH167" s="72" t="str">
        <v/>
      </c>
      <c r="AI167" s="72" t="str">
        <v/>
      </c>
      <c r="AJ167" s="72" t="str">
        <v/>
      </c>
      <c r="AK167" s="72" t="str">
        <v/>
      </c>
      <c r="AL167" s="72" t="str">
        <v/>
      </c>
      <c r="AM167" s="72" t="str">
        <v/>
      </c>
      <c r="AN167" s="72" t="str">
        <v/>
      </c>
      <c r="AO167" s="72" t="str">
        <v/>
      </c>
      <c r="AP167" s="72" t="str">
        <v/>
      </c>
      <c r="AQ167" s="72" t="str">
        <v/>
      </c>
      <c r="AR167" s="72" t="str">
        <v/>
      </c>
      <c r="AS167" s="72" t="str">
        <v/>
      </c>
      <c r="AT167" s="72" t="str">
        <v/>
      </c>
      <c r="AU167" s="72" t="str">
        <v/>
      </c>
      <c r="AV167" s="72" t="str">
        <v/>
      </c>
      <c r="AW167" s="72" t="str">
        <v/>
      </c>
      <c r="AX167" s="72" t="str">
        <v/>
      </c>
      <c r="AY167" s="72" t="str">
        <v/>
      </c>
      <c r="AZ167" s="72" t="str">
        <v/>
      </c>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c r="DA167" s="72"/>
      <c r="DB167" s="72"/>
      <c r="DC167" s="72"/>
      <c r="DD167" s="72"/>
      <c r="DE167" s="72"/>
      <c r="DF167" s="72"/>
      <c r="DG167" s="72"/>
      <c r="DH167" s="72"/>
      <c r="DI167" s="72"/>
      <c r="DJ167" s="72"/>
      <c r="DK167" s="72"/>
      <c r="DL167" s="72"/>
      <c r="DM167" s="72"/>
      <c r="DN167" s="72"/>
      <c r="DO167" s="72"/>
      <c r="DP167" s="72"/>
      <c r="DQ167" s="72"/>
      <c r="DR167" s="72"/>
      <c r="DS167" s="72"/>
      <c r="DT167" s="72"/>
      <c r="DU167" s="72"/>
      <c r="DV167" s="72"/>
      <c r="DW167" s="72"/>
      <c r="DX167" s="72"/>
      <c r="DY167" s="72"/>
      <c r="DZ167" s="72"/>
      <c r="EA167" s="72"/>
      <c r="EB167" s="72"/>
      <c r="EC167" s="72"/>
      <c r="ED167" s="72"/>
      <c r="EE167" s="72"/>
      <c r="EF167" s="72"/>
      <c r="EG167" s="72"/>
      <c r="EH167" s="72"/>
      <c r="EI167" s="72"/>
      <c r="EJ167" s="72"/>
      <c r="EK167" s="72"/>
      <c r="EL167" s="72"/>
      <c r="EM167" s="72"/>
      <c r="EN167" s="72"/>
      <c r="EO167" s="72"/>
      <c r="EP167" s="72"/>
      <c r="EQ167" s="72"/>
      <c r="ER167" s="72"/>
      <c r="ES167" s="72"/>
      <c r="ET167" s="72"/>
      <c r="EU167" s="72"/>
      <c r="EV167" s="72"/>
      <c r="EW167" s="72"/>
      <c r="EX167" s="72"/>
      <c r="EY167" s="72"/>
      <c r="EZ167" s="72"/>
      <c r="FA167" s="72"/>
      <c r="FB167" s="72"/>
      <c r="FC167" s="72"/>
      <c r="FD167" s="72"/>
      <c r="FE167" s="72"/>
      <c r="FF167" s="72"/>
      <c r="FG167" s="72"/>
      <c r="FH167" s="72"/>
      <c r="FI167" s="72"/>
      <c r="FJ167" s="72"/>
      <c r="FK167" s="72"/>
      <c r="FL167" s="72"/>
      <c r="FM167" s="72"/>
      <c r="FN167" s="72"/>
      <c r="FO167" s="72"/>
      <c r="FP167" s="72"/>
      <c r="FQ167" s="72"/>
      <c r="FR167" s="72"/>
      <c r="FS167" s="72"/>
      <c r="FT167" s="72"/>
      <c r="FU167" s="72"/>
      <c r="FV167" s="72"/>
      <c r="FW167" s="72"/>
      <c r="FX167" s="72"/>
      <c r="FY167" s="72"/>
      <c r="FZ167" s="72"/>
      <c r="GA167" s="72"/>
      <c r="GB167" s="72"/>
      <c r="GC167" s="72"/>
      <c r="GD167" s="72"/>
      <c r="GE167" s="72"/>
      <c r="GF167" s="72"/>
      <c r="GG167" s="72"/>
      <c r="GH167" s="72"/>
      <c r="GI167" s="72"/>
      <c r="GJ167" s="72"/>
      <c r="GK167" s="72"/>
      <c r="GL167" s="72"/>
      <c r="GM167" s="72"/>
      <c r="GN167" s="72"/>
      <c r="GO167" s="72"/>
      <c r="GP167" s="72"/>
      <c r="GQ167" s="72"/>
      <c r="GR167" s="72"/>
      <c r="GS167" s="72"/>
      <c r="GT167" s="72"/>
      <c r="GU167" s="72"/>
      <c r="GV167" s="72"/>
      <c r="GW167" s="72"/>
      <c r="GX167" s="72"/>
      <c r="GY167" s="72"/>
      <c r="GZ167" s="72"/>
      <c r="HA167" s="72"/>
      <c r="HB167" s="72"/>
      <c r="HC167" s="72"/>
      <c r="HD167" s="72"/>
      <c r="HE167" s="72"/>
      <c r="HF167" s="72"/>
      <c r="HG167" s="72"/>
      <c r="HH167" s="72"/>
      <c r="HI167" s="72"/>
      <c r="HJ167" s="72"/>
      <c r="HK167" s="72"/>
      <c r="HL167" s="72"/>
      <c r="HM167" s="72"/>
      <c r="HN167" s="72"/>
      <c r="HO167" s="72"/>
      <c r="HP167" s="72"/>
      <c r="HQ167" s="72"/>
      <c r="HR167" s="72"/>
      <c r="HS167" s="72"/>
      <c r="HT167" s="72"/>
      <c r="HU167" s="72"/>
      <c r="HV167" s="72"/>
      <c r="HW167" s="72"/>
      <c r="HX167" s="72"/>
      <c r="HY167" s="72"/>
      <c r="HZ167" s="72"/>
      <c r="IA167" s="72"/>
      <c r="IB167" s="72"/>
      <c r="IC167" s="72"/>
      <c r="ID167" s="72"/>
      <c r="IE167" s="72"/>
      <c r="IF167" s="72"/>
      <c r="IG167" s="72"/>
      <c r="IH167" s="72"/>
      <c r="II167" s="72"/>
      <c r="IJ167" s="72"/>
      <c r="IK167" s="72"/>
      <c r="IL167" s="72"/>
      <c r="IM167" s="72"/>
      <c r="IN167" s="72"/>
      <c r="IO167" s="72"/>
      <c r="IP167" s="72"/>
      <c r="IQ167" s="72"/>
      <c r="IR167" s="72"/>
      <c r="IS167" s="72"/>
      <c r="IT167" s="72"/>
      <c r="IU167" s="72"/>
      <c r="IV167" s="72"/>
    </row>
    <row r="168" spans="1:256" s="73" customFormat="1" x14ac:dyDescent="0.25">
      <c r="A168" s="70" t="str">
        <f>IF(A166="","",IF((SUM(IF(FREQUENCY('A1'!$K$30:$L$103,'A1'!$K$30:$L$103)&gt;0,1)))&gt;(A166+1),(A166+1),""))</f>
        <v/>
      </c>
      <c r="B168" s="71" t="str">
        <f t="array" ref="B168">IF(A167="","",(LARGE('A1'!$K$30:$L$103,(1+SUM(COUNTIF('A1'!$K$30:$L$103,B$7:B167))-(A167*COUNTIF('A1'!$K$30:$L$103,B$8))))))</f>
        <v/>
      </c>
      <c r="C168" s="72" t="str">
        <f t="array" ref="C168:AZ168">IF($C$6:$AZ$6="","",IF($C$6:$AZ$6="HOT",IF($C167:$AZ167="●","|",IF($C167:$AZ167="|","|","")),IF($C167:$AZ167="▲","|",IF($C167:$AZ167="|","|",""))))</f>
        <v/>
      </c>
      <c r="D168" s="72" t="str">
        <v/>
      </c>
      <c r="E168" s="72" t="e">
        <v>#NUM!</v>
      </c>
      <c r="F168" s="72" t="str">
        <v/>
      </c>
      <c r="G168" s="72" t="str">
        <v/>
      </c>
      <c r="H168" s="72" t="e">
        <v>#NUM!</v>
      </c>
      <c r="I168" s="72" t="e">
        <v>#NUM!</v>
      </c>
      <c r="J168" s="72" t="e">
        <v>#NUM!</v>
      </c>
      <c r="K168" s="72" t="str">
        <v/>
      </c>
      <c r="L168" s="72" t="str">
        <v/>
      </c>
      <c r="M168" s="72" t="str">
        <v/>
      </c>
      <c r="N168" s="72" t="str">
        <v/>
      </c>
      <c r="O168" s="72" t="e">
        <v>#NUM!</v>
      </c>
      <c r="P168" s="72" t="e">
        <v>#NUM!</v>
      </c>
      <c r="Q168" s="72" t="e">
        <v>#NUM!</v>
      </c>
      <c r="R168" s="72" t="e">
        <v>#NUM!</v>
      </c>
      <c r="S168" s="72" t="e">
        <v>#NUM!</v>
      </c>
      <c r="T168" s="72" t="e">
        <v>#NUM!</v>
      </c>
      <c r="U168" s="72" t="e">
        <v>#NUM!</v>
      </c>
      <c r="V168" s="72" t="e">
        <v>#NUM!</v>
      </c>
      <c r="W168" s="72" t="e">
        <v>#NUM!</v>
      </c>
      <c r="X168" s="72" t="e">
        <v>#NUM!</v>
      </c>
      <c r="Y168" s="72" t="e">
        <v>#NUM!</v>
      </c>
      <c r="Z168" s="72" t="str">
        <v/>
      </c>
      <c r="AA168" s="72" t="str">
        <v/>
      </c>
      <c r="AB168" s="72" t="str">
        <v/>
      </c>
      <c r="AC168" s="72" t="str">
        <v/>
      </c>
      <c r="AD168" s="72" t="str">
        <v/>
      </c>
      <c r="AE168" s="72" t="str">
        <v/>
      </c>
      <c r="AF168" s="72" t="str">
        <v/>
      </c>
      <c r="AG168" s="72" t="str">
        <v/>
      </c>
      <c r="AH168" s="72" t="str">
        <v/>
      </c>
      <c r="AI168" s="72" t="str">
        <v/>
      </c>
      <c r="AJ168" s="72" t="str">
        <v/>
      </c>
      <c r="AK168" s="72" t="str">
        <v/>
      </c>
      <c r="AL168" s="72" t="str">
        <v/>
      </c>
      <c r="AM168" s="72" t="str">
        <v/>
      </c>
      <c r="AN168" s="72" t="str">
        <v/>
      </c>
      <c r="AO168" s="72" t="str">
        <v/>
      </c>
      <c r="AP168" s="72" t="str">
        <v/>
      </c>
      <c r="AQ168" s="72" t="str">
        <v/>
      </c>
      <c r="AR168" s="72" t="str">
        <v/>
      </c>
      <c r="AS168" s="72" t="str">
        <v/>
      </c>
      <c r="AT168" s="72" t="str">
        <v/>
      </c>
      <c r="AU168" s="72" t="str">
        <v/>
      </c>
      <c r="AV168" s="72" t="str">
        <v/>
      </c>
      <c r="AW168" s="72" t="str">
        <v/>
      </c>
      <c r="AX168" s="72" t="str">
        <v/>
      </c>
      <c r="AY168" s="72" t="str">
        <v/>
      </c>
      <c r="AZ168" s="72" t="str">
        <v/>
      </c>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c r="DA168" s="72"/>
      <c r="DB168" s="72"/>
      <c r="DC168" s="72"/>
      <c r="DD168" s="72"/>
      <c r="DE168" s="72"/>
      <c r="DF168" s="72"/>
      <c r="DG168" s="72"/>
      <c r="DH168" s="72"/>
      <c r="DI168" s="72"/>
      <c r="DJ168" s="72"/>
      <c r="DK168" s="72"/>
      <c r="DL168" s="72"/>
      <c r="DM168" s="72"/>
      <c r="DN168" s="72"/>
      <c r="DO168" s="72"/>
      <c r="DP168" s="72"/>
      <c r="DQ168" s="72"/>
      <c r="DR168" s="72"/>
      <c r="DS168" s="72"/>
      <c r="DT168" s="72"/>
      <c r="DU168" s="72"/>
      <c r="DV168" s="72"/>
      <c r="DW168" s="72"/>
      <c r="DX168" s="72"/>
      <c r="DY168" s="72"/>
      <c r="DZ168" s="72"/>
      <c r="EA168" s="72"/>
      <c r="EB168" s="72"/>
      <c r="EC168" s="72"/>
      <c r="ED168" s="72"/>
      <c r="EE168" s="72"/>
      <c r="EF168" s="72"/>
      <c r="EG168" s="72"/>
      <c r="EH168" s="72"/>
      <c r="EI168" s="72"/>
      <c r="EJ168" s="72"/>
      <c r="EK168" s="72"/>
      <c r="EL168" s="72"/>
      <c r="EM168" s="72"/>
      <c r="EN168" s="72"/>
      <c r="EO168" s="72"/>
      <c r="EP168" s="72"/>
      <c r="EQ168" s="72"/>
      <c r="ER168" s="72"/>
      <c r="ES168" s="72"/>
      <c r="ET168" s="72"/>
      <c r="EU168" s="72"/>
      <c r="EV168" s="72"/>
      <c r="EW168" s="72"/>
      <c r="EX168" s="72"/>
      <c r="EY168" s="72"/>
      <c r="EZ168" s="72"/>
      <c r="FA168" s="72"/>
      <c r="FB168" s="72"/>
      <c r="FC168" s="72"/>
      <c r="FD168" s="72"/>
      <c r="FE168" s="72"/>
      <c r="FF168" s="72"/>
      <c r="FG168" s="72"/>
      <c r="FH168" s="72"/>
      <c r="FI168" s="72"/>
      <c r="FJ168" s="72"/>
      <c r="FK168" s="72"/>
      <c r="FL168" s="72"/>
      <c r="FM168" s="72"/>
      <c r="FN168" s="72"/>
      <c r="FO168" s="72"/>
      <c r="FP168" s="72"/>
      <c r="FQ168" s="72"/>
      <c r="FR168" s="72"/>
      <c r="FS168" s="72"/>
      <c r="FT168" s="72"/>
      <c r="FU168" s="72"/>
      <c r="FV168" s="72"/>
      <c r="FW168" s="72"/>
      <c r="FX168" s="72"/>
      <c r="FY168" s="72"/>
      <c r="FZ168" s="72"/>
      <c r="GA168" s="72"/>
      <c r="GB168" s="72"/>
      <c r="GC168" s="72"/>
      <c r="GD168" s="72"/>
      <c r="GE168" s="72"/>
      <c r="GF168" s="72"/>
      <c r="GG168" s="72"/>
      <c r="GH168" s="72"/>
      <c r="GI168" s="72"/>
      <c r="GJ168" s="72"/>
      <c r="GK168" s="72"/>
      <c r="GL168" s="72"/>
      <c r="GM168" s="72"/>
      <c r="GN168" s="72"/>
      <c r="GO168" s="72"/>
      <c r="GP168" s="72"/>
      <c r="GQ168" s="72"/>
      <c r="GR168" s="72"/>
      <c r="GS168" s="72"/>
      <c r="GT168" s="72"/>
      <c r="GU168" s="72"/>
      <c r="GV168" s="72"/>
      <c r="GW168" s="72"/>
      <c r="GX168" s="72"/>
      <c r="GY168" s="72"/>
      <c r="GZ168" s="72"/>
      <c r="HA168" s="72"/>
      <c r="HB168" s="72"/>
      <c r="HC168" s="72"/>
      <c r="HD168" s="72"/>
      <c r="HE168" s="72"/>
      <c r="HF168" s="72"/>
      <c r="HG168" s="72"/>
      <c r="HH168" s="72"/>
      <c r="HI168" s="72"/>
      <c r="HJ168" s="72"/>
      <c r="HK168" s="72"/>
      <c r="HL168" s="72"/>
      <c r="HM168" s="72"/>
      <c r="HN168" s="72"/>
      <c r="HO168" s="72"/>
      <c r="HP168" s="72"/>
      <c r="HQ168" s="72"/>
      <c r="HR168" s="72"/>
      <c r="HS168" s="72"/>
      <c r="HT168" s="72"/>
      <c r="HU168" s="72"/>
      <c r="HV168" s="72"/>
      <c r="HW168" s="72"/>
      <c r="HX168" s="72"/>
      <c r="HY168" s="72"/>
      <c r="HZ168" s="72"/>
      <c r="IA168" s="72"/>
      <c r="IB168" s="72"/>
      <c r="IC168" s="72"/>
      <c r="ID168" s="72"/>
      <c r="IE168" s="72"/>
      <c r="IF168" s="72"/>
      <c r="IG168" s="72"/>
      <c r="IH168" s="72"/>
      <c r="II168" s="72"/>
      <c r="IJ168" s="72"/>
      <c r="IK168" s="72"/>
      <c r="IL168" s="72"/>
      <c r="IM168" s="72"/>
      <c r="IN168" s="72"/>
      <c r="IO168" s="72"/>
      <c r="IP168" s="72"/>
      <c r="IQ168" s="72"/>
      <c r="IR168" s="72"/>
      <c r="IS168" s="72"/>
      <c r="IT168" s="72"/>
      <c r="IU168" s="72"/>
      <c r="IV168" s="72"/>
    </row>
    <row r="169" spans="1:256" s="73" customFormat="1" x14ac:dyDescent="0.25">
      <c r="A169" s="70" t="str">
        <f>IF(A167="","",IF((SUM(IF(FREQUENCY('A1'!$K$30:$L$103,'A1'!$K$30:$L$103)&gt;0,1)))&gt;(A167+1),(A167+1),""))</f>
        <v/>
      </c>
      <c r="B169" s="71" t="str">
        <f t="array" ref="B169">IF(A168="","",(LARGE('A1'!$K$30:$L$103,(1+SUM(COUNTIF('A1'!$K$30:$L$103,B$7:B168))-(A168*COUNTIF('A1'!$K$30:$L$103,B$8))))))</f>
        <v/>
      </c>
      <c r="C169" s="72" t="str">
        <f t="array" ref="C169:AZ169">IF($C$6:$AZ$6="","",IF($C$6:$AZ$6="HOT",IF(TRANSPOSE('A1'!$K$30:$K$80)=$B169,"●",IF(TRANSPOSE('A1'!$L$30:$L$80)=$B169,"▼",IF($C168:$AZ168="|","|",""))),IF(TRANSPOSE('A1'!$K$30:$K$80)=$B169,"●",IF(TRANSPOSE('A1'!$L$30:$L$80)=$B169,"▲",IF($C168:$AZ168="|","|","")))))</f>
        <v/>
      </c>
      <c r="D169" s="72" t="str">
        <v/>
      </c>
      <c r="E169" s="72" t="e">
        <v>#NUM!</v>
      </c>
      <c r="F169" s="72" t="str">
        <v/>
      </c>
      <c r="G169" s="72" t="str">
        <v/>
      </c>
      <c r="H169" s="72" t="e">
        <v>#NUM!</v>
      </c>
      <c r="I169" s="72" t="e">
        <v>#NUM!</v>
      </c>
      <c r="J169" s="72" t="e">
        <v>#NUM!</v>
      </c>
      <c r="K169" s="72" t="str">
        <v/>
      </c>
      <c r="L169" s="72" t="str">
        <v/>
      </c>
      <c r="M169" s="72" t="str">
        <v/>
      </c>
      <c r="N169" s="72" t="str">
        <v/>
      </c>
      <c r="O169" s="72" t="e">
        <v>#NUM!</v>
      </c>
      <c r="P169" s="72" t="e">
        <v>#NUM!</v>
      </c>
      <c r="Q169" s="72" t="e">
        <v>#NUM!</v>
      </c>
      <c r="R169" s="72" t="e">
        <v>#NUM!</v>
      </c>
      <c r="S169" s="72" t="e">
        <v>#NUM!</v>
      </c>
      <c r="T169" s="72" t="e">
        <v>#NUM!</v>
      </c>
      <c r="U169" s="72" t="e">
        <v>#NUM!</v>
      </c>
      <c r="V169" s="72" t="e">
        <v>#NUM!</v>
      </c>
      <c r="W169" s="72" t="e">
        <v>#NUM!</v>
      </c>
      <c r="X169" s="72" t="e">
        <v>#NUM!</v>
      </c>
      <c r="Y169" s="72" t="e">
        <v>#NUM!</v>
      </c>
      <c r="Z169" s="72" t="str">
        <v/>
      </c>
      <c r="AA169" s="72" t="str">
        <v/>
      </c>
      <c r="AB169" s="72" t="str">
        <v/>
      </c>
      <c r="AC169" s="72" t="str">
        <v/>
      </c>
      <c r="AD169" s="72" t="str">
        <v/>
      </c>
      <c r="AE169" s="72" t="str">
        <v/>
      </c>
      <c r="AF169" s="72" t="str">
        <v/>
      </c>
      <c r="AG169" s="72" t="str">
        <v/>
      </c>
      <c r="AH169" s="72" t="str">
        <v/>
      </c>
      <c r="AI169" s="72" t="str">
        <v/>
      </c>
      <c r="AJ169" s="72" t="str">
        <v/>
      </c>
      <c r="AK169" s="72" t="str">
        <v/>
      </c>
      <c r="AL169" s="72" t="str">
        <v/>
      </c>
      <c r="AM169" s="72" t="str">
        <v/>
      </c>
      <c r="AN169" s="72" t="str">
        <v/>
      </c>
      <c r="AO169" s="72" t="str">
        <v/>
      </c>
      <c r="AP169" s="72" t="str">
        <v/>
      </c>
      <c r="AQ169" s="72" t="str">
        <v/>
      </c>
      <c r="AR169" s="72" t="str">
        <v/>
      </c>
      <c r="AS169" s="72" t="str">
        <v/>
      </c>
      <c r="AT169" s="72" t="str">
        <v/>
      </c>
      <c r="AU169" s="72" t="str">
        <v/>
      </c>
      <c r="AV169" s="72" t="str">
        <v/>
      </c>
      <c r="AW169" s="72" t="str">
        <v/>
      </c>
      <c r="AX169" s="72" t="str">
        <v/>
      </c>
      <c r="AY169" s="72" t="str">
        <v/>
      </c>
      <c r="AZ169" s="72" t="str">
        <v/>
      </c>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c r="DA169" s="72"/>
      <c r="DB169" s="72"/>
      <c r="DC169" s="72"/>
      <c r="DD169" s="72"/>
      <c r="DE169" s="72"/>
      <c r="DF169" s="72"/>
      <c r="DG169" s="72"/>
      <c r="DH169" s="72"/>
      <c r="DI169" s="72"/>
      <c r="DJ169" s="72"/>
      <c r="DK169" s="72"/>
      <c r="DL169" s="72"/>
      <c r="DM169" s="72"/>
      <c r="DN169" s="72"/>
      <c r="DO169" s="72"/>
      <c r="DP169" s="72"/>
      <c r="DQ169" s="72"/>
      <c r="DR169" s="72"/>
      <c r="DS169" s="72"/>
      <c r="DT169" s="72"/>
      <c r="DU169" s="72"/>
      <c r="DV169" s="72"/>
      <c r="DW169" s="72"/>
      <c r="DX169" s="72"/>
      <c r="DY169" s="72"/>
      <c r="DZ169" s="72"/>
      <c r="EA169" s="72"/>
      <c r="EB169" s="72"/>
      <c r="EC169" s="72"/>
      <c r="ED169" s="72"/>
      <c r="EE169" s="72"/>
      <c r="EF169" s="72"/>
      <c r="EG169" s="72"/>
      <c r="EH169" s="72"/>
      <c r="EI169" s="72"/>
      <c r="EJ169" s="72"/>
      <c r="EK169" s="72"/>
      <c r="EL169" s="72"/>
      <c r="EM169" s="72"/>
      <c r="EN169" s="72"/>
      <c r="EO169" s="72"/>
      <c r="EP169" s="72"/>
      <c r="EQ169" s="72"/>
      <c r="ER169" s="72"/>
      <c r="ES169" s="72"/>
      <c r="ET169" s="72"/>
      <c r="EU169" s="72"/>
      <c r="EV169" s="72"/>
      <c r="EW169" s="72"/>
      <c r="EX169" s="72"/>
      <c r="EY169" s="72"/>
      <c r="EZ169" s="72"/>
      <c r="FA169" s="72"/>
      <c r="FB169" s="72"/>
      <c r="FC169" s="72"/>
      <c r="FD169" s="72"/>
      <c r="FE169" s="72"/>
      <c r="FF169" s="72"/>
      <c r="FG169" s="72"/>
      <c r="FH169" s="72"/>
      <c r="FI169" s="72"/>
      <c r="FJ169" s="72"/>
      <c r="FK169" s="72"/>
      <c r="FL169" s="72"/>
      <c r="FM169" s="72"/>
      <c r="FN169" s="72"/>
      <c r="FO169" s="72"/>
      <c r="FP169" s="72"/>
      <c r="FQ169" s="72"/>
      <c r="FR169" s="72"/>
      <c r="FS169" s="72"/>
      <c r="FT169" s="72"/>
      <c r="FU169" s="72"/>
      <c r="FV169" s="72"/>
      <c r="FW169" s="72"/>
      <c r="FX169" s="72"/>
      <c r="FY169" s="72"/>
      <c r="FZ169" s="72"/>
      <c r="GA169" s="72"/>
      <c r="GB169" s="72"/>
      <c r="GC169" s="72"/>
      <c r="GD169" s="72"/>
      <c r="GE169" s="72"/>
      <c r="GF169" s="72"/>
      <c r="GG169" s="72"/>
      <c r="GH169" s="72"/>
      <c r="GI169" s="72"/>
      <c r="GJ169" s="72"/>
      <c r="GK169" s="72"/>
      <c r="GL169" s="72"/>
      <c r="GM169" s="72"/>
      <c r="GN169" s="72"/>
      <c r="GO169" s="72"/>
      <c r="GP169" s="72"/>
      <c r="GQ169" s="72"/>
      <c r="GR169" s="72"/>
      <c r="GS169" s="72"/>
      <c r="GT169" s="72"/>
      <c r="GU169" s="72"/>
      <c r="GV169" s="72"/>
      <c r="GW169" s="72"/>
      <c r="GX169" s="72"/>
      <c r="GY169" s="72"/>
      <c r="GZ169" s="72"/>
      <c r="HA169" s="72"/>
      <c r="HB169" s="72"/>
      <c r="HC169" s="72"/>
      <c r="HD169" s="72"/>
      <c r="HE169" s="72"/>
      <c r="HF169" s="72"/>
      <c r="HG169" s="72"/>
      <c r="HH169" s="72"/>
      <c r="HI169" s="72"/>
      <c r="HJ169" s="72"/>
      <c r="HK169" s="72"/>
      <c r="HL169" s="72"/>
      <c r="HM169" s="72"/>
      <c r="HN169" s="72"/>
      <c r="HO169" s="72"/>
      <c r="HP169" s="72"/>
      <c r="HQ169" s="72"/>
      <c r="HR169" s="72"/>
      <c r="HS169" s="72"/>
      <c r="HT169" s="72"/>
      <c r="HU169" s="72"/>
      <c r="HV169" s="72"/>
      <c r="HW169" s="72"/>
      <c r="HX169" s="72"/>
      <c r="HY169" s="72"/>
      <c r="HZ169" s="72"/>
      <c r="IA169" s="72"/>
      <c r="IB169" s="72"/>
      <c r="IC169" s="72"/>
      <c r="ID169" s="72"/>
      <c r="IE169" s="72"/>
      <c r="IF169" s="72"/>
      <c r="IG169" s="72"/>
      <c r="IH169" s="72"/>
      <c r="II169" s="72"/>
      <c r="IJ169" s="72"/>
      <c r="IK169" s="72"/>
      <c r="IL169" s="72"/>
      <c r="IM169" s="72"/>
      <c r="IN169" s="72"/>
      <c r="IO169" s="72"/>
      <c r="IP169" s="72"/>
      <c r="IQ169" s="72"/>
      <c r="IR169" s="72"/>
      <c r="IS169" s="72"/>
      <c r="IT169" s="72"/>
      <c r="IU169" s="72"/>
      <c r="IV169" s="72"/>
    </row>
    <row r="170" spans="1:256" s="73" customFormat="1" x14ac:dyDescent="0.25">
      <c r="A170" s="70" t="str">
        <f>IF(A168="","",IF((SUM(IF(FREQUENCY('A1'!$K$30:$L$103,'A1'!$K$30:$L$103)&gt;0,1)))&gt;(A168+1),(A168+1),""))</f>
        <v/>
      </c>
      <c r="B170" s="71" t="str">
        <f t="array" ref="B170">IF(A169="","",(LARGE('A1'!$K$30:$L$103,(1+SUM(COUNTIF('A1'!$K$30:$L$103,B$7:B169))-(A169*COUNTIF('A1'!$K$30:$L$103,B$8))))))</f>
        <v/>
      </c>
      <c r="C170" s="72" t="str">
        <f t="array" ref="C170:AZ170">IF($C$6:$AZ$6="","",IF($C$6:$AZ$6="HOT",IF($C169:$AZ169="●","|",IF($C169:$AZ169="|","|","")),IF($C169:$AZ169="▲","|",IF($C169:$AZ169="|","|",""))))</f>
        <v/>
      </c>
      <c r="D170" s="72" t="str">
        <v/>
      </c>
      <c r="E170" s="72" t="e">
        <v>#NUM!</v>
      </c>
      <c r="F170" s="72" t="str">
        <v/>
      </c>
      <c r="G170" s="72" t="str">
        <v/>
      </c>
      <c r="H170" s="72" t="e">
        <v>#NUM!</v>
      </c>
      <c r="I170" s="72" t="e">
        <v>#NUM!</v>
      </c>
      <c r="J170" s="72" t="e">
        <v>#NUM!</v>
      </c>
      <c r="K170" s="72" t="str">
        <v/>
      </c>
      <c r="L170" s="72" t="str">
        <v/>
      </c>
      <c r="M170" s="72" t="str">
        <v/>
      </c>
      <c r="N170" s="72" t="str">
        <v/>
      </c>
      <c r="O170" s="72" t="e">
        <v>#NUM!</v>
      </c>
      <c r="P170" s="72" t="e">
        <v>#NUM!</v>
      </c>
      <c r="Q170" s="72" t="e">
        <v>#NUM!</v>
      </c>
      <c r="R170" s="72" t="e">
        <v>#NUM!</v>
      </c>
      <c r="S170" s="72" t="e">
        <v>#NUM!</v>
      </c>
      <c r="T170" s="72" t="e">
        <v>#NUM!</v>
      </c>
      <c r="U170" s="72" t="e">
        <v>#NUM!</v>
      </c>
      <c r="V170" s="72" t="e">
        <v>#NUM!</v>
      </c>
      <c r="W170" s="72" t="e">
        <v>#NUM!</v>
      </c>
      <c r="X170" s="72" t="e">
        <v>#NUM!</v>
      </c>
      <c r="Y170" s="72" t="e">
        <v>#NUM!</v>
      </c>
      <c r="Z170" s="72" t="str">
        <v/>
      </c>
      <c r="AA170" s="72" t="str">
        <v/>
      </c>
      <c r="AB170" s="72" t="str">
        <v/>
      </c>
      <c r="AC170" s="72" t="str">
        <v/>
      </c>
      <c r="AD170" s="72" t="str">
        <v/>
      </c>
      <c r="AE170" s="72" t="str">
        <v/>
      </c>
      <c r="AF170" s="72" t="str">
        <v/>
      </c>
      <c r="AG170" s="72" t="str">
        <v/>
      </c>
      <c r="AH170" s="72" t="str">
        <v/>
      </c>
      <c r="AI170" s="72" t="str">
        <v/>
      </c>
      <c r="AJ170" s="72" t="str">
        <v/>
      </c>
      <c r="AK170" s="72" t="str">
        <v/>
      </c>
      <c r="AL170" s="72" t="str">
        <v/>
      </c>
      <c r="AM170" s="72" t="str">
        <v/>
      </c>
      <c r="AN170" s="72" t="str">
        <v/>
      </c>
      <c r="AO170" s="72" t="str">
        <v/>
      </c>
      <c r="AP170" s="72" t="str">
        <v/>
      </c>
      <c r="AQ170" s="72" t="str">
        <v/>
      </c>
      <c r="AR170" s="72" t="str">
        <v/>
      </c>
      <c r="AS170" s="72" t="str">
        <v/>
      </c>
      <c r="AT170" s="72" t="str">
        <v/>
      </c>
      <c r="AU170" s="72" t="str">
        <v/>
      </c>
      <c r="AV170" s="72" t="str">
        <v/>
      </c>
      <c r="AW170" s="72" t="str">
        <v/>
      </c>
      <c r="AX170" s="72" t="str">
        <v/>
      </c>
      <c r="AY170" s="72" t="str">
        <v/>
      </c>
      <c r="AZ170" s="72" t="str">
        <v/>
      </c>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c r="DA170" s="72"/>
      <c r="DB170" s="72"/>
      <c r="DC170" s="72"/>
      <c r="DD170" s="72"/>
      <c r="DE170" s="72"/>
      <c r="DF170" s="72"/>
      <c r="DG170" s="72"/>
      <c r="DH170" s="72"/>
      <c r="DI170" s="72"/>
      <c r="DJ170" s="72"/>
      <c r="DK170" s="72"/>
      <c r="DL170" s="72"/>
      <c r="DM170" s="72"/>
      <c r="DN170" s="72"/>
      <c r="DO170" s="72"/>
      <c r="DP170" s="72"/>
      <c r="DQ170" s="72"/>
      <c r="DR170" s="72"/>
      <c r="DS170" s="72"/>
      <c r="DT170" s="72"/>
      <c r="DU170" s="72"/>
      <c r="DV170" s="72"/>
      <c r="DW170" s="72"/>
      <c r="DX170" s="72"/>
      <c r="DY170" s="72"/>
      <c r="DZ170" s="72"/>
      <c r="EA170" s="72"/>
      <c r="EB170" s="72"/>
      <c r="EC170" s="72"/>
      <c r="ED170" s="72"/>
      <c r="EE170" s="72"/>
      <c r="EF170" s="72"/>
      <c r="EG170" s="72"/>
      <c r="EH170" s="72"/>
      <c r="EI170" s="72"/>
      <c r="EJ170" s="72"/>
      <c r="EK170" s="72"/>
      <c r="EL170" s="72"/>
      <c r="EM170" s="72"/>
      <c r="EN170" s="72"/>
      <c r="EO170" s="72"/>
      <c r="EP170" s="72"/>
      <c r="EQ170" s="72"/>
      <c r="ER170" s="72"/>
      <c r="ES170" s="72"/>
      <c r="ET170" s="72"/>
      <c r="EU170" s="72"/>
      <c r="EV170" s="72"/>
      <c r="EW170" s="72"/>
      <c r="EX170" s="72"/>
      <c r="EY170" s="72"/>
      <c r="EZ170" s="72"/>
      <c r="FA170" s="72"/>
      <c r="FB170" s="72"/>
      <c r="FC170" s="72"/>
      <c r="FD170" s="72"/>
      <c r="FE170" s="72"/>
      <c r="FF170" s="72"/>
      <c r="FG170" s="72"/>
      <c r="FH170" s="72"/>
      <c r="FI170" s="72"/>
      <c r="FJ170" s="72"/>
      <c r="FK170" s="72"/>
      <c r="FL170" s="72"/>
      <c r="FM170" s="72"/>
      <c r="FN170" s="72"/>
      <c r="FO170" s="72"/>
      <c r="FP170" s="72"/>
      <c r="FQ170" s="72"/>
      <c r="FR170" s="72"/>
      <c r="FS170" s="72"/>
      <c r="FT170" s="72"/>
      <c r="FU170" s="72"/>
      <c r="FV170" s="72"/>
      <c r="FW170" s="72"/>
      <c r="FX170" s="72"/>
      <c r="FY170" s="72"/>
      <c r="FZ170" s="72"/>
      <c r="GA170" s="72"/>
      <c r="GB170" s="72"/>
      <c r="GC170" s="72"/>
      <c r="GD170" s="72"/>
      <c r="GE170" s="72"/>
      <c r="GF170" s="72"/>
      <c r="GG170" s="72"/>
      <c r="GH170" s="72"/>
      <c r="GI170" s="72"/>
      <c r="GJ170" s="72"/>
      <c r="GK170" s="72"/>
      <c r="GL170" s="72"/>
      <c r="GM170" s="72"/>
      <c r="GN170" s="72"/>
      <c r="GO170" s="72"/>
      <c r="GP170" s="72"/>
      <c r="GQ170" s="72"/>
      <c r="GR170" s="72"/>
      <c r="GS170" s="72"/>
      <c r="GT170" s="72"/>
      <c r="GU170" s="72"/>
      <c r="GV170" s="72"/>
      <c r="GW170" s="72"/>
      <c r="GX170" s="72"/>
      <c r="GY170" s="72"/>
      <c r="GZ170" s="72"/>
      <c r="HA170" s="72"/>
      <c r="HB170" s="72"/>
      <c r="HC170" s="72"/>
      <c r="HD170" s="72"/>
      <c r="HE170" s="72"/>
      <c r="HF170" s="72"/>
      <c r="HG170" s="72"/>
      <c r="HH170" s="72"/>
      <c r="HI170" s="72"/>
      <c r="HJ170" s="72"/>
      <c r="HK170" s="72"/>
      <c r="HL170" s="72"/>
      <c r="HM170" s="72"/>
      <c r="HN170" s="72"/>
      <c r="HO170" s="72"/>
      <c r="HP170" s="72"/>
      <c r="HQ170" s="72"/>
      <c r="HR170" s="72"/>
      <c r="HS170" s="72"/>
      <c r="HT170" s="72"/>
      <c r="HU170" s="72"/>
      <c r="HV170" s="72"/>
      <c r="HW170" s="72"/>
      <c r="HX170" s="72"/>
      <c r="HY170" s="72"/>
      <c r="HZ170" s="72"/>
      <c r="IA170" s="72"/>
      <c r="IB170" s="72"/>
      <c r="IC170" s="72"/>
      <c r="ID170" s="72"/>
      <c r="IE170" s="72"/>
      <c r="IF170" s="72"/>
      <c r="IG170" s="72"/>
      <c r="IH170" s="72"/>
      <c r="II170" s="72"/>
      <c r="IJ170" s="72"/>
      <c r="IK170" s="72"/>
      <c r="IL170" s="72"/>
      <c r="IM170" s="72"/>
      <c r="IN170" s="72"/>
      <c r="IO170" s="72"/>
      <c r="IP170" s="72"/>
      <c r="IQ170" s="72"/>
      <c r="IR170" s="72"/>
      <c r="IS170" s="72"/>
      <c r="IT170" s="72"/>
      <c r="IU170" s="72"/>
      <c r="IV170" s="72"/>
    </row>
    <row r="171" spans="1:256" s="73" customFormat="1" x14ac:dyDescent="0.25">
      <c r="A171" s="70" t="str">
        <f>IF(A169="","",IF((SUM(IF(FREQUENCY('A1'!$K$30:$L$103,'A1'!$K$30:$L$103)&gt;0,1)))&gt;(A169+1),(A169+1),""))</f>
        <v/>
      </c>
      <c r="B171" s="71" t="str">
        <f t="array" ref="B171">IF(A170="","",(LARGE('A1'!$K$30:$L$103,(1+SUM(COUNTIF('A1'!$K$30:$L$103,B$7:B170))-(A170*COUNTIF('A1'!$K$30:$L$103,B$8))))))</f>
        <v/>
      </c>
      <c r="C171" s="72" t="str">
        <f t="array" ref="C171:AZ171">IF($C$6:$AZ$6="","",IF($C$6:$AZ$6="HOT",IF(TRANSPOSE('A1'!$K$30:$K$80)=$B171,"●",IF(TRANSPOSE('A1'!$L$30:$L$80)=$B171,"▼",IF($C170:$AZ170="|","|",""))),IF(TRANSPOSE('A1'!$K$30:$K$80)=$B171,"●",IF(TRANSPOSE('A1'!$L$30:$L$80)=$B171,"▲",IF($C170:$AZ170="|","|","")))))</f>
        <v/>
      </c>
      <c r="D171" s="72" t="str">
        <v/>
      </c>
      <c r="E171" s="72" t="e">
        <v>#NUM!</v>
      </c>
      <c r="F171" s="72" t="str">
        <v/>
      </c>
      <c r="G171" s="72" t="str">
        <v/>
      </c>
      <c r="H171" s="72" t="e">
        <v>#NUM!</v>
      </c>
      <c r="I171" s="72" t="e">
        <v>#NUM!</v>
      </c>
      <c r="J171" s="72" t="e">
        <v>#NUM!</v>
      </c>
      <c r="K171" s="72" t="str">
        <v/>
      </c>
      <c r="L171" s="72" t="str">
        <v/>
      </c>
      <c r="M171" s="72" t="str">
        <v/>
      </c>
      <c r="N171" s="72" t="str">
        <v/>
      </c>
      <c r="O171" s="72" t="e">
        <v>#NUM!</v>
      </c>
      <c r="P171" s="72" t="e">
        <v>#NUM!</v>
      </c>
      <c r="Q171" s="72" t="e">
        <v>#NUM!</v>
      </c>
      <c r="R171" s="72" t="e">
        <v>#NUM!</v>
      </c>
      <c r="S171" s="72" t="e">
        <v>#NUM!</v>
      </c>
      <c r="T171" s="72" t="e">
        <v>#NUM!</v>
      </c>
      <c r="U171" s="72" t="e">
        <v>#NUM!</v>
      </c>
      <c r="V171" s="72" t="e">
        <v>#NUM!</v>
      </c>
      <c r="W171" s="72" t="e">
        <v>#NUM!</v>
      </c>
      <c r="X171" s="72" t="e">
        <v>#NUM!</v>
      </c>
      <c r="Y171" s="72" t="e">
        <v>#NUM!</v>
      </c>
      <c r="Z171" s="72" t="str">
        <v/>
      </c>
      <c r="AA171" s="72" t="str">
        <v/>
      </c>
      <c r="AB171" s="72" t="str">
        <v/>
      </c>
      <c r="AC171" s="72" t="str">
        <v/>
      </c>
      <c r="AD171" s="72" t="str">
        <v/>
      </c>
      <c r="AE171" s="72" t="str">
        <v/>
      </c>
      <c r="AF171" s="72" t="str">
        <v/>
      </c>
      <c r="AG171" s="72" t="str">
        <v/>
      </c>
      <c r="AH171" s="72" t="str">
        <v/>
      </c>
      <c r="AI171" s="72" t="str">
        <v/>
      </c>
      <c r="AJ171" s="72" t="str">
        <v/>
      </c>
      <c r="AK171" s="72" t="str">
        <v/>
      </c>
      <c r="AL171" s="72" t="str">
        <v/>
      </c>
      <c r="AM171" s="72" t="str">
        <v/>
      </c>
      <c r="AN171" s="72" t="str">
        <v/>
      </c>
      <c r="AO171" s="72" t="str">
        <v/>
      </c>
      <c r="AP171" s="72" t="str">
        <v/>
      </c>
      <c r="AQ171" s="72" t="str">
        <v/>
      </c>
      <c r="AR171" s="72" t="str">
        <v/>
      </c>
      <c r="AS171" s="72" t="str">
        <v/>
      </c>
      <c r="AT171" s="72" t="str">
        <v/>
      </c>
      <c r="AU171" s="72" t="str">
        <v/>
      </c>
      <c r="AV171" s="72" t="str">
        <v/>
      </c>
      <c r="AW171" s="72" t="str">
        <v/>
      </c>
      <c r="AX171" s="72" t="str">
        <v/>
      </c>
      <c r="AY171" s="72" t="str">
        <v/>
      </c>
      <c r="AZ171" s="72" t="str">
        <v/>
      </c>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c r="DA171" s="72"/>
      <c r="DB171" s="72"/>
      <c r="DC171" s="72"/>
      <c r="DD171" s="72"/>
      <c r="DE171" s="72"/>
      <c r="DF171" s="72"/>
      <c r="DG171" s="72"/>
      <c r="DH171" s="72"/>
      <c r="DI171" s="72"/>
      <c r="DJ171" s="72"/>
      <c r="DK171" s="72"/>
      <c r="DL171" s="72"/>
      <c r="DM171" s="72"/>
      <c r="DN171" s="72"/>
      <c r="DO171" s="72"/>
      <c r="DP171" s="72"/>
      <c r="DQ171" s="72"/>
      <c r="DR171" s="72"/>
      <c r="DS171" s="72"/>
      <c r="DT171" s="72"/>
      <c r="DU171" s="72"/>
      <c r="DV171" s="72"/>
      <c r="DW171" s="72"/>
      <c r="DX171" s="72"/>
      <c r="DY171" s="72"/>
      <c r="DZ171" s="72"/>
      <c r="EA171" s="72"/>
      <c r="EB171" s="72"/>
      <c r="EC171" s="72"/>
      <c r="ED171" s="72"/>
      <c r="EE171" s="72"/>
      <c r="EF171" s="72"/>
      <c r="EG171" s="72"/>
      <c r="EH171" s="72"/>
      <c r="EI171" s="72"/>
      <c r="EJ171" s="72"/>
      <c r="EK171" s="72"/>
      <c r="EL171" s="72"/>
      <c r="EM171" s="72"/>
      <c r="EN171" s="72"/>
      <c r="EO171" s="72"/>
      <c r="EP171" s="72"/>
      <c r="EQ171" s="72"/>
      <c r="ER171" s="72"/>
      <c r="ES171" s="72"/>
      <c r="ET171" s="72"/>
      <c r="EU171" s="72"/>
      <c r="EV171" s="72"/>
      <c r="EW171" s="72"/>
      <c r="EX171" s="72"/>
      <c r="EY171" s="72"/>
      <c r="EZ171" s="72"/>
      <c r="FA171" s="72"/>
      <c r="FB171" s="72"/>
      <c r="FC171" s="72"/>
      <c r="FD171" s="72"/>
      <c r="FE171" s="72"/>
      <c r="FF171" s="72"/>
      <c r="FG171" s="72"/>
      <c r="FH171" s="72"/>
      <c r="FI171" s="72"/>
      <c r="FJ171" s="72"/>
      <c r="FK171" s="72"/>
      <c r="FL171" s="72"/>
      <c r="FM171" s="72"/>
      <c r="FN171" s="72"/>
      <c r="FO171" s="72"/>
      <c r="FP171" s="72"/>
      <c r="FQ171" s="72"/>
      <c r="FR171" s="72"/>
      <c r="FS171" s="72"/>
      <c r="FT171" s="72"/>
      <c r="FU171" s="72"/>
      <c r="FV171" s="72"/>
      <c r="FW171" s="72"/>
      <c r="FX171" s="72"/>
      <c r="FY171" s="72"/>
      <c r="FZ171" s="72"/>
      <c r="GA171" s="72"/>
      <c r="GB171" s="72"/>
      <c r="GC171" s="72"/>
      <c r="GD171" s="72"/>
      <c r="GE171" s="72"/>
      <c r="GF171" s="72"/>
      <c r="GG171" s="72"/>
      <c r="GH171" s="72"/>
      <c r="GI171" s="72"/>
      <c r="GJ171" s="72"/>
      <c r="GK171" s="72"/>
      <c r="GL171" s="72"/>
      <c r="GM171" s="72"/>
      <c r="GN171" s="72"/>
      <c r="GO171" s="72"/>
      <c r="GP171" s="72"/>
      <c r="GQ171" s="72"/>
      <c r="GR171" s="72"/>
      <c r="GS171" s="72"/>
      <c r="GT171" s="72"/>
      <c r="GU171" s="72"/>
      <c r="GV171" s="72"/>
      <c r="GW171" s="72"/>
      <c r="GX171" s="72"/>
      <c r="GY171" s="72"/>
      <c r="GZ171" s="72"/>
      <c r="HA171" s="72"/>
      <c r="HB171" s="72"/>
      <c r="HC171" s="72"/>
      <c r="HD171" s="72"/>
      <c r="HE171" s="72"/>
      <c r="HF171" s="72"/>
      <c r="HG171" s="72"/>
      <c r="HH171" s="72"/>
      <c r="HI171" s="72"/>
      <c r="HJ171" s="72"/>
      <c r="HK171" s="72"/>
      <c r="HL171" s="72"/>
      <c r="HM171" s="72"/>
      <c r="HN171" s="72"/>
      <c r="HO171" s="72"/>
      <c r="HP171" s="72"/>
      <c r="HQ171" s="72"/>
      <c r="HR171" s="72"/>
      <c r="HS171" s="72"/>
      <c r="HT171" s="72"/>
      <c r="HU171" s="72"/>
      <c r="HV171" s="72"/>
      <c r="HW171" s="72"/>
      <c r="HX171" s="72"/>
      <c r="HY171" s="72"/>
      <c r="HZ171" s="72"/>
      <c r="IA171" s="72"/>
      <c r="IB171" s="72"/>
      <c r="IC171" s="72"/>
      <c r="ID171" s="72"/>
      <c r="IE171" s="72"/>
      <c r="IF171" s="72"/>
      <c r="IG171" s="72"/>
      <c r="IH171" s="72"/>
      <c r="II171" s="72"/>
      <c r="IJ171" s="72"/>
      <c r="IK171" s="72"/>
      <c r="IL171" s="72"/>
      <c r="IM171" s="72"/>
      <c r="IN171" s="72"/>
      <c r="IO171" s="72"/>
      <c r="IP171" s="72"/>
      <c r="IQ171" s="72"/>
      <c r="IR171" s="72"/>
      <c r="IS171" s="72"/>
      <c r="IT171" s="72"/>
      <c r="IU171" s="72"/>
      <c r="IV171" s="72"/>
    </row>
    <row r="172" spans="1:256" s="73" customFormat="1" x14ac:dyDescent="0.25">
      <c r="A172" s="70" t="str">
        <f>IF(A170="","",IF((SUM(IF(FREQUENCY('A1'!$K$30:$L$103,'A1'!$K$30:$L$103)&gt;0,1)))&gt;(A170+1),(A170+1),""))</f>
        <v/>
      </c>
      <c r="B172" s="71" t="str">
        <f t="array" ref="B172">IF(A171="","",(LARGE('A1'!$K$30:$L$103,(1+SUM(COUNTIF('A1'!$K$30:$L$103,B$7:B171))-(A171*COUNTIF('A1'!$K$30:$L$103,B$8))))))</f>
        <v/>
      </c>
      <c r="C172" s="72" t="str">
        <f t="array" ref="C172:AZ172">IF($C$6:$AZ$6="","",IF($C$6:$AZ$6="HOT",IF($C171:$AZ171="●","|",IF($C171:$AZ171="|","|","")),IF($C171:$AZ171="▲","|",IF($C171:$AZ171="|","|",""))))</f>
        <v/>
      </c>
      <c r="D172" s="72" t="str">
        <v/>
      </c>
      <c r="E172" s="72" t="e">
        <v>#NUM!</v>
      </c>
      <c r="F172" s="72" t="str">
        <v/>
      </c>
      <c r="G172" s="72" t="str">
        <v/>
      </c>
      <c r="H172" s="72" t="e">
        <v>#NUM!</v>
      </c>
      <c r="I172" s="72" t="e">
        <v>#NUM!</v>
      </c>
      <c r="J172" s="72" t="e">
        <v>#NUM!</v>
      </c>
      <c r="K172" s="72" t="str">
        <v/>
      </c>
      <c r="L172" s="72" t="str">
        <v/>
      </c>
      <c r="M172" s="72" t="str">
        <v/>
      </c>
      <c r="N172" s="72" t="str">
        <v/>
      </c>
      <c r="O172" s="72" t="e">
        <v>#NUM!</v>
      </c>
      <c r="P172" s="72" t="e">
        <v>#NUM!</v>
      </c>
      <c r="Q172" s="72" t="e">
        <v>#NUM!</v>
      </c>
      <c r="R172" s="72" t="e">
        <v>#NUM!</v>
      </c>
      <c r="S172" s="72" t="e">
        <v>#NUM!</v>
      </c>
      <c r="T172" s="72" t="e">
        <v>#NUM!</v>
      </c>
      <c r="U172" s="72" t="e">
        <v>#NUM!</v>
      </c>
      <c r="V172" s="72" t="e">
        <v>#NUM!</v>
      </c>
      <c r="W172" s="72" t="e">
        <v>#NUM!</v>
      </c>
      <c r="X172" s="72" t="e">
        <v>#NUM!</v>
      </c>
      <c r="Y172" s="72" t="e">
        <v>#NUM!</v>
      </c>
      <c r="Z172" s="72" t="str">
        <v/>
      </c>
      <c r="AA172" s="72" t="str">
        <v/>
      </c>
      <c r="AB172" s="72" t="str">
        <v/>
      </c>
      <c r="AC172" s="72" t="str">
        <v/>
      </c>
      <c r="AD172" s="72" t="str">
        <v/>
      </c>
      <c r="AE172" s="72" t="str">
        <v/>
      </c>
      <c r="AF172" s="72" t="str">
        <v/>
      </c>
      <c r="AG172" s="72" t="str">
        <v/>
      </c>
      <c r="AH172" s="72" t="str">
        <v/>
      </c>
      <c r="AI172" s="72" t="str">
        <v/>
      </c>
      <c r="AJ172" s="72" t="str">
        <v/>
      </c>
      <c r="AK172" s="72" t="str">
        <v/>
      </c>
      <c r="AL172" s="72" t="str">
        <v/>
      </c>
      <c r="AM172" s="72" t="str">
        <v/>
      </c>
      <c r="AN172" s="72" t="str">
        <v/>
      </c>
      <c r="AO172" s="72" t="str">
        <v/>
      </c>
      <c r="AP172" s="72" t="str">
        <v/>
      </c>
      <c r="AQ172" s="72" t="str">
        <v/>
      </c>
      <c r="AR172" s="72" t="str">
        <v/>
      </c>
      <c r="AS172" s="72" t="str">
        <v/>
      </c>
      <c r="AT172" s="72" t="str">
        <v/>
      </c>
      <c r="AU172" s="72" t="str">
        <v/>
      </c>
      <c r="AV172" s="72" t="str">
        <v/>
      </c>
      <c r="AW172" s="72" t="str">
        <v/>
      </c>
      <c r="AX172" s="72" t="str">
        <v/>
      </c>
      <c r="AY172" s="72" t="str">
        <v/>
      </c>
      <c r="AZ172" s="72" t="str">
        <v/>
      </c>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c r="FG172" s="72"/>
      <c r="FH172" s="72"/>
      <c r="FI172" s="72"/>
      <c r="FJ172" s="72"/>
      <c r="FK172" s="72"/>
      <c r="FL172" s="72"/>
      <c r="FM172" s="72"/>
      <c r="FN172" s="72"/>
      <c r="FO172" s="72"/>
      <c r="FP172" s="72"/>
      <c r="FQ172" s="72"/>
      <c r="FR172" s="72"/>
      <c r="FS172" s="72"/>
      <c r="FT172" s="72"/>
      <c r="FU172" s="72"/>
      <c r="FV172" s="72"/>
      <c r="FW172" s="72"/>
      <c r="FX172" s="72"/>
      <c r="FY172" s="72"/>
      <c r="FZ172" s="72"/>
      <c r="GA172" s="72"/>
      <c r="GB172" s="72"/>
      <c r="GC172" s="72"/>
      <c r="GD172" s="72"/>
      <c r="GE172" s="72"/>
      <c r="GF172" s="72"/>
      <c r="GG172" s="72"/>
      <c r="GH172" s="72"/>
      <c r="GI172" s="72"/>
      <c r="GJ172" s="72"/>
      <c r="GK172" s="72"/>
      <c r="GL172" s="72"/>
      <c r="GM172" s="72"/>
      <c r="GN172" s="72"/>
      <c r="GO172" s="72"/>
      <c r="GP172" s="72"/>
      <c r="GQ172" s="72"/>
      <c r="GR172" s="72"/>
      <c r="GS172" s="72"/>
      <c r="GT172" s="72"/>
      <c r="GU172" s="72"/>
      <c r="GV172" s="72"/>
      <c r="GW172" s="72"/>
      <c r="GX172" s="72"/>
      <c r="GY172" s="72"/>
      <c r="GZ172" s="72"/>
      <c r="HA172" s="72"/>
      <c r="HB172" s="72"/>
      <c r="HC172" s="72"/>
      <c r="HD172" s="72"/>
      <c r="HE172" s="72"/>
      <c r="HF172" s="72"/>
      <c r="HG172" s="72"/>
      <c r="HH172" s="72"/>
      <c r="HI172" s="72"/>
      <c r="HJ172" s="72"/>
      <c r="HK172" s="72"/>
      <c r="HL172" s="72"/>
      <c r="HM172" s="72"/>
      <c r="HN172" s="72"/>
      <c r="HO172" s="72"/>
      <c r="HP172" s="72"/>
      <c r="HQ172" s="72"/>
      <c r="HR172" s="72"/>
      <c r="HS172" s="72"/>
      <c r="HT172" s="72"/>
      <c r="HU172" s="72"/>
      <c r="HV172" s="72"/>
      <c r="HW172" s="72"/>
      <c r="HX172" s="72"/>
      <c r="HY172" s="72"/>
      <c r="HZ172" s="72"/>
      <c r="IA172" s="72"/>
      <c r="IB172" s="72"/>
      <c r="IC172" s="72"/>
      <c r="ID172" s="72"/>
      <c r="IE172" s="72"/>
      <c r="IF172" s="72"/>
      <c r="IG172" s="72"/>
      <c r="IH172" s="72"/>
      <c r="II172" s="72"/>
      <c r="IJ172" s="72"/>
      <c r="IK172" s="72"/>
      <c r="IL172" s="72"/>
      <c r="IM172" s="72"/>
      <c r="IN172" s="72"/>
      <c r="IO172" s="72"/>
      <c r="IP172" s="72"/>
      <c r="IQ172" s="72"/>
      <c r="IR172" s="72"/>
      <c r="IS172" s="72"/>
      <c r="IT172" s="72"/>
      <c r="IU172" s="72"/>
      <c r="IV172" s="72"/>
    </row>
    <row r="173" spans="1:256" s="73" customFormat="1" x14ac:dyDescent="0.25">
      <c r="A173" s="70" t="str">
        <f>IF(A171="","",IF((SUM(IF(FREQUENCY('A1'!$K$30:$L$103,'A1'!$K$30:$L$103)&gt;0,1)))&gt;(A171+1),(A171+1),""))</f>
        <v/>
      </c>
      <c r="B173" s="71" t="str">
        <f t="array" ref="B173">IF(A172="","",(LARGE('A1'!$K$30:$L$103,(1+SUM(COUNTIF('A1'!$K$30:$L$103,B$7:B172))-(A172*COUNTIF('A1'!$K$30:$L$103,B$8))))))</f>
        <v/>
      </c>
      <c r="C173" s="72" t="str">
        <f t="array" ref="C173:AZ173">IF($C$6:$AZ$6="","",IF($C$6:$AZ$6="HOT",IF(TRANSPOSE('A1'!$K$30:$K$80)=$B173,"●",IF(TRANSPOSE('A1'!$L$30:$L$80)=$B173,"▼",IF($C172:$AZ172="|","|",""))),IF(TRANSPOSE('A1'!$K$30:$K$80)=$B173,"●",IF(TRANSPOSE('A1'!$L$30:$L$80)=$B173,"▲",IF($C172:$AZ172="|","|","")))))</f>
        <v/>
      </c>
      <c r="D173" s="72" t="str">
        <v/>
      </c>
      <c r="E173" s="72" t="e">
        <v>#NUM!</v>
      </c>
      <c r="F173" s="72" t="str">
        <v/>
      </c>
      <c r="G173" s="72" t="str">
        <v/>
      </c>
      <c r="H173" s="72" t="e">
        <v>#NUM!</v>
      </c>
      <c r="I173" s="72" t="e">
        <v>#NUM!</v>
      </c>
      <c r="J173" s="72" t="e">
        <v>#NUM!</v>
      </c>
      <c r="K173" s="72" t="str">
        <v/>
      </c>
      <c r="L173" s="72" t="str">
        <v/>
      </c>
      <c r="M173" s="72" t="str">
        <v/>
      </c>
      <c r="N173" s="72" t="str">
        <v/>
      </c>
      <c r="O173" s="72" t="e">
        <v>#NUM!</v>
      </c>
      <c r="P173" s="72" t="e">
        <v>#NUM!</v>
      </c>
      <c r="Q173" s="72" t="e">
        <v>#NUM!</v>
      </c>
      <c r="R173" s="72" t="e">
        <v>#NUM!</v>
      </c>
      <c r="S173" s="72" t="e">
        <v>#NUM!</v>
      </c>
      <c r="T173" s="72" t="e">
        <v>#NUM!</v>
      </c>
      <c r="U173" s="72" t="e">
        <v>#NUM!</v>
      </c>
      <c r="V173" s="72" t="e">
        <v>#NUM!</v>
      </c>
      <c r="W173" s="72" t="e">
        <v>#NUM!</v>
      </c>
      <c r="X173" s="72" t="e">
        <v>#NUM!</v>
      </c>
      <c r="Y173" s="72" t="e">
        <v>#NUM!</v>
      </c>
      <c r="Z173" s="72" t="str">
        <v/>
      </c>
      <c r="AA173" s="72" t="str">
        <v/>
      </c>
      <c r="AB173" s="72" t="str">
        <v/>
      </c>
      <c r="AC173" s="72" t="str">
        <v/>
      </c>
      <c r="AD173" s="72" t="str">
        <v/>
      </c>
      <c r="AE173" s="72" t="str">
        <v/>
      </c>
      <c r="AF173" s="72" t="str">
        <v/>
      </c>
      <c r="AG173" s="72" t="str">
        <v/>
      </c>
      <c r="AH173" s="72" t="str">
        <v/>
      </c>
      <c r="AI173" s="72" t="str">
        <v/>
      </c>
      <c r="AJ173" s="72" t="str">
        <v/>
      </c>
      <c r="AK173" s="72" t="str">
        <v/>
      </c>
      <c r="AL173" s="72" t="str">
        <v/>
      </c>
      <c r="AM173" s="72" t="str">
        <v/>
      </c>
      <c r="AN173" s="72" t="str">
        <v/>
      </c>
      <c r="AO173" s="72" t="str">
        <v/>
      </c>
      <c r="AP173" s="72" t="str">
        <v/>
      </c>
      <c r="AQ173" s="72" t="str">
        <v/>
      </c>
      <c r="AR173" s="72" t="str">
        <v/>
      </c>
      <c r="AS173" s="72" t="str">
        <v/>
      </c>
      <c r="AT173" s="72" t="str">
        <v/>
      </c>
      <c r="AU173" s="72" t="str">
        <v/>
      </c>
      <c r="AV173" s="72" t="str">
        <v/>
      </c>
      <c r="AW173" s="72" t="str">
        <v/>
      </c>
      <c r="AX173" s="72" t="str">
        <v/>
      </c>
      <c r="AY173" s="72" t="str">
        <v/>
      </c>
      <c r="AZ173" s="72" t="str">
        <v/>
      </c>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c r="DA173" s="72"/>
      <c r="DB173" s="72"/>
      <c r="DC173" s="72"/>
      <c r="DD173" s="72"/>
      <c r="DE173" s="72"/>
      <c r="DF173" s="72"/>
      <c r="DG173" s="72"/>
      <c r="DH173" s="72"/>
      <c r="DI173" s="72"/>
      <c r="DJ173" s="72"/>
      <c r="DK173" s="72"/>
      <c r="DL173" s="72"/>
      <c r="DM173" s="72"/>
      <c r="DN173" s="72"/>
      <c r="DO173" s="72"/>
      <c r="DP173" s="72"/>
      <c r="DQ173" s="72"/>
      <c r="DR173" s="72"/>
      <c r="DS173" s="72"/>
      <c r="DT173" s="72"/>
      <c r="DU173" s="72"/>
      <c r="DV173" s="72"/>
      <c r="DW173" s="72"/>
      <c r="DX173" s="72"/>
      <c r="DY173" s="72"/>
      <c r="DZ173" s="72"/>
      <c r="EA173" s="72"/>
      <c r="EB173" s="72"/>
      <c r="EC173" s="72"/>
      <c r="ED173" s="72"/>
      <c r="EE173" s="72"/>
      <c r="EF173" s="72"/>
      <c r="EG173" s="72"/>
      <c r="EH173" s="72"/>
      <c r="EI173" s="72"/>
      <c r="EJ173" s="72"/>
      <c r="EK173" s="72"/>
      <c r="EL173" s="72"/>
      <c r="EM173" s="72"/>
      <c r="EN173" s="72"/>
      <c r="EO173" s="72"/>
      <c r="EP173" s="72"/>
      <c r="EQ173" s="72"/>
      <c r="ER173" s="72"/>
      <c r="ES173" s="72"/>
      <c r="ET173" s="72"/>
      <c r="EU173" s="72"/>
      <c r="EV173" s="72"/>
      <c r="EW173" s="72"/>
      <c r="EX173" s="72"/>
      <c r="EY173" s="72"/>
      <c r="EZ173" s="72"/>
      <c r="FA173" s="72"/>
      <c r="FB173" s="72"/>
      <c r="FC173" s="72"/>
      <c r="FD173" s="72"/>
      <c r="FE173" s="72"/>
      <c r="FF173" s="72"/>
      <c r="FG173" s="72"/>
      <c r="FH173" s="72"/>
      <c r="FI173" s="72"/>
      <c r="FJ173" s="72"/>
      <c r="FK173" s="72"/>
      <c r="FL173" s="72"/>
      <c r="FM173" s="72"/>
      <c r="FN173" s="72"/>
      <c r="FO173" s="72"/>
      <c r="FP173" s="72"/>
      <c r="FQ173" s="72"/>
      <c r="FR173" s="72"/>
      <c r="FS173" s="72"/>
      <c r="FT173" s="72"/>
      <c r="FU173" s="72"/>
      <c r="FV173" s="72"/>
      <c r="FW173" s="72"/>
      <c r="FX173" s="72"/>
      <c r="FY173" s="72"/>
      <c r="FZ173" s="72"/>
      <c r="GA173" s="72"/>
      <c r="GB173" s="72"/>
      <c r="GC173" s="72"/>
      <c r="GD173" s="72"/>
      <c r="GE173" s="72"/>
      <c r="GF173" s="72"/>
      <c r="GG173" s="72"/>
      <c r="GH173" s="72"/>
      <c r="GI173" s="72"/>
      <c r="GJ173" s="72"/>
      <c r="GK173" s="72"/>
      <c r="GL173" s="72"/>
      <c r="GM173" s="72"/>
      <c r="GN173" s="72"/>
      <c r="GO173" s="72"/>
      <c r="GP173" s="72"/>
      <c r="GQ173" s="72"/>
      <c r="GR173" s="72"/>
      <c r="GS173" s="72"/>
      <c r="GT173" s="72"/>
      <c r="GU173" s="72"/>
      <c r="GV173" s="72"/>
      <c r="GW173" s="72"/>
      <c r="GX173" s="72"/>
      <c r="GY173" s="72"/>
      <c r="GZ173" s="72"/>
      <c r="HA173" s="72"/>
      <c r="HB173" s="72"/>
      <c r="HC173" s="72"/>
      <c r="HD173" s="72"/>
      <c r="HE173" s="72"/>
      <c r="HF173" s="72"/>
      <c r="HG173" s="72"/>
      <c r="HH173" s="72"/>
      <c r="HI173" s="72"/>
      <c r="HJ173" s="72"/>
      <c r="HK173" s="72"/>
      <c r="HL173" s="72"/>
      <c r="HM173" s="72"/>
      <c r="HN173" s="72"/>
      <c r="HO173" s="72"/>
      <c r="HP173" s="72"/>
      <c r="HQ173" s="72"/>
      <c r="HR173" s="72"/>
      <c r="HS173" s="72"/>
      <c r="HT173" s="72"/>
      <c r="HU173" s="72"/>
      <c r="HV173" s="72"/>
      <c r="HW173" s="72"/>
      <c r="HX173" s="72"/>
      <c r="HY173" s="72"/>
      <c r="HZ173" s="72"/>
      <c r="IA173" s="72"/>
      <c r="IB173" s="72"/>
      <c r="IC173" s="72"/>
      <c r="ID173" s="72"/>
      <c r="IE173" s="72"/>
      <c r="IF173" s="72"/>
      <c r="IG173" s="72"/>
      <c r="IH173" s="72"/>
      <c r="II173" s="72"/>
      <c r="IJ173" s="72"/>
      <c r="IK173" s="72"/>
      <c r="IL173" s="72"/>
      <c r="IM173" s="72"/>
      <c r="IN173" s="72"/>
      <c r="IO173" s="72"/>
      <c r="IP173" s="72"/>
      <c r="IQ173" s="72"/>
      <c r="IR173" s="72"/>
      <c r="IS173" s="72"/>
      <c r="IT173" s="72"/>
      <c r="IU173" s="72"/>
      <c r="IV173" s="72"/>
    </row>
    <row r="174" spans="1:256" s="73" customFormat="1" x14ac:dyDescent="0.25">
      <c r="A174" s="70" t="str">
        <f>IF(A172="","",IF((SUM(IF(FREQUENCY('A1'!$K$30:$L$103,'A1'!$K$30:$L$103)&gt;0,1)))&gt;(A172+1),(A172+1),""))</f>
        <v/>
      </c>
      <c r="B174" s="71" t="str">
        <f t="array" ref="B174">IF(A173="","",(LARGE('A1'!$K$30:$L$103,(1+SUM(COUNTIF('A1'!$K$30:$L$103,B$7:B173))-(A173*COUNTIF('A1'!$K$30:$L$103,B$8))))))</f>
        <v/>
      </c>
      <c r="C174" s="72" t="str">
        <f t="array" ref="C174:AZ174">IF($C$6:$AZ$6="","",IF($C$6:$AZ$6="HOT",IF($C173:$AZ173="●","|",IF($C173:$AZ173="|","|","")),IF($C173:$AZ173="▲","|",IF($C173:$AZ173="|","|",""))))</f>
        <v/>
      </c>
      <c r="D174" s="72" t="str">
        <v/>
      </c>
      <c r="E174" s="72" t="e">
        <v>#NUM!</v>
      </c>
      <c r="F174" s="72" t="str">
        <v/>
      </c>
      <c r="G174" s="72" t="str">
        <v/>
      </c>
      <c r="H174" s="72" t="e">
        <v>#NUM!</v>
      </c>
      <c r="I174" s="72" t="e">
        <v>#NUM!</v>
      </c>
      <c r="J174" s="72" t="e">
        <v>#NUM!</v>
      </c>
      <c r="K174" s="72" t="str">
        <v/>
      </c>
      <c r="L174" s="72" t="str">
        <v/>
      </c>
      <c r="M174" s="72" t="str">
        <v/>
      </c>
      <c r="N174" s="72" t="str">
        <v/>
      </c>
      <c r="O174" s="72" t="e">
        <v>#NUM!</v>
      </c>
      <c r="P174" s="72" t="e">
        <v>#NUM!</v>
      </c>
      <c r="Q174" s="72" t="e">
        <v>#NUM!</v>
      </c>
      <c r="R174" s="72" t="e">
        <v>#NUM!</v>
      </c>
      <c r="S174" s="72" t="e">
        <v>#NUM!</v>
      </c>
      <c r="T174" s="72" t="e">
        <v>#NUM!</v>
      </c>
      <c r="U174" s="72" t="e">
        <v>#NUM!</v>
      </c>
      <c r="V174" s="72" t="e">
        <v>#NUM!</v>
      </c>
      <c r="W174" s="72" t="e">
        <v>#NUM!</v>
      </c>
      <c r="X174" s="72" t="e">
        <v>#NUM!</v>
      </c>
      <c r="Y174" s="72" t="e">
        <v>#NUM!</v>
      </c>
      <c r="Z174" s="72" t="str">
        <v/>
      </c>
      <c r="AA174" s="72" t="str">
        <v/>
      </c>
      <c r="AB174" s="72" t="str">
        <v/>
      </c>
      <c r="AC174" s="72" t="str">
        <v/>
      </c>
      <c r="AD174" s="72" t="str">
        <v/>
      </c>
      <c r="AE174" s="72" t="str">
        <v/>
      </c>
      <c r="AF174" s="72" t="str">
        <v/>
      </c>
      <c r="AG174" s="72" t="str">
        <v/>
      </c>
      <c r="AH174" s="72" t="str">
        <v/>
      </c>
      <c r="AI174" s="72" t="str">
        <v/>
      </c>
      <c r="AJ174" s="72" t="str">
        <v/>
      </c>
      <c r="AK174" s="72" t="str">
        <v/>
      </c>
      <c r="AL174" s="72" t="str">
        <v/>
      </c>
      <c r="AM174" s="72" t="str">
        <v/>
      </c>
      <c r="AN174" s="72" t="str">
        <v/>
      </c>
      <c r="AO174" s="72" t="str">
        <v/>
      </c>
      <c r="AP174" s="72" t="str">
        <v/>
      </c>
      <c r="AQ174" s="72" t="str">
        <v/>
      </c>
      <c r="AR174" s="72" t="str">
        <v/>
      </c>
      <c r="AS174" s="72" t="str">
        <v/>
      </c>
      <c r="AT174" s="72" t="str">
        <v/>
      </c>
      <c r="AU174" s="72" t="str">
        <v/>
      </c>
      <c r="AV174" s="72" t="str">
        <v/>
      </c>
      <c r="AW174" s="72" t="str">
        <v/>
      </c>
      <c r="AX174" s="72" t="str">
        <v/>
      </c>
      <c r="AY174" s="72" t="str">
        <v/>
      </c>
      <c r="AZ174" s="72" t="str">
        <v/>
      </c>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c r="DA174" s="72"/>
      <c r="DB174" s="72"/>
      <c r="DC174" s="72"/>
      <c r="DD174" s="72"/>
      <c r="DE174" s="72"/>
      <c r="DF174" s="72"/>
      <c r="DG174" s="72"/>
      <c r="DH174" s="72"/>
      <c r="DI174" s="72"/>
      <c r="DJ174" s="72"/>
      <c r="DK174" s="72"/>
      <c r="DL174" s="72"/>
      <c r="DM174" s="72"/>
      <c r="DN174" s="72"/>
      <c r="DO174" s="72"/>
      <c r="DP174" s="72"/>
      <c r="DQ174" s="72"/>
      <c r="DR174" s="72"/>
      <c r="DS174" s="72"/>
      <c r="DT174" s="72"/>
      <c r="DU174" s="72"/>
      <c r="DV174" s="72"/>
      <c r="DW174" s="72"/>
      <c r="DX174" s="72"/>
      <c r="DY174" s="72"/>
      <c r="DZ174" s="72"/>
      <c r="EA174" s="72"/>
      <c r="EB174" s="72"/>
      <c r="EC174" s="72"/>
      <c r="ED174" s="72"/>
      <c r="EE174" s="72"/>
      <c r="EF174" s="72"/>
      <c r="EG174" s="72"/>
      <c r="EH174" s="72"/>
      <c r="EI174" s="72"/>
      <c r="EJ174" s="72"/>
      <c r="EK174" s="72"/>
      <c r="EL174" s="72"/>
      <c r="EM174" s="72"/>
      <c r="EN174" s="72"/>
      <c r="EO174" s="72"/>
      <c r="EP174" s="72"/>
      <c r="EQ174" s="72"/>
      <c r="ER174" s="72"/>
      <c r="ES174" s="72"/>
      <c r="ET174" s="72"/>
      <c r="EU174" s="72"/>
      <c r="EV174" s="72"/>
      <c r="EW174" s="72"/>
      <c r="EX174" s="72"/>
      <c r="EY174" s="72"/>
      <c r="EZ174" s="72"/>
      <c r="FA174" s="72"/>
      <c r="FB174" s="72"/>
      <c r="FC174" s="72"/>
      <c r="FD174" s="72"/>
      <c r="FE174" s="72"/>
      <c r="FF174" s="72"/>
      <c r="FG174" s="72"/>
      <c r="FH174" s="72"/>
      <c r="FI174" s="72"/>
      <c r="FJ174" s="72"/>
      <c r="FK174" s="72"/>
      <c r="FL174" s="72"/>
      <c r="FM174" s="72"/>
      <c r="FN174" s="72"/>
      <c r="FO174" s="72"/>
      <c r="FP174" s="72"/>
      <c r="FQ174" s="72"/>
      <c r="FR174" s="72"/>
      <c r="FS174" s="72"/>
      <c r="FT174" s="72"/>
      <c r="FU174" s="72"/>
      <c r="FV174" s="72"/>
      <c r="FW174" s="72"/>
      <c r="FX174" s="72"/>
      <c r="FY174" s="72"/>
      <c r="FZ174" s="72"/>
      <c r="GA174" s="72"/>
      <c r="GB174" s="72"/>
      <c r="GC174" s="72"/>
      <c r="GD174" s="72"/>
      <c r="GE174" s="72"/>
      <c r="GF174" s="72"/>
      <c r="GG174" s="72"/>
      <c r="GH174" s="72"/>
      <c r="GI174" s="72"/>
      <c r="GJ174" s="72"/>
      <c r="GK174" s="72"/>
      <c r="GL174" s="72"/>
      <c r="GM174" s="72"/>
      <c r="GN174" s="72"/>
      <c r="GO174" s="72"/>
      <c r="GP174" s="72"/>
      <c r="GQ174" s="72"/>
      <c r="GR174" s="72"/>
      <c r="GS174" s="72"/>
      <c r="GT174" s="72"/>
      <c r="GU174" s="72"/>
      <c r="GV174" s="72"/>
      <c r="GW174" s="72"/>
      <c r="GX174" s="72"/>
      <c r="GY174" s="72"/>
      <c r="GZ174" s="72"/>
      <c r="HA174" s="72"/>
      <c r="HB174" s="72"/>
      <c r="HC174" s="72"/>
      <c r="HD174" s="72"/>
      <c r="HE174" s="72"/>
      <c r="HF174" s="72"/>
      <c r="HG174" s="72"/>
      <c r="HH174" s="72"/>
      <c r="HI174" s="72"/>
      <c r="HJ174" s="72"/>
      <c r="HK174" s="72"/>
      <c r="HL174" s="72"/>
      <c r="HM174" s="72"/>
      <c r="HN174" s="72"/>
      <c r="HO174" s="72"/>
      <c r="HP174" s="72"/>
      <c r="HQ174" s="72"/>
      <c r="HR174" s="72"/>
      <c r="HS174" s="72"/>
      <c r="HT174" s="72"/>
      <c r="HU174" s="72"/>
      <c r="HV174" s="72"/>
      <c r="HW174" s="72"/>
      <c r="HX174" s="72"/>
      <c r="HY174" s="72"/>
      <c r="HZ174" s="72"/>
      <c r="IA174" s="72"/>
      <c r="IB174" s="72"/>
      <c r="IC174" s="72"/>
      <c r="ID174" s="72"/>
      <c r="IE174" s="72"/>
      <c r="IF174" s="72"/>
      <c r="IG174" s="72"/>
      <c r="IH174" s="72"/>
      <c r="II174" s="72"/>
      <c r="IJ174" s="72"/>
      <c r="IK174" s="72"/>
      <c r="IL174" s="72"/>
      <c r="IM174" s="72"/>
      <c r="IN174" s="72"/>
      <c r="IO174" s="72"/>
      <c r="IP174" s="72"/>
      <c r="IQ174" s="72"/>
      <c r="IR174" s="72"/>
      <c r="IS174" s="72"/>
      <c r="IT174" s="72"/>
      <c r="IU174" s="72"/>
      <c r="IV174" s="72"/>
    </row>
    <row r="175" spans="1:256" s="73" customFormat="1" x14ac:dyDescent="0.25">
      <c r="A175" s="70" t="str">
        <f>IF(A173="","",IF((SUM(IF(FREQUENCY('A1'!$K$30:$L$103,'A1'!$K$30:$L$103)&gt;0,1)))&gt;(A173+1),(A173+1),""))</f>
        <v/>
      </c>
      <c r="B175" s="71" t="str">
        <f t="array" ref="B175">IF(A174="","",(LARGE('A1'!$K$30:$L$103,(1+SUM(COUNTIF('A1'!$K$30:$L$103,B$7:B174))-(A174*COUNTIF('A1'!$K$30:$L$103,B$8))))))</f>
        <v/>
      </c>
      <c r="C175" s="72" t="str">
        <f t="array" ref="C175:AZ175">IF($C$6:$AZ$6="","",IF($C$6:$AZ$6="HOT",IF(TRANSPOSE('A1'!$K$30:$K$80)=$B175,"●",IF(TRANSPOSE('A1'!$L$30:$L$80)=$B175,"▼",IF($C174:$AZ174="|","|",""))),IF(TRANSPOSE('A1'!$K$30:$K$80)=$B175,"●",IF(TRANSPOSE('A1'!$L$30:$L$80)=$B175,"▲",IF($C174:$AZ174="|","|","")))))</f>
        <v/>
      </c>
      <c r="D175" s="72" t="str">
        <v/>
      </c>
      <c r="E175" s="72" t="e">
        <v>#NUM!</v>
      </c>
      <c r="F175" s="72" t="str">
        <v/>
      </c>
      <c r="G175" s="72" t="str">
        <v/>
      </c>
      <c r="H175" s="72" t="e">
        <v>#NUM!</v>
      </c>
      <c r="I175" s="72" t="e">
        <v>#NUM!</v>
      </c>
      <c r="J175" s="72" t="e">
        <v>#NUM!</v>
      </c>
      <c r="K175" s="72" t="str">
        <v/>
      </c>
      <c r="L175" s="72" t="str">
        <v/>
      </c>
      <c r="M175" s="72" t="str">
        <v/>
      </c>
      <c r="N175" s="72" t="str">
        <v/>
      </c>
      <c r="O175" s="72" t="e">
        <v>#NUM!</v>
      </c>
      <c r="P175" s="72" t="e">
        <v>#NUM!</v>
      </c>
      <c r="Q175" s="72" t="e">
        <v>#NUM!</v>
      </c>
      <c r="R175" s="72" t="e">
        <v>#NUM!</v>
      </c>
      <c r="S175" s="72" t="e">
        <v>#NUM!</v>
      </c>
      <c r="T175" s="72" t="e">
        <v>#NUM!</v>
      </c>
      <c r="U175" s="72" t="e">
        <v>#NUM!</v>
      </c>
      <c r="V175" s="72" t="e">
        <v>#NUM!</v>
      </c>
      <c r="W175" s="72" t="e">
        <v>#NUM!</v>
      </c>
      <c r="X175" s="72" t="e">
        <v>#NUM!</v>
      </c>
      <c r="Y175" s="72" t="e">
        <v>#NUM!</v>
      </c>
      <c r="Z175" s="72" t="str">
        <v/>
      </c>
      <c r="AA175" s="72" t="str">
        <v/>
      </c>
      <c r="AB175" s="72" t="str">
        <v/>
      </c>
      <c r="AC175" s="72" t="str">
        <v/>
      </c>
      <c r="AD175" s="72" t="str">
        <v/>
      </c>
      <c r="AE175" s="72" t="str">
        <v/>
      </c>
      <c r="AF175" s="72" t="str">
        <v/>
      </c>
      <c r="AG175" s="72" t="str">
        <v/>
      </c>
      <c r="AH175" s="72" t="str">
        <v/>
      </c>
      <c r="AI175" s="72" t="str">
        <v/>
      </c>
      <c r="AJ175" s="72" t="str">
        <v/>
      </c>
      <c r="AK175" s="72" t="str">
        <v/>
      </c>
      <c r="AL175" s="72" t="str">
        <v/>
      </c>
      <c r="AM175" s="72" t="str">
        <v/>
      </c>
      <c r="AN175" s="72" t="str">
        <v/>
      </c>
      <c r="AO175" s="72" t="str">
        <v/>
      </c>
      <c r="AP175" s="72" t="str">
        <v/>
      </c>
      <c r="AQ175" s="72" t="str">
        <v/>
      </c>
      <c r="AR175" s="72" t="str">
        <v/>
      </c>
      <c r="AS175" s="72" t="str">
        <v/>
      </c>
      <c r="AT175" s="72" t="str">
        <v/>
      </c>
      <c r="AU175" s="72" t="str">
        <v/>
      </c>
      <c r="AV175" s="72" t="str">
        <v/>
      </c>
      <c r="AW175" s="72" t="str">
        <v/>
      </c>
      <c r="AX175" s="72" t="str">
        <v/>
      </c>
      <c r="AY175" s="72" t="str">
        <v/>
      </c>
      <c r="AZ175" s="72" t="str">
        <v/>
      </c>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c r="DA175" s="72"/>
      <c r="DB175" s="72"/>
      <c r="DC175" s="72"/>
      <c r="DD175" s="72"/>
      <c r="DE175" s="72"/>
      <c r="DF175" s="72"/>
      <c r="DG175" s="72"/>
      <c r="DH175" s="72"/>
      <c r="DI175" s="72"/>
      <c r="DJ175" s="72"/>
      <c r="DK175" s="72"/>
      <c r="DL175" s="72"/>
      <c r="DM175" s="72"/>
      <c r="DN175" s="72"/>
      <c r="DO175" s="72"/>
      <c r="DP175" s="72"/>
      <c r="DQ175" s="72"/>
      <c r="DR175" s="72"/>
      <c r="DS175" s="72"/>
      <c r="DT175" s="72"/>
      <c r="DU175" s="72"/>
      <c r="DV175" s="72"/>
      <c r="DW175" s="72"/>
      <c r="DX175" s="72"/>
      <c r="DY175" s="72"/>
      <c r="DZ175" s="72"/>
      <c r="EA175" s="72"/>
      <c r="EB175" s="72"/>
      <c r="EC175" s="72"/>
      <c r="ED175" s="72"/>
      <c r="EE175" s="72"/>
      <c r="EF175" s="72"/>
      <c r="EG175" s="72"/>
      <c r="EH175" s="72"/>
      <c r="EI175" s="72"/>
      <c r="EJ175" s="72"/>
      <c r="EK175" s="72"/>
      <c r="EL175" s="72"/>
      <c r="EM175" s="72"/>
      <c r="EN175" s="72"/>
      <c r="EO175" s="72"/>
      <c r="EP175" s="72"/>
      <c r="EQ175" s="72"/>
      <c r="ER175" s="72"/>
      <c r="ES175" s="72"/>
      <c r="ET175" s="72"/>
      <c r="EU175" s="72"/>
      <c r="EV175" s="72"/>
      <c r="EW175" s="72"/>
      <c r="EX175" s="72"/>
      <c r="EY175" s="72"/>
      <c r="EZ175" s="72"/>
      <c r="FA175" s="72"/>
      <c r="FB175" s="72"/>
      <c r="FC175" s="72"/>
      <c r="FD175" s="72"/>
      <c r="FE175" s="72"/>
      <c r="FF175" s="72"/>
      <c r="FG175" s="72"/>
      <c r="FH175" s="72"/>
      <c r="FI175" s="72"/>
      <c r="FJ175" s="72"/>
      <c r="FK175" s="72"/>
      <c r="FL175" s="72"/>
      <c r="FM175" s="72"/>
      <c r="FN175" s="72"/>
      <c r="FO175" s="72"/>
      <c r="FP175" s="72"/>
      <c r="FQ175" s="72"/>
      <c r="FR175" s="72"/>
      <c r="FS175" s="72"/>
      <c r="FT175" s="72"/>
      <c r="FU175" s="72"/>
      <c r="FV175" s="72"/>
      <c r="FW175" s="72"/>
      <c r="FX175" s="72"/>
      <c r="FY175" s="72"/>
      <c r="FZ175" s="72"/>
      <c r="GA175" s="72"/>
      <c r="GB175" s="72"/>
      <c r="GC175" s="72"/>
      <c r="GD175" s="72"/>
      <c r="GE175" s="72"/>
      <c r="GF175" s="72"/>
      <c r="GG175" s="72"/>
      <c r="GH175" s="72"/>
      <c r="GI175" s="72"/>
      <c r="GJ175" s="72"/>
      <c r="GK175" s="72"/>
      <c r="GL175" s="72"/>
      <c r="GM175" s="72"/>
      <c r="GN175" s="72"/>
      <c r="GO175" s="72"/>
      <c r="GP175" s="72"/>
      <c r="GQ175" s="72"/>
      <c r="GR175" s="72"/>
      <c r="GS175" s="72"/>
      <c r="GT175" s="72"/>
      <c r="GU175" s="72"/>
      <c r="GV175" s="72"/>
      <c r="GW175" s="72"/>
      <c r="GX175" s="72"/>
      <c r="GY175" s="72"/>
      <c r="GZ175" s="72"/>
      <c r="HA175" s="72"/>
      <c r="HB175" s="72"/>
      <c r="HC175" s="72"/>
      <c r="HD175" s="72"/>
      <c r="HE175" s="72"/>
      <c r="HF175" s="72"/>
      <c r="HG175" s="72"/>
      <c r="HH175" s="72"/>
      <c r="HI175" s="72"/>
      <c r="HJ175" s="72"/>
      <c r="HK175" s="72"/>
      <c r="HL175" s="72"/>
      <c r="HM175" s="72"/>
      <c r="HN175" s="72"/>
      <c r="HO175" s="72"/>
      <c r="HP175" s="72"/>
      <c r="HQ175" s="72"/>
      <c r="HR175" s="72"/>
      <c r="HS175" s="72"/>
      <c r="HT175" s="72"/>
      <c r="HU175" s="72"/>
      <c r="HV175" s="72"/>
      <c r="HW175" s="72"/>
      <c r="HX175" s="72"/>
      <c r="HY175" s="72"/>
      <c r="HZ175" s="72"/>
      <c r="IA175" s="72"/>
      <c r="IB175" s="72"/>
      <c r="IC175" s="72"/>
      <c r="ID175" s="72"/>
      <c r="IE175" s="72"/>
      <c r="IF175" s="72"/>
      <c r="IG175" s="72"/>
      <c r="IH175" s="72"/>
      <c r="II175" s="72"/>
      <c r="IJ175" s="72"/>
      <c r="IK175" s="72"/>
      <c r="IL175" s="72"/>
      <c r="IM175" s="72"/>
      <c r="IN175" s="72"/>
      <c r="IO175" s="72"/>
      <c r="IP175" s="72"/>
      <c r="IQ175" s="72"/>
      <c r="IR175" s="72"/>
      <c r="IS175" s="72"/>
      <c r="IT175" s="72"/>
      <c r="IU175" s="72"/>
      <c r="IV175" s="72"/>
    </row>
    <row r="176" spans="1:256" s="73" customFormat="1" x14ac:dyDescent="0.25">
      <c r="A176" s="70" t="str">
        <f>IF(A174="","",IF((SUM(IF(FREQUENCY('A1'!$K$30:$L$103,'A1'!$K$30:$L$103)&gt;0,1)))&gt;(A174+1),(A174+1),""))</f>
        <v/>
      </c>
      <c r="B176" s="71" t="str">
        <f t="array" ref="B176">IF(A175="","",(LARGE('A1'!$K$30:$L$103,(1+SUM(COUNTIF('A1'!$K$30:$L$103,B$7:B175))-(A175*COUNTIF('A1'!$K$30:$L$103,B$8))))))</f>
        <v/>
      </c>
      <c r="C176" s="72" t="str">
        <f t="array" ref="C176:AZ176">IF($C$6:$AZ$6="","",IF($C$6:$AZ$6="HOT",IF($C175:$AZ175="●","|",IF($C175:$AZ175="|","|","")),IF($C175:$AZ175="▲","|",IF($C175:$AZ175="|","|",""))))</f>
        <v/>
      </c>
      <c r="D176" s="72" t="str">
        <v/>
      </c>
      <c r="E176" s="72" t="e">
        <v>#NUM!</v>
      </c>
      <c r="F176" s="72" t="str">
        <v/>
      </c>
      <c r="G176" s="72" t="str">
        <v/>
      </c>
      <c r="H176" s="72" t="e">
        <v>#NUM!</v>
      </c>
      <c r="I176" s="72" t="e">
        <v>#NUM!</v>
      </c>
      <c r="J176" s="72" t="e">
        <v>#NUM!</v>
      </c>
      <c r="K176" s="72" t="str">
        <v/>
      </c>
      <c r="L176" s="72" t="str">
        <v/>
      </c>
      <c r="M176" s="72" t="str">
        <v/>
      </c>
      <c r="N176" s="72" t="str">
        <v/>
      </c>
      <c r="O176" s="72" t="e">
        <v>#NUM!</v>
      </c>
      <c r="P176" s="72" t="e">
        <v>#NUM!</v>
      </c>
      <c r="Q176" s="72" t="e">
        <v>#NUM!</v>
      </c>
      <c r="R176" s="72" t="e">
        <v>#NUM!</v>
      </c>
      <c r="S176" s="72" t="e">
        <v>#NUM!</v>
      </c>
      <c r="T176" s="72" t="e">
        <v>#NUM!</v>
      </c>
      <c r="U176" s="72" t="e">
        <v>#NUM!</v>
      </c>
      <c r="V176" s="72" t="e">
        <v>#NUM!</v>
      </c>
      <c r="W176" s="72" t="e">
        <v>#NUM!</v>
      </c>
      <c r="X176" s="72" t="e">
        <v>#NUM!</v>
      </c>
      <c r="Y176" s="72" t="e">
        <v>#NUM!</v>
      </c>
      <c r="Z176" s="72" t="str">
        <v/>
      </c>
      <c r="AA176" s="72" t="str">
        <v/>
      </c>
      <c r="AB176" s="72" t="str">
        <v/>
      </c>
      <c r="AC176" s="72" t="str">
        <v/>
      </c>
      <c r="AD176" s="72" t="str">
        <v/>
      </c>
      <c r="AE176" s="72" t="str">
        <v/>
      </c>
      <c r="AF176" s="72" t="str">
        <v/>
      </c>
      <c r="AG176" s="72" t="str">
        <v/>
      </c>
      <c r="AH176" s="72" t="str">
        <v/>
      </c>
      <c r="AI176" s="72" t="str">
        <v/>
      </c>
      <c r="AJ176" s="72" t="str">
        <v/>
      </c>
      <c r="AK176" s="72" t="str">
        <v/>
      </c>
      <c r="AL176" s="72" t="str">
        <v/>
      </c>
      <c r="AM176" s="72" t="str">
        <v/>
      </c>
      <c r="AN176" s="72" t="str">
        <v/>
      </c>
      <c r="AO176" s="72" t="str">
        <v/>
      </c>
      <c r="AP176" s="72" t="str">
        <v/>
      </c>
      <c r="AQ176" s="72" t="str">
        <v/>
      </c>
      <c r="AR176" s="72" t="str">
        <v/>
      </c>
      <c r="AS176" s="72" t="str">
        <v/>
      </c>
      <c r="AT176" s="72" t="str">
        <v/>
      </c>
      <c r="AU176" s="72" t="str">
        <v/>
      </c>
      <c r="AV176" s="72" t="str">
        <v/>
      </c>
      <c r="AW176" s="72" t="str">
        <v/>
      </c>
      <c r="AX176" s="72" t="str">
        <v/>
      </c>
      <c r="AY176" s="72" t="str">
        <v/>
      </c>
      <c r="AZ176" s="72" t="str">
        <v/>
      </c>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c r="DA176" s="72"/>
      <c r="DB176" s="72"/>
      <c r="DC176" s="72"/>
      <c r="DD176" s="72"/>
      <c r="DE176" s="72"/>
      <c r="DF176" s="72"/>
      <c r="DG176" s="72"/>
      <c r="DH176" s="72"/>
      <c r="DI176" s="72"/>
      <c r="DJ176" s="72"/>
      <c r="DK176" s="72"/>
      <c r="DL176" s="72"/>
      <c r="DM176" s="72"/>
      <c r="DN176" s="72"/>
      <c r="DO176" s="72"/>
      <c r="DP176" s="72"/>
      <c r="DQ176" s="72"/>
      <c r="DR176" s="72"/>
      <c r="DS176" s="72"/>
      <c r="DT176" s="72"/>
      <c r="DU176" s="72"/>
      <c r="DV176" s="72"/>
      <c r="DW176" s="72"/>
      <c r="DX176" s="72"/>
      <c r="DY176" s="72"/>
      <c r="DZ176" s="72"/>
      <c r="EA176" s="72"/>
      <c r="EB176" s="72"/>
      <c r="EC176" s="72"/>
      <c r="ED176" s="72"/>
      <c r="EE176" s="72"/>
      <c r="EF176" s="72"/>
      <c r="EG176" s="72"/>
      <c r="EH176" s="72"/>
      <c r="EI176" s="72"/>
      <c r="EJ176" s="72"/>
      <c r="EK176" s="72"/>
      <c r="EL176" s="72"/>
      <c r="EM176" s="72"/>
      <c r="EN176" s="72"/>
      <c r="EO176" s="72"/>
      <c r="EP176" s="72"/>
      <c r="EQ176" s="72"/>
      <c r="ER176" s="72"/>
      <c r="ES176" s="72"/>
      <c r="ET176" s="72"/>
      <c r="EU176" s="72"/>
      <c r="EV176" s="72"/>
      <c r="EW176" s="72"/>
      <c r="EX176" s="72"/>
      <c r="EY176" s="72"/>
      <c r="EZ176" s="72"/>
      <c r="FA176" s="72"/>
      <c r="FB176" s="72"/>
      <c r="FC176" s="72"/>
      <c r="FD176" s="72"/>
      <c r="FE176" s="72"/>
      <c r="FF176" s="72"/>
      <c r="FG176" s="72"/>
      <c r="FH176" s="72"/>
      <c r="FI176" s="72"/>
      <c r="FJ176" s="72"/>
      <c r="FK176" s="72"/>
      <c r="FL176" s="72"/>
      <c r="FM176" s="72"/>
      <c r="FN176" s="72"/>
      <c r="FO176" s="72"/>
      <c r="FP176" s="72"/>
      <c r="FQ176" s="72"/>
      <c r="FR176" s="72"/>
      <c r="FS176" s="72"/>
      <c r="FT176" s="72"/>
      <c r="FU176" s="72"/>
      <c r="FV176" s="72"/>
      <c r="FW176" s="72"/>
      <c r="FX176" s="72"/>
      <c r="FY176" s="72"/>
      <c r="FZ176" s="72"/>
      <c r="GA176" s="72"/>
      <c r="GB176" s="72"/>
      <c r="GC176" s="72"/>
      <c r="GD176" s="72"/>
      <c r="GE176" s="72"/>
      <c r="GF176" s="72"/>
      <c r="GG176" s="72"/>
      <c r="GH176" s="72"/>
      <c r="GI176" s="72"/>
      <c r="GJ176" s="72"/>
      <c r="GK176" s="72"/>
      <c r="GL176" s="72"/>
      <c r="GM176" s="72"/>
      <c r="GN176" s="72"/>
      <c r="GO176" s="72"/>
      <c r="GP176" s="72"/>
      <c r="GQ176" s="72"/>
      <c r="GR176" s="72"/>
      <c r="GS176" s="72"/>
      <c r="GT176" s="72"/>
      <c r="GU176" s="72"/>
      <c r="GV176" s="72"/>
      <c r="GW176" s="72"/>
      <c r="GX176" s="72"/>
      <c r="GY176" s="72"/>
      <c r="GZ176" s="72"/>
      <c r="HA176" s="72"/>
      <c r="HB176" s="72"/>
      <c r="HC176" s="72"/>
      <c r="HD176" s="72"/>
      <c r="HE176" s="72"/>
      <c r="HF176" s="72"/>
      <c r="HG176" s="72"/>
      <c r="HH176" s="72"/>
      <c r="HI176" s="72"/>
      <c r="HJ176" s="72"/>
      <c r="HK176" s="72"/>
      <c r="HL176" s="72"/>
      <c r="HM176" s="72"/>
      <c r="HN176" s="72"/>
      <c r="HO176" s="72"/>
      <c r="HP176" s="72"/>
      <c r="HQ176" s="72"/>
      <c r="HR176" s="72"/>
      <c r="HS176" s="72"/>
      <c r="HT176" s="72"/>
      <c r="HU176" s="72"/>
      <c r="HV176" s="72"/>
      <c r="HW176" s="72"/>
      <c r="HX176" s="72"/>
      <c r="HY176" s="72"/>
      <c r="HZ176" s="72"/>
      <c r="IA176" s="72"/>
      <c r="IB176" s="72"/>
      <c r="IC176" s="72"/>
      <c r="ID176" s="72"/>
      <c r="IE176" s="72"/>
      <c r="IF176" s="72"/>
      <c r="IG176" s="72"/>
      <c r="IH176" s="72"/>
      <c r="II176" s="72"/>
      <c r="IJ176" s="72"/>
      <c r="IK176" s="72"/>
      <c r="IL176" s="72"/>
      <c r="IM176" s="72"/>
      <c r="IN176" s="72"/>
      <c r="IO176" s="72"/>
      <c r="IP176" s="72"/>
      <c r="IQ176" s="72"/>
      <c r="IR176" s="72"/>
      <c r="IS176" s="72"/>
      <c r="IT176" s="72"/>
      <c r="IU176" s="72"/>
      <c r="IV176" s="72"/>
    </row>
    <row r="177" spans="1:256" s="73" customFormat="1" x14ac:dyDescent="0.25">
      <c r="A177" s="70" t="str">
        <f>IF(A175="","",IF((SUM(IF(FREQUENCY('A1'!$K$30:$L$103,'A1'!$K$30:$L$103)&gt;0,1)))&gt;(A175+1),(A175+1),""))</f>
        <v/>
      </c>
      <c r="B177" s="71" t="str">
        <f t="array" ref="B177">IF(A176="","",(LARGE('A1'!$K$30:$L$103,(1+SUM(COUNTIF('A1'!$K$30:$L$103,B$7:B176))-(A176*COUNTIF('A1'!$K$30:$L$103,B$8))))))</f>
        <v/>
      </c>
      <c r="C177" s="72" t="str">
        <f t="array" ref="C177:AZ177">IF($C$6:$AZ$6="","",IF($C$6:$AZ$6="HOT",IF(TRANSPOSE('A1'!$K$30:$K$80)=$B177,"●",IF(TRANSPOSE('A1'!$L$30:$L$80)=$B177,"▼",IF($C176:$AZ176="|","|",""))),IF(TRANSPOSE('A1'!$K$30:$K$80)=$B177,"●",IF(TRANSPOSE('A1'!$L$30:$L$80)=$B177,"▲",IF($C176:$AZ176="|","|","")))))</f>
        <v/>
      </c>
      <c r="D177" s="72" t="str">
        <v/>
      </c>
      <c r="E177" s="72" t="e">
        <v>#NUM!</v>
      </c>
      <c r="F177" s="72" t="str">
        <v/>
      </c>
      <c r="G177" s="72" t="str">
        <v/>
      </c>
      <c r="H177" s="72" t="e">
        <v>#NUM!</v>
      </c>
      <c r="I177" s="72" t="e">
        <v>#NUM!</v>
      </c>
      <c r="J177" s="72" t="e">
        <v>#NUM!</v>
      </c>
      <c r="K177" s="72" t="str">
        <v/>
      </c>
      <c r="L177" s="72" t="str">
        <v/>
      </c>
      <c r="M177" s="72" t="str">
        <v/>
      </c>
      <c r="N177" s="72" t="str">
        <v/>
      </c>
      <c r="O177" s="72" t="e">
        <v>#NUM!</v>
      </c>
      <c r="P177" s="72" t="e">
        <v>#NUM!</v>
      </c>
      <c r="Q177" s="72" t="e">
        <v>#NUM!</v>
      </c>
      <c r="R177" s="72" t="e">
        <v>#NUM!</v>
      </c>
      <c r="S177" s="72" t="e">
        <v>#NUM!</v>
      </c>
      <c r="T177" s="72" t="e">
        <v>#NUM!</v>
      </c>
      <c r="U177" s="72" t="e">
        <v>#NUM!</v>
      </c>
      <c r="V177" s="72" t="e">
        <v>#NUM!</v>
      </c>
      <c r="W177" s="72" t="e">
        <v>#NUM!</v>
      </c>
      <c r="X177" s="72" t="e">
        <v>#NUM!</v>
      </c>
      <c r="Y177" s="72" t="e">
        <v>#NUM!</v>
      </c>
      <c r="Z177" s="72" t="str">
        <v/>
      </c>
      <c r="AA177" s="72" t="str">
        <v/>
      </c>
      <c r="AB177" s="72" t="str">
        <v/>
      </c>
      <c r="AC177" s="72" t="str">
        <v/>
      </c>
      <c r="AD177" s="72" t="str">
        <v/>
      </c>
      <c r="AE177" s="72" t="str">
        <v/>
      </c>
      <c r="AF177" s="72" t="str">
        <v/>
      </c>
      <c r="AG177" s="72" t="str">
        <v/>
      </c>
      <c r="AH177" s="72" t="str">
        <v/>
      </c>
      <c r="AI177" s="72" t="str">
        <v/>
      </c>
      <c r="AJ177" s="72" t="str">
        <v/>
      </c>
      <c r="AK177" s="72" t="str">
        <v/>
      </c>
      <c r="AL177" s="72" t="str">
        <v/>
      </c>
      <c r="AM177" s="72" t="str">
        <v/>
      </c>
      <c r="AN177" s="72" t="str">
        <v/>
      </c>
      <c r="AO177" s="72" t="str">
        <v/>
      </c>
      <c r="AP177" s="72" t="str">
        <v/>
      </c>
      <c r="AQ177" s="72" t="str">
        <v/>
      </c>
      <c r="AR177" s="72" t="str">
        <v/>
      </c>
      <c r="AS177" s="72" t="str">
        <v/>
      </c>
      <c r="AT177" s="72" t="str">
        <v/>
      </c>
      <c r="AU177" s="72" t="str">
        <v/>
      </c>
      <c r="AV177" s="72" t="str">
        <v/>
      </c>
      <c r="AW177" s="72" t="str">
        <v/>
      </c>
      <c r="AX177" s="72" t="str">
        <v/>
      </c>
      <c r="AY177" s="72" t="str">
        <v/>
      </c>
      <c r="AZ177" s="72" t="str">
        <v/>
      </c>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c r="DA177" s="72"/>
      <c r="DB177" s="72"/>
      <c r="DC177" s="72"/>
      <c r="DD177" s="72"/>
      <c r="DE177" s="72"/>
      <c r="DF177" s="72"/>
      <c r="DG177" s="72"/>
      <c r="DH177" s="72"/>
      <c r="DI177" s="72"/>
      <c r="DJ177" s="72"/>
      <c r="DK177" s="72"/>
      <c r="DL177" s="72"/>
      <c r="DM177" s="72"/>
      <c r="DN177" s="72"/>
      <c r="DO177" s="72"/>
      <c r="DP177" s="72"/>
      <c r="DQ177" s="72"/>
      <c r="DR177" s="72"/>
      <c r="DS177" s="72"/>
      <c r="DT177" s="72"/>
      <c r="DU177" s="72"/>
      <c r="DV177" s="72"/>
      <c r="DW177" s="72"/>
      <c r="DX177" s="72"/>
      <c r="DY177" s="72"/>
      <c r="DZ177" s="72"/>
      <c r="EA177" s="72"/>
      <c r="EB177" s="72"/>
      <c r="EC177" s="72"/>
      <c r="ED177" s="72"/>
      <c r="EE177" s="72"/>
      <c r="EF177" s="72"/>
      <c r="EG177" s="72"/>
      <c r="EH177" s="72"/>
      <c r="EI177" s="72"/>
      <c r="EJ177" s="72"/>
      <c r="EK177" s="72"/>
      <c r="EL177" s="72"/>
      <c r="EM177" s="72"/>
      <c r="EN177" s="72"/>
      <c r="EO177" s="72"/>
      <c r="EP177" s="72"/>
      <c r="EQ177" s="72"/>
      <c r="ER177" s="72"/>
      <c r="ES177" s="72"/>
      <c r="ET177" s="72"/>
      <c r="EU177" s="72"/>
      <c r="EV177" s="72"/>
      <c r="EW177" s="72"/>
      <c r="EX177" s="72"/>
      <c r="EY177" s="72"/>
      <c r="EZ177" s="72"/>
      <c r="FA177" s="72"/>
      <c r="FB177" s="72"/>
      <c r="FC177" s="72"/>
      <c r="FD177" s="72"/>
      <c r="FE177" s="72"/>
      <c r="FF177" s="72"/>
      <c r="FG177" s="72"/>
      <c r="FH177" s="72"/>
      <c r="FI177" s="72"/>
      <c r="FJ177" s="72"/>
      <c r="FK177" s="72"/>
      <c r="FL177" s="72"/>
      <c r="FM177" s="72"/>
      <c r="FN177" s="72"/>
      <c r="FO177" s="72"/>
      <c r="FP177" s="72"/>
      <c r="FQ177" s="72"/>
      <c r="FR177" s="72"/>
      <c r="FS177" s="72"/>
      <c r="FT177" s="72"/>
      <c r="FU177" s="72"/>
      <c r="FV177" s="72"/>
      <c r="FW177" s="72"/>
      <c r="FX177" s="72"/>
      <c r="FY177" s="72"/>
      <c r="FZ177" s="72"/>
      <c r="GA177" s="72"/>
      <c r="GB177" s="72"/>
      <c r="GC177" s="72"/>
      <c r="GD177" s="72"/>
      <c r="GE177" s="72"/>
      <c r="GF177" s="72"/>
      <c r="GG177" s="72"/>
      <c r="GH177" s="72"/>
      <c r="GI177" s="72"/>
      <c r="GJ177" s="72"/>
      <c r="GK177" s="72"/>
      <c r="GL177" s="72"/>
      <c r="GM177" s="72"/>
      <c r="GN177" s="72"/>
      <c r="GO177" s="72"/>
      <c r="GP177" s="72"/>
      <c r="GQ177" s="72"/>
      <c r="GR177" s="72"/>
      <c r="GS177" s="72"/>
      <c r="GT177" s="72"/>
      <c r="GU177" s="72"/>
      <c r="GV177" s="72"/>
      <c r="GW177" s="72"/>
      <c r="GX177" s="72"/>
      <c r="GY177" s="72"/>
      <c r="GZ177" s="72"/>
      <c r="HA177" s="72"/>
      <c r="HB177" s="72"/>
      <c r="HC177" s="72"/>
      <c r="HD177" s="72"/>
      <c r="HE177" s="72"/>
      <c r="HF177" s="72"/>
      <c r="HG177" s="72"/>
      <c r="HH177" s="72"/>
      <c r="HI177" s="72"/>
      <c r="HJ177" s="72"/>
      <c r="HK177" s="72"/>
      <c r="HL177" s="72"/>
      <c r="HM177" s="72"/>
      <c r="HN177" s="72"/>
      <c r="HO177" s="72"/>
      <c r="HP177" s="72"/>
      <c r="HQ177" s="72"/>
      <c r="HR177" s="72"/>
      <c r="HS177" s="72"/>
      <c r="HT177" s="72"/>
      <c r="HU177" s="72"/>
      <c r="HV177" s="72"/>
      <c r="HW177" s="72"/>
      <c r="HX177" s="72"/>
      <c r="HY177" s="72"/>
      <c r="HZ177" s="72"/>
      <c r="IA177" s="72"/>
      <c r="IB177" s="72"/>
      <c r="IC177" s="72"/>
      <c r="ID177" s="72"/>
      <c r="IE177" s="72"/>
      <c r="IF177" s="72"/>
      <c r="IG177" s="72"/>
      <c r="IH177" s="72"/>
      <c r="II177" s="72"/>
      <c r="IJ177" s="72"/>
      <c r="IK177" s="72"/>
      <c r="IL177" s="72"/>
      <c r="IM177" s="72"/>
      <c r="IN177" s="72"/>
      <c r="IO177" s="72"/>
      <c r="IP177" s="72"/>
      <c r="IQ177" s="72"/>
      <c r="IR177" s="72"/>
      <c r="IS177" s="72"/>
      <c r="IT177" s="72"/>
      <c r="IU177" s="72"/>
      <c r="IV177" s="72"/>
    </row>
    <row r="178" spans="1:256" s="73" customFormat="1" x14ac:dyDescent="0.25">
      <c r="A178" s="70" t="str">
        <f>IF(A176="","",IF((SUM(IF(FREQUENCY('A1'!$K$30:$L$103,'A1'!$K$30:$L$103)&gt;0,1)))&gt;(A176+1),(A176+1),""))</f>
        <v/>
      </c>
      <c r="B178" s="71" t="str">
        <f t="array" ref="B178">IF(A177="","",(LARGE('A1'!$K$30:$L$103,(1+SUM(COUNTIF('A1'!$K$30:$L$103,B$7:B177))-(A177*COUNTIF('A1'!$K$30:$L$103,B$8))))))</f>
        <v/>
      </c>
      <c r="C178" s="72" t="str">
        <f t="array" ref="C178:AZ178">IF($C$6:$AZ$6="","",IF($C$6:$AZ$6="HOT",IF($C177:$AZ177="●","|",IF($C177:$AZ177="|","|","")),IF($C177:$AZ177="▲","|",IF($C177:$AZ177="|","|",""))))</f>
        <v/>
      </c>
      <c r="D178" s="72" t="str">
        <v/>
      </c>
      <c r="E178" s="72" t="e">
        <v>#NUM!</v>
      </c>
      <c r="F178" s="72" t="str">
        <v/>
      </c>
      <c r="G178" s="72" t="str">
        <v/>
      </c>
      <c r="H178" s="72" t="e">
        <v>#NUM!</v>
      </c>
      <c r="I178" s="72" t="e">
        <v>#NUM!</v>
      </c>
      <c r="J178" s="72" t="e">
        <v>#NUM!</v>
      </c>
      <c r="K178" s="72" t="str">
        <v/>
      </c>
      <c r="L178" s="72" t="str">
        <v/>
      </c>
      <c r="M178" s="72" t="str">
        <v/>
      </c>
      <c r="N178" s="72" t="str">
        <v/>
      </c>
      <c r="O178" s="72" t="e">
        <v>#NUM!</v>
      </c>
      <c r="P178" s="72" t="e">
        <v>#NUM!</v>
      </c>
      <c r="Q178" s="72" t="e">
        <v>#NUM!</v>
      </c>
      <c r="R178" s="72" t="e">
        <v>#NUM!</v>
      </c>
      <c r="S178" s="72" t="e">
        <v>#NUM!</v>
      </c>
      <c r="T178" s="72" t="e">
        <v>#NUM!</v>
      </c>
      <c r="U178" s="72" t="e">
        <v>#NUM!</v>
      </c>
      <c r="V178" s="72" t="e">
        <v>#NUM!</v>
      </c>
      <c r="W178" s="72" t="e">
        <v>#NUM!</v>
      </c>
      <c r="X178" s="72" t="e">
        <v>#NUM!</v>
      </c>
      <c r="Y178" s="72" t="e">
        <v>#NUM!</v>
      </c>
      <c r="Z178" s="72" t="str">
        <v/>
      </c>
      <c r="AA178" s="72" t="str">
        <v/>
      </c>
      <c r="AB178" s="72" t="str">
        <v/>
      </c>
      <c r="AC178" s="72" t="str">
        <v/>
      </c>
      <c r="AD178" s="72" t="str">
        <v/>
      </c>
      <c r="AE178" s="72" t="str">
        <v/>
      </c>
      <c r="AF178" s="72" t="str">
        <v/>
      </c>
      <c r="AG178" s="72" t="str">
        <v/>
      </c>
      <c r="AH178" s="72" t="str">
        <v/>
      </c>
      <c r="AI178" s="72" t="str">
        <v/>
      </c>
      <c r="AJ178" s="72" t="str">
        <v/>
      </c>
      <c r="AK178" s="72" t="str">
        <v/>
      </c>
      <c r="AL178" s="72" t="str">
        <v/>
      </c>
      <c r="AM178" s="72" t="str">
        <v/>
      </c>
      <c r="AN178" s="72" t="str">
        <v/>
      </c>
      <c r="AO178" s="72" t="str">
        <v/>
      </c>
      <c r="AP178" s="72" t="str">
        <v/>
      </c>
      <c r="AQ178" s="72" t="str">
        <v/>
      </c>
      <c r="AR178" s="72" t="str">
        <v/>
      </c>
      <c r="AS178" s="72" t="str">
        <v/>
      </c>
      <c r="AT178" s="72" t="str">
        <v/>
      </c>
      <c r="AU178" s="72" t="str">
        <v/>
      </c>
      <c r="AV178" s="72" t="str">
        <v/>
      </c>
      <c r="AW178" s="72" t="str">
        <v/>
      </c>
      <c r="AX178" s="72" t="str">
        <v/>
      </c>
      <c r="AY178" s="72" t="str">
        <v/>
      </c>
      <c r="AZ178" s="72" t="str">
        <v/>
      </c>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c r="DA178" s="72"/>
      <c r="DB178" s="72"/>
      <c r="DC178" s="72"/>
      <c r="DD178" s="72"/>
      <c r="DE178" s="72"/>
      <c r="DF178" s="72"/>
      <c r="DG178" s="72"/>
      <c r="DH178" s="72"/>
      <c r="DI178" s="72"/>
      <c r="DJ178" s="72"/>
      <c r="DK178" s="72"/>
      <c r="DL178" s="72"/>
      <c r="DM178" s="72"/>
      <c r="DN178" s="72"/>
      <c r="DO178" s="72"/>
      <c r="DP178" s="72"/>
      <c r="DQ178" s="72"/>
      <c r="DR178" s="72"/>
      <c r="DS178" s="72"/>
      <c r="DT178" s="72"/>
      <c r="DU178" s="72"/>
      <c r="DV178" s="72"/>
      <c r="DW178" s="72"/>
      <c r="DX178" s="72"/>
      <c r="DY178" s="72"/>
      <c r="DZ178" s="72"/>
      <c r="EA178" s="72"/>
      <c r="EB178" s="72"/>
      <c r="EC178" s="72"/>
      <c r="ED178" s="72"/>
      <c r="EE178" s="72"/>
      <c r="EF178" s="72"/>
      <c r="EG178" s="72"/>
      <c r="EH178" s="72"/>
      <c r="EI178" s="72"/>
      <c r="EJ178" s="72"/>
      <c r="EK178" s="72"/>
      <c r="EL178" s="72"/>
      <c r="EM178" s="72"/>
      <c r="EN178" s="72"/>
      <c r="EO178" s="72"/>
      <c r="EP178" s="72"/>
      <c r="EQ178" s="72"/>
      <c r="ER178" s="72"/>
      <c r="ES178" s="72"/>
      <c r="ET178" s="72"/>
      <c r="EU178" s="72"/>
      <c r="EV178" s="72"/>
      <c r="EW178" s="72"/>
      <c r="EX178" s="72"/>
      <c r="EY178" s="72"/>
      <c r="EZ178" s="72"/>
      <c r="FA178" s="72"/>
      <c r="FB178" s="72"/>
      <c r="FC178" s="72"/>
      <c r="FD178" s="72"/>
      <c r="FE178" s="72"/>
      <c r="FF178" s="72"/>
      <c r="FG178" s="72"/>
      <c r="FH178" s="72"/>
      <c r="FI178" s="72"/>
      <c r="FJ178" s="72"/>
      <c r="FK178" s="72"/>
      <c r="FL178" s="72"/>
      <c r="FM178" s="72"/>
      <c r="FN178" s="72"/>
      <c r="FO178" s="72"/>
      <c r="FP178" s="72"/>
      <c r="FQ178" s="72"/>
      <c r="FR178" s="72"/>
      <c r="FS178" s="72"/>
      <c r="FT178" s="72"/>
      <c r="FU178" s="72"/>
      <c r="FV178" s="72"/>
      <c r="FW178" s="72"/>
      <c r="FX178" s="72"/>
      <c r="FY178" s="72"/>
      <c r="FZ178" s="72"/>
      <c r="GA178" s="72"/>
      <c r="GB178" s="72"/>
      <c r="GC178" s="72"/>
      <c r="GD178" s="72"/>
      <c r="GE178" s="72"/>
      <c r="GF178" s="72"/>
      <c r="GG178" s="72"/>
      <c r="GH178" s="72"/>
      <c r="GI178" s="72"/>
      <c r="GJ178" s="72"/>
      <c r="GK178" s="72"/>
      <c r="GL178" s="72"/>
      <c r="GM178" s="72"/>
      <c r="GN178" s="72"/>
      <c r="GO178" s="72"/>
      <c r="GP178" s="72"/>
      <c r="GQ178" s="72"/>
      <c r="GR178" s="72"/>
      <c r="GS178" s="72"/>
      <c r="GT178" s="72"/>
      <c r="GU178" s="72"/>
      <c r="GV178" s="72"/>
      <c r="GW178" s="72"/>
      <c r="GX178" s="72"/>
      <c r="GY178" s="72"/>
      <c r="GZ178" s="72"/>
      <c r="HA178" s="72"/>
      <c r="HB178" s="72"/>
      <c r="HC178" s="72"/>
      <c r="HD178" s="72"/>
      <c r="HE178" s="72"/>
      <c r="HF178" s="72"/>
      <c r="HG178" s="72"/>
      <c r="HH178" s="72"/>
      <c r="HI178" s="72"/>
      <c r="HJ178" s="72"/>
      <c r="HK178" s="72"/>
      <c r="HL178" s="72"/>
      <c r="HM178" s="72"/>
      <c r="HN178" s="72"/>
      <c r="HO178" s="72"/>
      <c r="HP178" s="72"/>
      <c r="HQ178" s="72"/>
      <c r="HR178" s="72"/>
      <c r="HS178" s="72"/>
      <c r="HT178" s="72"/>
      <c r="HU178" s="72"/>
      <c r="HV178" s="72"/>
      <c r="HW178" s="72"/>
      <c r="HX178" s="72"/>
      <c r="HY178" s="72"/>
      <c r="HZ178" s="72"/>
      <c r="IA178" s="72"/>
      <c r="IB178" s="72"/>
      <c r="IC178" s="72"/>
      <c r="ID178" s="72"/>
      <c r="IE178" s="72"/>
      <c r="IF178" s="72"/>
      <c r="IG178" s="72"/>
      <c r="IH178" s="72"/>
      <c r="II178" s="72"/>
      <c r="IJ178" s="72"/>
      <c r="IK178" s="72"/>
      <c r="IL178" s="72"/>
      <c r="IM178" s="72"/>
      <c r="IN178" s="72"/>
      <c r="IO178" s="72"/>
      <c r="IP178" s="72"/>
      <c r="IQ178" s="72"/>
      <c r="IR178" s="72"/>
      <c r="IS178" s="72"/>
      <c r="IT178" s="72"/>
      <c r="IU178" s="72"/>
      <c r="IV178" s="72"/>
    </row>
    <row r="179" spans="1:256" s="73" customFormat="1" x14ac:dyDescent="0.25">
      <c r="A179" s="70" t="str">
        <f>IF(A177="","",IF((SUM(IF(FREQUENCY('A1'!$K$30:$L$103,'A1'!$K$30:$L$103)&gt;0,1)))&gt;(A177+1),(A177+1),""))</f>
        <v/>
      </c>
      <c r="B179" s="71" t="str">
        <f t="array" ref="B179">IF(A178="","",(LARGE('A1'!$K$30:$L$103,(1+SUM(COUNTIF('A1'!$K$30:$L$103,B$7:B178))-(A178*COUNTIF('A1'!$K$30:$L$103,B$8))))))</f>
        <v/>
      </c>
      <c r="C179" s="72" t="str">
        <f t="array" ref="C179:AZ179">IF($C$6:$AZ$6="","",IF($C$6:$AZ$6="HOT",IF(TRANSPOSE('A1'!$K$30:$K$80)=$B179,"●",IF(TRANSPOSE('A1'!$L$30:$L$80)=$B179,"▼",IF($C178:$AZ178="|","|",""))),IF(TRANSPOSE('A1'!$K$30:$K$80)=$B179,"●",IF(TRANSPOSE('A1'!$L$30:$L$80)=$B179,"▲",IF($C178:$AZ178="|","|","")))))</f>
        <v/>
      </c>
      <c r="D179" s="72" t="str">
        <v/>
      </c>
      <c r="E179" s="72" t="e">
        <v>#NUM!</v>
      </c>
      <c r="F179" s="72" t="str">
        <v/>
      </c>
      <c r="G179" s="72" t="str">
        <v/>
      </c>
      <c r="H179" s="72" t="e">
        <v>#NUM!</v>
      </c>
      <c r="I179" s="72" t="e">
        <v>#NUM!</v>
      </c>
      <c r="J179" s="72" t="e">
        <v>#NUM!</v>
      </c>
      <c r="K179" s="72" t="str">
        <v/>
      </c>
      <c r="L179" s="72" t="str">
        <v/>
      </c>
      <c r="M179" s="72" t="str">
        <v/>
      </c>
      <c r="N179" s="72" t="str">
        <v/>
      </c>
      <c r="O179" s="72" t="e">
        <v>#NUM!</v>
      </c>
      <c r="P179" s="72" t="e">
        <v>#NUM!</v>
      </c>
      <c r="Q179" s="72" t="e">
        <v>#NUM!</v>
      </c>
      <c r="R179" s="72" t="e">
        <v>#NUM!</v>
      </c>
      <c r="S179" s="72" t="e">
        <v>#NUM!</v>
      </c>
      <c r="T179" s="72" t="e">
        <v>#NUM!</v>
      </c>
      <c r="U179" s="72" t="e">
        <v>#NUM!</v>
      </c>
      <c r="V179" s="72" t="e">
        <v>#NUM!</v>
      </c>
      <c r="W179" s="72" t="e">
        <v>#NUM!</v>
      </c>
      <c r="X179" s="72" t="e">
        <v>#NUM!</v>
      </c>
      <c r="Y179" s="72" t="e">
        <v>#NUM!</v>
      </c>
      <c r="Z179" s="72" t="str">
        <v/>
      </c>
      <c r="AA179" s="72" t="str">
        <v/>
      </c>
      <c r="AB179" s="72" t="str">
        <v/>
      </c>
      <c r="AC179" s="72" t="str">
        <v/>
      </c>
      <c r="AD179" s="72" t="str">
        <v/>
      </c>
      <c r="AE179" s="72" t="str">
        <v/>
      </c>
      <c r="AF179" s="72" t="str">
        <v/>
      </c>
      <c r="AG179" s="72" t="str">
        <v/>
      </c>
      <c r="AH179" s="72" t="str">
        <v/>
      </c>
      <c r="AI179" s="72" t="str">
        <v/>
      </c>
      <c r="AJ179" s="72" t="str">
        <v/>
      </c>
      <c r="AK179" s="72" t="str">
        <v/>
      </c>
      <c r="AL179" s="72" t="str">
        <v/>
      </c>
      <c r="AM179" s="72" t="str">
        <v/>
      </c>
      <c r="AN179" s="72" t="str">
        <v/>
      </c>
      <c r="AO179" s="72" t="str">
        <v/>
      </c>
      <c r="AP179" s="72" t="str">
        <v/>
      </c>
      <c r="AQ179" s="72" t="str">
        <v/>
      </c>
      <c r="AR179" s="72" t="str">
        <v/>
      </c>
      <c r="AS179" s="72" t="str">
        <v/>
      </c>
      <c r="AT179" s="72" t="str">
        <v/>
      </c>
      <c r="AU179" s="72" t="str">
        <v/>
      </c>
      <c r="AV179" s="72" t="str">
        <v/>
      </c>
      <c r="AW179" s="72" t="str">
        <v/>
      </c>
      <c r="AX179" s="72" t="str">
        <v/>
      </c>
      <c r="AY179" s="72" t="str">
        <v/>
      </c>
      <c r="AZ179" s="72" t="str">
        <v/>
      </c>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c r="DA179" s="72"/>
      <c r="DB179" s="72"/>
      <c r="DC179" s="72"/>
      <c r="DD179" s="72"/>
      <c r="DE179" s="72"/>
      <c r="DF179" s="72"/>
      <c r="DG179" s="72"/>
      <c r="DH179" s="72"/>
      <c r="DI179" s="72"/>
      <c r="DJ179" s="72"/>
      <c r="DK179" s="72"/>
      <c r="DL179" s="72"/>
      <c r="DM179" s="72"/>
      <c r="DN179" s="72"/>
      <c r="DO179" s="72"/>
      <c r="DP179" s="72"/>
      <c r="DQ179" s="72"/>
      <c r="DR179" s="72"/>
      <c r="DS179" s="72"/>
      <c r="DT179" s="72"/>
      <c r="DU179" s="72"/>
      <c r="DV179" s="72"/>
      <c r="DW179" s="72"/>
      <c r="DX179" s="72"/>
      <c r="DY179" s="72"/>
      <c r="DZ179" s="72"/>
      <c r="EA179" s="72"/>
      <c r="EB179" s="72"/>
      <c r="EC179" s="72"/>
      <c r="ED179" s="72"/>
      <c r="EE179" s="72"/>
      <c r="EF179" s="72"/>
      <c r="EG179" s="72"/>
      <c r="EH179" s="72"/>
      <c r="EI179" s="72"/>
      <c r="EJ179" s="72"/>
      <c r="EK179" s="72"/>
      <c r="EL179" s="72"/>
      <c r="EM179" s="72"/>
      <c r="EN179" s="72"/>
      <c r="EO179" s="72"/>
      <c r="EP179" s="72"/>
      <c r="EQ179" s="72"/>
      <c r="ER179" s="72"/>
      <c r="ES179" s="72"/>
      <c r="ET179" s="72"/>
      <c r="EU179" s="72"/>
      <c r="EV179" s="72"/>
      <c r="EW179" s="72"/>
      <c r="EX179" s="72"/>
      <c r="EY179" s="72"/>
      <c r="EZ179" s="72"/>
      <c r="FA179" s="72"/>
      <c r="FB179" s="72"/>
      <c r="FC179" s="72"/>
      <c r="FD179" s="72"/>
      <c r="FE179" s="72"/>
      <c r="FF179" s="72"/>
      <c r="FG179" s="72"/>
      <c r="FH179" s="72"/>
      <c r="FI179" s="72"/>
      <c r="FJ179" s="72"/>
      <c r="FK179" s="72"/>
      <c r="FL179" s="72"/>
      <c r="FM179" s="72"/>
      <c r="FN179" s="72"/>
      <c r="FO179" s="72"/>
      <c r="FP179" s="72"/>
      <c r="FQ179" s="72"/>
      <c r="FR179" s="72"/>
      <c r="FS179" s="72"/>
      <c r="FT179" s="72"/>
      <c r="FU179" s="72"/>
      <c r="FV179" s="72"/>
      <c r="FW179" s="72"/>
      <c r="FX179" s="72"/>
      <c r="FY179" s="72"/>
      <c r="FZ179" s="72"/>
      <c r="GA179" s="72"/>
      <c r="GB179" s="72"/>
      <c r="GC179" s="72"/>
      <c r="GD179" s="72"/>
      <c r="GE179" s="72"/>
      <c r="GF179" s="72"/>
      <c r="GG179" s="72"/>
      <c r="GH179" s="72"/>
      <c r="GI179" s="72"/>
      <c r="GJ179" s="72"/>
      <c r="GK179" s="72"/>
      <c r="GL179" s="72"/>
      <c r="GM179" s="72"/>
      <c r="GN179" s="72"/>
      <c r="GO179" s="72"/>
      <c r="GP179" s="72"/>
      <c r="GQ179" s="72"/>
      <c r="GR179" s="72"/>
      <c r="GS179" s="72"/>
      <c r="GT179" s="72"/>
      <c r="GU179" s="72"/>
      <c r="GV179" s="72"/>
      <c r="GW179" s="72"/>
      <c r="GX179" s="72"/>
      <c r="GY179" s="72"/>
      <c r="GZ179" s="72"/>
      <c r="HA179" s="72"/>
      <c r="HB179" s="72"/>
      <c r="HC179" s="72"/>
      <c r="HD179" s="72"/>
      <c r="HE179" s="72"/>
      <c r="HF179" s="72"/>
      <c r="HG179" s="72"/>
      <c r="HH179" s="72"/>
      <c r="HI179" s="72"/>
      <c r="HJ179" s="72"/>
      <c r="HK179" s="72"/>
      <c r="HL179" s="72"/>
      <c r="HM179" s="72"/>
      <c r="HN179" s="72"/>
      <c r="HO179" s="72"/>
      <c r="HP179" s="72"/>
      <c r="HQ179" s="72"/>
      <c r="HR179" s="72"/>
      <c r="HS179" s="72"/>
      <c r="HT179" s="72"/>
      <c r="HU179" s="72"/>
      <c r="HV179" s="72"/>
      <c r="HW179" s="72"/>
      <c r="HX179" s="72"/>
      <c r="HY179" s="72"/>
      <c r="HZ179" s="72"/>
      <c r="IA179" s="72"/>
      <c r="IB179" s="72"/>
      <c r="IC179" s="72"/>
      <c r="ID179" s="72"/>
      <c r="IE179" s="72"/>
      <c r="IF179" s="72"/>
      <c r="IG179" s="72"/>
      <c r="IH179" s="72"/>
      <c r="II179" s="72"/>
      <c r="IJ179" s="72"/>
      <c r="IK179" s="72"/>
      <c r="IL179" s="72"/>
      <c r="IM179" s="72"/>
      <c r="IN179" s="72"/>
      <c r="IO179" s="72"/>
      <c r="IP179" s="72"/>
      <c r="IQ179" s="72"/>
      <c r="IR179" s="72"/>
      <c r="IS179" s="72"/>
      <c r="IT179" s="72"/>
      <c r="IU179" s="72"/>
      <c r="IV179" s="72"/>
    </row>
    <row r="180" spans="1:256" s="73" customFormat="1" x14ac:dyDescent="0.25">
      <c r="A180" s="70" t="str">
        <f>IF(A178="","",IF((SUM(IF(FREQUENCY('A1'!$K$30:$L$103,'A1'!$K$30:$L$103)&gt;0,1)))&gt;(A178+1),(A178+1),""))</f>
        <v/>
      </c>
      <c r="B180" s="71" t="str">
        <f t="array" ref="B180">IF(A179="","",(LARGE('A1'!$K$30:$L$103,(1+SUM(COUNTIF('A1'!$K$30:$L$103,B$7:B179))-(A179*COUNTIF('A1'!$K$30:$L$103,B$8))))))</f>
        <v/>
      </c>
      <c r="C180" s="72" t="str">
        <f t="array" ref="C180:AZ180">IF($C$6:$AZ$6="","",IF($C$6:$AZ$6="HOT",IF($C179:$AZ179="●","|",IF($C179:$AZ179="|","|","")),IF($C179:$AZ179="▲","|",IF($C179:$AZ179="|","|",""))))</f>
        <v/>
      </c>
      <c r="D180" s="72" t="str">
        <v/>
      </c>
      <c r="E180" s="72" t="e">
        <v>#NUM!</v>
      </c>
      <c r="F180" s="72" t="str">
        <v/>
      </c>
      <c r="G180" s="72" t="str">
        <v/>
      </c>
      <c r="H180" s="72" t="e">
        <v>#NUM!</v>
      </c>
      <c r="I180" s="72" t="e">
        <v>#NUM!</v>
      </c>
      <c r="J180" s="72" t="e">
        <v>#NUM!</v>
      </c>
      <c r="K180" s="72" t="str">
        <v/>
      </c>
      <c r="L180" s="72" t="str">
        <v/>
      </c>
      <c r="M180" s="72" t="str">
        <v/>
      </c>
      <c r="N180" s="72" t="str">
        <v/>
      </c>
      <c r="O180" s="72" t="e">
        <v>#NUM!</v>
      </c>
      <c r="P180" s="72" t="e">
        <v>#NUM!</v>
      </c>
      <c r="Q180" s="72" t="e">
        <v>#NUM!</v>
      </c>
      <c r="R180" s="72" t="e">
        <v>#NUM!</v>
      </c>
      <c r="S180" s="72" t="e">
        <v>#NUM!</v>
      </c>
      <c r="T180" s="72" t="e">
        <v>#NUM!</v>
      </c>
      <c r="U180" s="72" t="e">
        <v>#NUM!</v>
      </c>
      <c r="V180" s="72" t="e">
        <v>#NUM!</v>
      </c>
      <c r="W180" s="72" t="e">
        <v>#NUM!</v>
      </c>
      <c r="X180" s="72" t="e">
        <v>#NUM!</v>
      </c>
      <c r="Y180" s="72" t="e">
        <v>#NUM!</v>
      </c>
      <c r="Z180" s="72" t="str">
        <v/>
      </c>
      <c r="AA180" s="72" t="str">
        <v/>
      </c>
      <c r="AB180" s="72" t="str">
        <v/>
      </c>
      <c r="AC180" s="72" t="str">
        <v/>
      </c>
      <c r="AD180" s="72" t="str">
        <v/>
      </c>
      <c r="AE180" s="72" t="str">
        <v/>
      </c>
      <c r="AF180" s="72" t="str">
        <v/>
      </c>
      <c r="AG180" s="72" t="str">
        <v/>
      </c>
      <c r="AH180" s="72" t="str">
        <v/>
      </c>
      <c r="AI180" s="72" t="str">
        <v/>
      </c>
      <c r="AJ180" s="72" t="str">
        <v/>
      </c>
      <c r="AK180" s="72" t="str">
        <v/>
      </c>
      <c r="AL180" s="72" t="str">
        <v/>
      </c>
      <c r="AM180" s="72" t="str">
        <v/>
      </c>
      <c r="AN180" s="72" t="str">
        <v/>
      </c>
      <c r="AO180" s="72" t="str">
        <v/>
      </c>
      <c r="AP180" s="72" t="str">
        <v/>
      </c>
      <c r="AQ180" s="72" t="str">
        <v/>
      </c>
      <c r="AR180" s="72" t="str">
        <v/>
      </c>
      <c r="AS180" s="72" t="str">
        <v/>
      </c>
      <c r="AT180" s="72" t="str">
        <v/>
      </c>
      <c r="AU180" s="72" t="str">
        <v/>
      </c>
      <c r="AV180" s="72" t="str">
        <v/>
      </c>
      <c r="AW180" s="72" t="str">
        <v/>
      </c>
      <c r="AX180" s="72" t="str">
        <v/>
      </c>
      <c r="AY180" s="72" t="str">
        <v/>
      </c>
      <c r="AZ180" s="72" t="str">
        <v/>
      </c>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c r="DA180" s="72"/>
      <c r="DB180" s="72"/>
      <c r="DC180" s="72"/>
      <c r="DD180" s="72"/>
      <c r="DE180" s="72"/>
      <c r="DF180" s="72"/>
      <c r="DG180" s="72"/>
      <c r="DH180" s="72"/>
      <c r="DI180" s="72"/>
      <c r="DJ180" s="72"/>
      <c r="DK180" s="72"/>
      <c r="DL180" s="72"/>
      <c r="DM180" s="72"/>
      <c r="DN180" s="72"/>
      <c r="DO180" s="72"/>
      <c r="DP180" s="72"/>
      <c r="DQ180" s="72"/>
      <c r="DR180" s="72"/>
      <c r="DS180" s="72"/>
      <c r="DT180" s="72"/>
      <c r="DU180" s="72"/>
      <c r="DV180" s="72"/>
      <c r="DW180" s="72"/>
      <c r="DX180" s="72"/>
      <c r="DY180" s="72"/>
      <c r="DZ180" s="72"/>
      <c r="EA180" s="72"/>
      <c r="EB180" s="72"/>
      <c r="EC180" s="72"/>
      <c r="ED180" s="72"/>
      <c r="EE180" s="72"/>
      <c r="EF180" s="72"/>
      <c r="EG180" s="72"/>
      <c r="EH180" s="72"/>
      <c r="EI180" s="72"/>
      <c r="EJ180" s="72"/>
      <c r="EK180" s="72"/>
      <c r="EL180" s="72"/>
      <c r="EM180" s="72"/>
      <c r="EN180" s="72"/>
      <c r="EO180" s="72"/>
      <c r="EP180" s="72"/>
      <c r="EQ180" s="72"/>
      <c r="ER180" s="72"/>
      <c r="ES180" s="72"/>
      <c r="ET180" s="72"/>
      <c r="EU180" s="72"/>
      <c r="EV180" s="72"/>
      <c r="EW180" s="72"/>
      <c r="EX180" s="72"/>
      <c r="EY180" s="72"/>
      <c r="EZ180" s="72"/>
      <c r="FA180" s="72"/>
      <c r="FB180" s="72"/>
      <c r="FC180" s="72"/>
      <c r="FD180" s="72"/>
      <c r="FE180" s="72"/>
      <c r="FF180" s="72"/>
      <c r="FG180" s="72"/>
      <c r="FH180" s="72"/>
      <c r="FI180" s="72"/>
      <c r="FJ180" s="72"/>
      <c r="FK180" s="72"/>
      <c r="FL180" s="72"/>
      <c r="FM180" s="72"/>
      <c r="FN180" s="72"/>
      <c r="FO180" s="72"/>
      <c r="FP180" s="72"/>
      <c r="FQ180" s="72"/>
      <c r="FR180" s="72"/>
      <c r="FS180" s="72"/>
      <c r="FT180" s="72"/>
      <c r="FU180" s="72"/>
      <c r="FV180" s="72"/>
      <c r="FW180" s="72"/>
      <c r="FX180" s="72"/>
      <c r="FY180" s="72"/>
      <c r="FZ180" s="72"/>
      <c r="GA180" s="72"/>
      <c r="GB180" s="72"/>
      <c r="GC180" s="72"/>
      <c r="GD180" s="72"/>
      <c r="GE180" s="72"/>
      <c r="GF180" s="72"/>
      <c r="GG180" s="72"/>
      <c r="GH180" s="72"/>
      <c r="GI180" s="72"/>
      <c r="GJ180" s="72"/>
      <c r="GK180" s="72"/>
      <c r="GL180" s="72"/>
      <c r="GM180" s="72"/>
      <c r="GN180" s="72"/>
      <c r="GO180" s="72"/>
      <c r="GP180" s="72"/>
      <c r="GQ180" s="72"/>
      <c r="GR180" s="72"/>
      <c r="GS180" s="72"/>
      <c r="GT180" s="72"/>
      <c r="GU180" s="72"/>
      <c r="GV180" s="72"/>
      <c r="GW180" s="72"/>
      <c r="GX180" s="72"/>
      <c r="GY180" s="72"/>
      <c r="GZ180" s="72"/>
      <c r="HA180" s="72"/>
      <c r="HB180" s="72"/>
      <c r="HC180" s="72"/>
      <c r="HD180" s="72"/>
      <c r="HE180" s="72"/>
      <c r="HF180" s="72"/>
      <c r="HG180" s="72"/>
      <c r="HH180" s="72"/>
      <c r="HI180" s="72"/>
      <c r="HJ180" s="72"/>
      <c r="HK180" s="72"/>
      <c r="HL180" s="72"/>
      <c r="HM180" s="72"/>
      <c r="HN180" s="72"/>
      <c r="HO180" s="72"/>
      <c r="HP180" s="72"/>
      <c r="HQ180" s="72"/>
      <c r="HR180" s="72"/>
      <c r="HS180" s="72"/>
      <c r="HT180" s="72"/>
      <c r="HU180" s="72"/>
      <c r="HV180" s="72"/>
      <c r="HW180" s="72"/>
      <c r="HX180" s="72"/>
      <c r="HY180" s="72"/>
      <c r="HZ180" s="72"/>
      <c r="IA180" s="72"/>
      <c r="IB180" s="72"/>
      <c r="IC180" s="72"/>
      <c r="ID180" s="72"/>
      <c r="IE180" s="72"/>
      <c r="IF180" s="72"/>
      <c r="IG180" s="72"/>
      <c r="IH180" s="72"/>
      <c r="II180" s="72"/>
      <c r="IJ180" s="72"/>
      <c r="IK180" s="72"/>
      <c r="IL180" s="72"/>
      <c r="IM180" s="72"/>
      <c r="IN180" s="72"/>
      <c r="IO180" s="72"/>
      <c r="IP180" s="72"/>
      <c r="IQ180" s="72"/>
      <c r="IR180" s="72"/>
      <c r="IS180" s="72"/>
      <c r="IT180" s="72"/>
      <c r="IU180" s="72"/>
      <c r="IV180" s="72"/>
    </row>
    <row r="181" spans="1:256" s="73" customFormat="1" x14ac:dyDescent="0.25">
      <c r="A181" s="70" t="str">
        <f>IF(A179="","",IF((SUM(IF(FREQUENCY('A1'!$K$30:$L$103,'A1'!$K$30:$L$103)&gt;0,1)))&gt;(A179+1),(A179+1),""))</f>
        <v/>
      </c>
      <c r="B181" s="71" t="str">
        <f t="array" ref="B181">IF(A180="","",(LARGE('A1'!$K$30:$L$103,(1+SUM(COUNTIF('A1'!$K$30:$L$103,B$7:B180))-(A180*COUNTIF('A1'!$K$30:$L$103,B$8))))))</f>
        <v/>
      </c>
      <c r="C181" s="72" t="str">
        <f t="array" ref="C181:AZ181">IF($C$6:$AZ$6="","",IF($C$6:$AZ$6="HOT",IF(TRANSPOSE('A1'!$K$30:$K$80)=$B181,"●",IF(TRANSPOSE('A1'!$L$30:$L$80)=$B181,"▼",IF($C180:$AZ180="|","|",""))),IF(TRANSPOSE('A1'!$K$30:$K$80)=$B181,"●",IF(TRANSPOSE('A1'!$L$30:$L$80)=$B181,"▲",IF($C180:$AZ180="|","|","")))))</f>
        <v/>
      </c>
      <c r="D181" s="72" t="str">
        <v/>
      </c>
      <c r="E181" s="72" t="e">
        <v>#NUM!</v>
      </c>
      <c r="F181" s="72" t="str">
        <v/>
      </c>
      <c r="G181" s="72" t="str">
        <v/>
      </c>
      <c r="H181" s="72" t="e">
        <v>#NUM!</v>
      </c>
      <c r="I181" s="72" t="e">
        <v>#NUM!</v>
      </c>
      <c r="J181" s="72" t="e">
        <v>#NUM!</v>
      </c>
      <c r="K181" s="72" t="str">
        <v/>
      </c>
      <c r="L181" s="72" t="str">
        <v/>
      </c>
      <c r="M181" s="72" t="str">
        <v/>
      </c>
      <c r="N181" s="72" t="str">
        <v/>
      </c>
      <c r="O181" s="72" t="e">
        <v>#NUM!</v>
      </c>
      <c r="P181" s="72" t="e">
        <v>#NUM!</v>
      </c>
      <c r="Q181" s="72" t="e">
        <v>#NUM!</v>
      </c>
      <c r="R181" s="72" t="e">
        <v>#NUM!</v>
      </c>
      <c r="S181" s="72" t="e">
        <v>#NUM!</v>
      </c>
      <c r="T181" s="72" t="e">
        <v>#NUM!</v>
      </c>
      <c r="U181" s="72" t="e">
        <v>#NUM!</v>
      </c>
      <c r="V181" s="72" t="e">
        <v>#NUM!</v>
      </c>
      <c r="W181" s="72" t="e">
        <v>#NUM!</v>
      </c>
      <c r="X181" s="72" t="e">
        <v>#NUM!</v>
      </c>
      <c r="Y181" s="72" t="e">
        <v>#NUM!</v>
      </c>
      <c r="Z181" s="72" t="str">
        <v/>
      </c>
      <c r="AA181" s="72" t="str">
        <v/>
      </c>
      <c r="AB181" s="72" t="str">
        <v/>
      </c>
      <c r="AC181" s="72" t="str">
        <v/>
      </c>
      <c r="AD181" s="72" t="str">
        <v/>
      </c>
      <c r="AE181" s="72" t="str">
        <v/>
      </c>
      <c r="AF181" s="72" t="str">
        <v/>
      </c>
      <c r="AG181" s="72" t="str">
        <v/>
      </c>
      <c r="AH181" s="72" t="str">
        <v/>
      </c>
      <c r="AI181" s="72" t="str">
        <v/>
      </c>
      <c r="AJ181" s="72" t="str">
        <v/>
      </c>
      <c r="AK181" s="72" t="str">
        <v/>
      </c>
      <c r="AL181" s="72" t="str">
        <v/>
      </c>
      <c r="AM181" s="72" t="str">
        <v/>
      </c>
      <c r="AN181" s="72" t="str">
        <v/>
      </c>
      <c r="AO181" s="72" t="str">
        <v/>
      </c>
      <c r="AP181" s="72" t="str">
        <v/>
      </c>
      <c r="AQ181" s="72" t="str">
        <v/>
      </c>
      <c r="AR181" s="72" t="str">
        <v/>
      </c>
      <c r="AS181" s="72" t="str">
        <v/>
      </c>
      <c r="AT181" s="72" t="str">
        <v/>
      </c>
      <c r="AU181" s="72" t="str">
        <v/>
      </c>
      <c r="AV181" s="72" t="str">
        <v/>
      </c>
      <c r="AW181" s="72" t="str">
        <v/>
      </c>
      <c r="AX181" s="72" t="str">
        <v/>
      </c>
      <c r="AY181" s="72" t="str">
        <v/>
      </c>
      <c r="AZ181" s="72" t="str">
        <v/>
      </c>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c r="DA181" s="72"/>
      <c r="DB181" s="72"/>
      <c r="DC181" s="72"/>
      <c r="DD181" s="72"/>
      <c r="DE181" s="72"/>
      <c r="DF181" s="72"/>
      <c r="DG181" s="72"/>
      <c r="DH181" s="72"/>
      <c r="DI181" s="72"/>
      <c r="DJ181" s="72"/>
      <c r="DK181" s="72"/>
      <c r="DL181" s="72"/>
      <c r="DM181" s="72"/>
      <c r="DN181" s="72"/>
      <c r="DO181" s="72"/>
      <c r="DP181" s="72"/>
      <c r="DQ181" s="72"/>
      <c r="DR181" s="72"/>
      <c r="DS181" s="72"/>
      <c r="DT181" s="72"/>
      <c r="DU181" s="72"/>
      <c r="DV181" s="72"/>
      <c r="DW181" s="72"/>
      <c r="DX181" s="72"/>
      <c r="DY181" s="72"/>
      <c r="DZ181" s="72"/>
      <c r="EA181" s="72"/>
      <c r="EB181" s="72"/>
      <c r="EC181" s="72"/>
      <c r="ED181" s="72"/>
      <c r="EE181" s="72"/>
      <c r="EF181" s="72"/>
      <c r="EG181" s="72"/>
      <c r="EH181" s="72"/>
      <c r="EI181" s="72"/>
      <c r="EJ181" s="72"/>
      <c r="EK181" s="72"/>
      <c r="EL181" s="72"/>
      <c r="EM181" s="72"/>
      <c r="EN181" s="72"/>
      <c r="EO181" s="72"/>
      <c r="EP181" s="72"/>
      <c r="EQ181" s="72"/>
      <c r="ER181" s="72"/>
      <c r="ES181" s="72"/>
      <c r="ET181" s="72"/>
      <c r="EU181" s="72"/>
      <c r="EV181" s="72"/>
      <c r="EW181" s="72"/>
      <c r="EX181" s="72"/>
      <c r="EY181" s="72"/>
      <c r="EZ181" s="72"/>
      <c r="FA181" s="72"/>
      <c r="FB181" s="72"/>
      <c r="FC181" s="72"/>
      <c r="FD181" s="72"/>
      <c r="FE181" s="72"/>
      <c r="FF181" s="72"/>
      <c r="FG181" s="72"/>
      <c r="FH181" s="72"/>
      <c r="FI181" s="72"/>
      <c r="FJ181" s="72"/>
      <c r="FK181" s="72"/>
      <c r="FL181" s="72"/>
      <c r="FM181" s="72"/>
      <c r="FN181" s="72"/>
      <c r="FO181" s="72"/>
      <c r="FP181" s="72"/>
      <c r="FQ181" s="72"/>
      <c r="FR181" s="72"/>
      <c r="FS181" s="72"/>
      <c r="FT181" s="72"/>
      <c r="FU181" s="72"/>
      <c r="FV181" s="72"/>
      <c r="FW181" s="72"/>
      <c r="FX181" s="72"/>
      <c r="FY181" s="72"/>
      <c r="FZ181" s="72"/>
      <c r="GA181" s="72"/>
      <c r="GB181" s="72"/>
      <c r="GC181" s="72"/>
      <c r="GD181" s="72"/>
      <c r="GE181" s="72"/>
      <c r="GF181" s="72"/>
      <c r="GG181" s="72"/>
      <c r="GH181" s="72"/>
      <c r="GI181" s="72"/>
      <c r="GJ181" s="72"/>
      <c r="GK181" s="72"/>
      <c r="GL181" s="72"/>
      <c r="GM181" s="72"/>
      <c r="GN181" s="72"/>
      <c r="GO181" s="72"/>
      <c r="GP181" s="72"/>
      <c r="GQ181" s="72"/>
      <c r="GR181" s="72"/>
      <c r="GS181" s="72"/>
      <c r="GT181" s="72"/>
      <c r="GU181" s="72"/>
      <c r="GV181" s="72"/>
      <c r="GW181" s="72"/>
      <c r="GX181" s="72"/>
      <c r="GY181" s="72"/>
      <c r="GZ181" s="72"/>
      <c r="HA181" s="72"/>
      <c r="HB181" s="72"/>
      <c r="HC181" s="72"/>
      <c r="HD181" s="72"/>
      <c r="HE181" s="72"/>
      <c r="HF181" s="72"/>
      <c r="HG181" s="72"/>
      <c r="HH181" s="72"/>
      <c r="HI181" s="72"/>
      <c r="HJ181" s="72"/>
      <c r="HK181" s="72"/>
      <c r="HL181" s="72"/>
      <c r="HM181" s="72"/>
      <c r="HN181" s="72"/>
      <c r="HO181" s="72"/>
      <c r="HP181" s="72"/>
      <c r="HQ181" s="72"/>
      <c r="HR181" s="72"/>
      <c r="HS181" s="72"/>
      <c r="HT181" s="72"/>
      <c r="HU181" s="72"/>
      <c r="HV181" s="72"/>
      <c r="HW181" s="72"/>
      <c r="HX181" s="72"/>
      <c r="HY181" s="72"/>
      <c r="HZ181" s="72"/>
      <c r="IA181" s="72"/>
      <c r="IB181" s="72"/>
      <c r="IC181" s="72"/>
      <c r="ID181" s="72"/>
      <c r="IE181" s="72"/>
      <c r="IF181" s="72"/>
      <c r="IG181" s="72"/>
      <c r="IH181" s="72"/>
      <c r="II181" s="72"/>
      <c r="IJ181" s="72"/>
      <c r="IK181" s="72"/>
      <c r="IL181" s="72"/>
      <c r="IM181" s="72"/>
      <c r="IN181" s="72"/>
      <c r="IO181" s="72"/>
      <c r="IP181" s="72"/>
      <c r="IQ181" s="72"/>
      <c r="IR181" s="72"/>
      <c r="IS181" s="72"/>
      <c r="IT181" s="72"/>
      <c r="IU181" s="72"/>
      <c r="IV181" s="72"/>
    </row>
    <row r="182" spans="1:256" s="73" customFormat="1" x14ac:dyDescent="0.25">
      <c r="A182" s="70" t="str">
        <f>IF(A180="","",IF((SUM(IF(FREQUENCY('A1'!$K$30:$L$103,'A1'!$K$30:$L$103)&gt;0,1)))&gt;(A180+1),(A180+1),""))</f>
        <v/>
      </c>
      <c r="B182" s="71" t="str">
        <f t="array" ref="B182">IF(A181="","",(LARGE('A1'!$K$30:$L$103,(1+SUM(COUNTIF('A1'!$K$30:$L$103,B$7:B181))-(A181*COUNTIF('A1'!$K$30:$L$103,B$8))))))</f>
        <v/>
      </c>
      <c r="C182" s="72" t="str">
        <f t="array" ref="C182:AZ182">IF($C$6:$AZ$6="","",IF($C$6:$AZ$6="HOT",IF($C181:$AZ181="●","|",IF($C181:$AZ181="|","|","")),IF($C181:$AZ181="▲","|",IF($C181:$AZ181="|","|",""))))</f>
        <v/>
      </c>
      <c r="D182" s="72" t="str">
        <v/>
      </c>
      <c r="E182" s="72" t="e">
        <v>#NUM!</v>
      </c>
      <c r="F182" s="72" t="str">
        <v/>
      </c>
      <c r="G182" s="72" t="str">
        <v/>
      </c>
      <c r="H182" s="72" t="e">
        <v>#NUM!</v>
      </c>
      <c r="I182" s="72" t="e">
        <v>#NUM!</v>
      </c>
      <c r="J182" s="72" t="e">
        <v>#NUM!</v>
      </c>
      <c r="K182" s="72" t="str">
        <v/>
      </c>
      <c r="L182" s="72" t="str">
        <v/>
      </c>
      <c r="M182" s="72" t="str">
        <v/>
      </c>
      <c r="N182" s="72" t="str">
        <v/>
      </c>
      <c r="O182" s="72" t="e">
        <v>#NUM!</v>
      </c>
      <c r="P182" s="72" t="e">
        <v>#NUM!</v>
      </c>
      <c r="Q182" s="72" t="e">
        <v>#NUM!</v>
      </c>
      <c r="R182" s="72" t="e">
        <v>#NUM!</v>
      </c>
      <c r="S182" s="72" t="e">
        <v>#NUM!</v>
      </c>
      <c r="T182" s="72" t="e">
        <v>#NUM!</v>
      </c>
      <c r="U182" s="72" t="e">
        <v>#NUM!</v>
      </c>
      <c r="V182" s="72" t="e">
        <v>#NUM!</v>
      </c>
      <c r="W182" s="72" t="e">
        <v>#NUM!</v>
      </c>
      <c r="X182" s="72" t="e">
        <v>#NUM!</v>
      </c>
      <c r="Y182" s="72" t="e">
        <v>#NUM!</v>
      </c>
      <c r="Z182" s="72" t="str">
        <v/>
      </c>
      <c r="AA182" s="72" t="str">
        <v/>
      </c>
      <c r="AB182" s="72" t="str">
        <v/>
      </c>
      <c r="AC182" s="72" t="str">
        <v/>
      </c>
      <c r="AD182" s="72" t="str">
        <v/>
      </c>
      <c r="AE182" s="72" t="str">
        <v/>
      </c>
      <c r="AF182" s="72" t="str">
        <v/>
      </c>
      <c r="AG182" s="72" t="str">
        <v/>
      </c>
      <c r="AH182" s="72" t="str">
        <v/>
      </c>
      <c r="AI182" s="72" t="str">
        <v/>
      </c>
      <c r="AJ182" s="72" t="str">
        <v/>
      </c>
      <c r="AK182" s="72" t="str">
        <v/>
      </c>
      <c r="AL182" s="72" t="str">
        <v/>
      </c>
      <c r="AM182" s="72" t="str">
        <v/>
      </c>
      <c r="AN182" s="72" t="str">
        <v/>
      </c>
      <c r="AO182" s="72" t="str">
        <v/>
      </c>
      <c r="AP182" s="72" t="str">
        <v/>
      </c>
      <c r="AQ182" s="72" t="str">
        <v/>
      </c>
      <c r="AR182" s="72" t="str">
        <v/>
      </c>
      <c r="AS182" s="72" t="str">
        <v/>
      </c>
      <c r="AT182" s="72" t="str">
        <v/>
      </c>
      <c r="AU182" s="72" t="str">
        <v/>
      </c>
      <c r="AV182" s="72" t="str">
        <v/>
      </c>
      <c r="AW182" s="72" t="str">
        <v/>
      </c>
      <c r="AX182" s="72" t="str">
        <v/>
      </c>
      <c r="AY182" s="72" t="str">
        <v/>
      </c>
      <c r="AZ182" s="72" t="str">
        <v/>
      </c>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c r="DA182" s="72"/>
      <c r="DB182" s="72"/>
      <c r="DC182" s="72"/>
      <c r="DD182" s="72"/>
      <c r="DE182" s="72"/>
      <c r="DF182" s="72"/>
      <c r="DG182" s="72"/>
      <c r="DH182" s="72"/>
      <c r="DI182" s="72"/>
      <c r="DJ182" s="72"/>
      <c r="DK182" s="72"/>
      <c r="DL182" s="72"/>
      <c r="DM182" s="72"/>
      <c r="DN182" s="72"/>
      <c r="DO182" s="72"/>
      <c r="DP182" s="72"/>
      <c r="DQ182" s="72"/>
      <c r="DR182" s="72"/>
      <c r="DS182" s="72"/>
      <c r="DT182" s="72"/>
      <c r="DU182" s="72"/>
      <c r="DV182" s="72"/>
      <c r="DW182" s="72"/>
      <c r="DX182" s="72"/>
      <c r="DY182" s="72"/>
      <c r="DZ182" s="72"/>
      <c r="EA182" s="72"/>
      <c r="EB182" s="72"/>
      <c r="EC182" s="72"/>
      <c r="ED182" s="72"/>
      <c r="EE182" s="72"/>
      <c r="EF182" s="72"/>
      <c r="EG182" s="72"/>
      <c r="EH182" s="72"/>
      <c r="EI182" s="72"/>
      <c r="EJ182" s="72"/>
      <c r="EK182" s="72"/>
      <c r="EL182" s="72"/>
      <c r="EM182" s="72"/>
      <c r="EN182" s="72"/>
      <c r="EO182" s="72"/>
      <c r="EP182" s="72"/>
      <c r="EQ182" s="72"/>
      <c r="ER182" s="72"/>
      <c r="ES182" s="72"/>
      <c r="ET182" s="72"/>
      <c r="EU182" s="72"/>
      <c r="EV182" s="72"/>
      <c r="EW182" s="72"/>
      <c r="EX182" s="72"/>
      <c r="EY182" s="72"/>
      <c r="EZ182" s="72"/>
      <c r="FA182" s="72"/>
      <c r="FB182" s="72"/>
      <c r="FC182" s="72"/>
      <c r="FD182" s="72"/>
      <c r="FE182" s="72"/>
      <c r="FF182" s="72"/>
      <c r="FG182" s="72"/>
      <c r="FH182" s="72"/>
      <c r="FI182" s="72"/>
      <c r="FJ182" s="72"/>
      <c r="FK182" s="72"/>
      <c r="FL182" s="72"/>
      <c r="FM182" s="72"/>
      <c r="FN182" s="72"/>
      <c r="FO182" s="72"/>
      <c r="FP182" s="72"/>
      <c r="FQ182" s="72"/>
      <c r="FR182" s="72"/>
      <c r="FS182" s="72"/>
      <c r="FT182" s="72"/>
      <c r="FU182" s="72"/>
      <c r="FV182" s="72"/>
      <c r="FW182" s="72"/>
      <c r="FX182" s="72"/>
      <c r="FY182" s="72"/>
      <c r="FZ182" s="72"/>
      <c r="GA182" s="72"/>
      <c r="GB182" s="72"/>
      <c r="GC182" s="72"/>
      <c r="GD182" s="72"/>
      <c r="GE182" s="72"/>
      <c r="GF182" s="72"/>
      <c r="GG182" s="72"/>
      <c r="GH182" s="72"/>
      <c r="GI182" s="72"/>
      <c r="GJ182" s="72"/>
      <c r="GK182" s="72"/>
      <c r="GL182" s="72"/>
      <c r="GM182" s="72"/>
      <c r="GN182" s="72"/>
      <c r="GO182" s="72"/>
      <c r="GP182" s="72"/>
      <c r="GQ182" s="72"/>
      <c r="GR182" s="72"/>
      <c r="GS182" s="72"/>
      <c r="GT182" s="72"/>
      <c r="GU182" s="72"/>
      <c r="GV182" s="72"/>
      <c r="GW182" s="72"/>
      <c r="GX182" s="72"/>
      <c r="GY182" s="72"/>
      <c r="GZ182" s="72"/>
      <c r="HA182" s="72"/>
      <c r="HB182" s="72"/>
      <c r="HC182" s="72"/>
      <c r="HD182" s="72"/>
      <c r="HE182" s="72"/>
      <c r="HF182" s="72"/>
      <c r="HG182" s="72"/>
      <c r="HH182" s="72"/>
      <c r="HI182" s="72"/>
      <c r="HJ182" s="72"/>
      <c r="HK182" s="72"/>
      <c r="HL182" s="72"/>
      <c r="HM182" s="72"/>
      <c r="HN182" s="72"/>
      <c r="HO182" s="72"/>
      <c r="HP182" s="72"/>
      <c r="HQ182" s="72"/>
      <c r="HR182" s="72"/>
      <c r="HS182" s="72"/>
      <c r="HT182" s="72"/>
      <c r="HU182" s="72"/>
      <c r="HV182" s="72"/>
      <c r="HW182" s="72"/>
      <c r="HX182" s="72"/>
      <c r="HY182" s="72"/>
      <c r="HZ182" s="72"/>
      <c r="IA182" s="72"/>
      <c r="IB182" s="72"/>
      <c r="IC182" s="72"/>
      <c r="ID182" s="72"/>
      <c r="IE182" s="72"/>
      <c r="IF182" s="72"/>
      <c r="IG182" s="72"/>
      <c r="IH182" s="72"/>
      <c r="II182" s="72"/>
      <c r="IJ182" s="72"/>
      <c r="IK182" s="72"/>
      <c r="IL182" s="72"/>
      <c r="IM182" s="72"/>
      <c r="IN182" s="72"/>
      <c r="IO182" s="72"/>
      <c r="IP182" s="72"/>
      <c r="IQ182" s="72"/>
      <c r="IR182" s="72"/>
      <c r="IS182" s="72"/>
      <c r="IT182" s="72"/>
      <c r="IU182" s="72"/>
      <c r="IV182" s="72"/>
    </row>
    <row r="183" spans="1:256" s="73" customFormat="1" x14ac:dyDescent="0.25">
      <c r="A183" s="70" t="str">
        <f>IF(A181="","",IF((SUM(IF(FREQUENCY('A1'!$K$30:$L$103,'A1'!$K$30:$L$103)&gt;0,1)))&gt;(A181+1),(A181+1),""))</f>
        <v/>
      </c>
      <c r="B183" s="71" t="str">
        <f t="array" ref="B183">IF(A182="","",(LARGE('A1'!$K$30:$L$103,(1+SUM(COUNTIF('A1'!$K$30:$L$103,B$7:B182))-(A182*COUNTIF('A1'!$K$30:$L$103,B$8))))))</f>
        <v/>
      </c>
      <c r="C183" s="72" t="str">
        <f t="array" ref="C183:AZ183">IF($C$6:$AZ$6="","",IF($C$6:$AZ$6="HOT",IF(TRANSPOSE('A1'!$K$30:$K$80)=$B183,"●",IF(TRANSPOSE('A1'!$L$30:$L$80)=$B183,"▼",IF($C182:$AZ182="|","|",""))),IF(TRANSPOSE('A1'!$K$30:$K$80)=$B183,"●",IF(TRANSPOSE('A1'!$L$30:$L$80)=$B183,"▲",IF($C182:$AZ182="|","|","")))))</f>
        <v/>
      </c>
      <c r="D183" s="72" t="str">
        <v/>
      </c>
      <c r="E183" s="72" t="e">
        <v>#NUM!</v>
      </c>
      <c r="F183" s="72" t="str">
        <v/>
      </c>
      <c r="G183" s="72" t="str">
        <v/>
      </c>
      <c r="H183" s="72" t="e">
        <v>#NUM!</v>
      </c>
      <c r="I183" s="72" t="e">
        <v>#NUM!</v>
      </c>
      <c r="J183" s="72" t="e">
        <v>#NUM!</v>
      </c>
      <c r="K183" s="72" t="str">
        <v/>
      </c>
      <c r="L183" s="72" t="str">
        <v/>
      </c>
      <c r="M183" s="72" t="str">
        <v/>
      </c>
      <c r="N183" s="72" t="str">
        <v/>
      </c>
      <c r="O183" s="72" t="e">
        <v>#NUM!</v>
      </c>
      <c r="P183" s="72" t="e">
        <v>#NUM!</v>
      </c>
      <c r="Q183" s="72" t="e">
        <v>#NUM!</v>
      </c>
      <c r="R183" s="72" t="e">
        <v>#NUM!</v>
      </c>
      <c r="S183" s="72" t="e">
        <v>#NUM!</v>
      </c>
      <c r="T183" s="72" t="e">
        <v>#NUM!</v>
      </c>
      <c r="U183" s="72" t="e">
        <v>#NUM!</v>
      </c>
      <c r="V183" s="72" t="e">
        <v>#NUM!</v>
      </c>
      <c r="W183" s="72" t="e">
        <v>#NUM!</v>
      </c>
      <c r="X183" s="72" t="e">
        <v>#NUM!</v>
      </c>
      <c r="Y183" s="72" t="e">
        <v>#NUM!</v>
      </c>
      <c r="Z183" s="72" t="str">
        <v/>
      </c>
      <c r="AA183" s="72" t="str">
        <v/>
      </c>
      <c r="AB183" s="72" t="str">
        <v/>
      </c>
      <c r="AC183" s="72" t="str">
        <v/>
      </c>
      <c r="AD183" s="72" t="str">
        <v/>
      </c>
      <c r="AE183" s="72" t="str">
        <v/>
      </c>
      <c r="AF183" s="72" t="str">
        <v/>
      </c>
      <c r="AG183" s="72" t="str">
        <v/>
      </c>
      <c r="AH183" s="72" t="str">
        <v/>
      </c>
      <c r="AI183" s="72" t="str">
        <v/>
      </c>
      <c r="AJ183" s="72" t="str">
        <v/>
      </c>
      <c r="AK183" s="72" t="str">
        <v/>
      </c>
      <c r="AL183" s="72" t="str">
        <v/>
      </c>
      <c r="AM183" s="72" t="str">
        <v/>
      </c>
      <c r="AN183" s="72" t="str">
        <v/>
      </c>
      <c r="AO183" s="72" t="str">
        <v/>
      </c>
      <c r="AP183" s="72" t="str">
        <v/>
      </c>
      <c r="AQ183" s="72" t="str">
        <v/>
      </c>
      <c r="AR183" s="72" t="str">
        <v/>
      </c>
      <c r="AS183" s="72" t="str">
        <v/>
      </c>
      <c r="AT183" s="72" t="str">
        <v/>
      </c>
      <c r="AU183" s="72" t="str">
        <v/>
      </c>
      <c r="AV183" s="72" t="str">
        <v/>
      </c>
      <c r="AW183" s="72" t="str">
        <v/>
      </c>
      <c r="AX183" s="72" t="str">
        <v/>
      </c>
      <c r="AY183" s="72" t="str">
        <v/>
      </c>
      <c r="AZ183" s="72" t="str">
        <v/>
      </c>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c r="DA183" s="72"/>
      <c r="DB183" s="72"/>
      <c r="DC183" s="72"/>
      <c r="DD183" s="72"/>
      <c r="DE183" s="72"/>
      <c r="DF183" s="72"/>
      <c r="DG183" s="72"/>
      <c r="DH183" s="72"/>
      <c r="DI183" s="72"/>
      <c r="DJ183" s="72"/>
      <c r="DK183" s="72"/>
      <c r="DL183" s="72"/>
      <c r="DM183" s="72"/>
      <c r="DN183" s="72"/>
      <c r="DO183" s="72"/>
      <c r="DP183" s="72"/>
      <c r="DQ183" s="72"/>
      <c r="DR183" s="72"/>
      <c r="DS183" s="72"/>
      <c r="DT183" s="72"/>
      <c r="DU183" s="72"/>
      <c r="DV183" s="72"/>
      <c r="DW183" s="72"/>
      <c r="DX183" s="72"/>
      <c r="DY183" s="72"/>
      <c r="DZ183" s="72"/>
      <c r="EA183" s="72"/>
      <c r="EB183" s="72"/>
      <c r="EC183" s="72"/>
      <c r="ED183" s="72"/>
      <c r="EE183" s="72"/>
      <c r="EF183" s="72"/>
      <c r="EG183" s="72"/>
      <c r="EH183" s="72"/>
      <c r="EI183" s="72"/>
      <c r="EJ183" s="72"/>
      <c r="EK183" s="72"/>
      <c r="EL183" s="72"/>
      <c r="EM183" s="72"/>
      <c r="EN183" s="72"/>
      <c r="EO183" s="72"/>
      <c r="EP183" s="72"/>
      <c r="EQ183" s="72"/>
      <c r="ER183" s="72"/>
      <c r="ES183" s="72"/>
      <c r="ET183" s="72"/>
      <c r="EU183" s="72"/>
      <c r="EV183" s="72"/>
      <c r="EW183" s="72"/>
      <c r="EX183" s="72"/>
      <c r="EY183" s="72"/>
      <c r="EZ183" s="72"/>
      <c r="FA183" s="72"/>
      <c r="FB183" s="72"/>
      <c r="FC183" s="72"/>
      <c r="FD183" s="72"/>
      <c r="FE183" s="72"/>
      <c r="FF183" s="72"/>
      <c r="FG183" s="72"/>
      <c r="FH183" s="72"/>
      <c r="FI183" s="72"/>
      <c r="FJ183" s="72"/>
      <c r="FK183" s="72"/>
      <c r="FL183" s="72"/>
      <c r="FM183" s="72"/>
      <c r="FN183" s="72"/>
      <c r="FO183" s="72"/>
      <c r="FP183" s="72"/>
      <c r="FQ183" s="72"/>
      <c r="FR183" s="72"/>
      <c r="FS183" s="72"/>
      <c r="FT183" s="72"/>
      <c r="FU183" s="72"/>
      <c r="FV183" s="72"/>
      <c r="FW183" s="72"/>
      <c r="FX183" s="72"/>
      <c r="FY183" s="72"/>
      <c r="FZ183" s="72"/>
      <c r="GA183" s="72"/>
      <c r="GB183" s="72"/>
      <c r="GC183" s="72"/>
      <c r="GD183" s="72"/>
      <c r="GE183" s="72"/>
      <c r="GF183" s="72"/>
      <c r="GG183" s="72"/>
      <c r="GH183" s="72"/>
      <c r="GI183" s="72"/>
      <c r="GJ183" s="72"/>
      <c r="GK183" s="72"/>
      <c r="GL183" s="72"/>
      <c r="GM183" s="72"/>
      <c r="GN183" s="72"/>
      <c r="GO183" s="72"/>
      <c r="GP183" s="72"/>
      <c r="GQ183" s="72"/>
      <c r="GR183" s="72"/>
      <c r="GS183" s="72"/>
      <c r="GT183" s="72"/>
      <c r="GU183" s="72"/>
      <c r="GV183" s="72"/>
      <c r="GW183" s="72"/>
      <c r="GX183" s="72"/>
      <c r="GY183" s="72"/>
      <c r="GZ183" s="72"/>
      <c r="HA183" s="72"/>
      <c r="HB183" s="72"/>
      <c r="HC183" s="72"/>
      <c r="HD183" s="72"/>
      <c r="HE183" s="72"/>
      <c r="HF183" s="72"/>
      <c r="HG183" s="72"/>
      <c r="HH183" s="72"/>
      <c r="HI183" s="72"/>
      <c r="HJ183" s="72"/>
      <c r="HK183" s="72"/>
      <c r="HL183" s="72"/>
      <c r="HM183" s="72"/>
      <c r="HN183" s="72"/>
      <c r="HO183" s="72"/>
      <c r="HP183" s="72"/>
      <c r="HQ183" s="72"/>
      <c r="HR183" s="72"/>
      <c r="HS183" s="72"/>
      <c r="HT183" s="72"/>
      <c r="HU183" s="72"/>
      <c r="HV183" s="72"/>
      <c r="HW183" s="72"/>
      <c r="HX183" s="72"/>
      <c r="HY183" s="72"/>
      <c r="HZ183" s="72"/>
      <c r="IA183" s="72"/>
      <c r="IB183" s="72"/>
      <c r="IC183" s="72"/>
      <c r="ID183" s="72"/>
      <c r="IE183" s="72"/>
      <c r="IF183" s="72"/>
      <c r="IG183" s="72"/>
      <c r="IH183" s="72"/>
      <c r="II183" s="72"/>
      <c r="IJ183" s="72"/>
      <c r="IK183" s="72"/>
      <c r="IL183" s="72"/>
      <c r="IM183" s="72"/>
      <c r="IN183" s="72"/>
      <c r="IO183" s="72"/>
      <c r="IP183" s="72"/>
      <c r="IQ183" s="72"/>
      <c r="IR183" s="72"/>
      <c r="IS183" s="72"/>
      <c r="IT183" s="72"/>
      <c r="IU183" s="72"/>
      <c r="IV183" s="72"/>
    </row>
    <row r="184" spans="1:256" s="73" customFormat="1" x14ac:dyDescent="0.25">
      <c r="A184" s="70" t="str">
        <f>IF(A182="","",IF((SUM(IF(FREQUENCY('A1'!$K$30:$L$103,'A1'!$K$30:$L$103)&gt;0,1)))&gt;(A182+1),(A182+1),""))</f>
        <v/>
      </c>
      <c r="B184" s="71" t="str">
        <f t="array" ref="B184">IF(A183="","",(LARGE('A1'!$K$30:$L$103,(1+SUM(COUNTIF('A1'!$K$30:$L$103,B$7:B183))-(A183*COUNTIF('A1'!$K$30:$L$103,B$8))))))</f>
        <v/>
      </c>
      <c r="C184" s="72" t="str">
        <f t="array" ref="C184:AZ184">IF($C$6:$AZ$6="","",IF($C$6:$AZ$6="HOT",IF($C183:$AZ183="●","|",IF($C183:$AZ183="|","|","")),IF($C183:$AZ183="▲","|",IF($C183:$AZ183="|","|",""))))</f>
        <v/>
      </c>
      <c r="D184" s="72" t="str">
        <v/>
      </c>
      <c r="E184" s="72" t="e">
        <v>#NUM!</v>
      </c>
      <c r="F184" s="72" t="str">
        <v/>
      </c>
      <c r="G184" s="72" t="str">
        <v/>
      </c>
      <c r="H184" s="72" t="e">
        <v>#NUM!</v>
      </c>
      <c r="I184" s="72" t="e">
        <v>#NUM!</v>
      </c>
      <c r="J184" s="72" t="e">
        <v>#NUM!</v>
      </c>
      <c r="K184" s="72" t="str">
        <v/>
      </c>
      <c r="L184" s="72" t="str">
        <v/>
      </c>
      <c r="M184" s="72" t="str">
        <v/>
      </c>
      <c r="N184" s="72" t="str">
        <v/>
      </c>
      <c r="O184" s="72" t="e">
        <v>#NUM!</v>
      </c>
      <c r="P184" s="72" t="e">
        <v>#NUM!</v>
      </c>
      <c r="Q184" s="72" t="e">
        <v>#NUM!</v>
      </c>
      <c r="R184" s="72" t="e">
        <v>#NUM!</v>
      </c>
      <c r="S184" s="72" t="e">
        <v>#NUM!</v>
      </c>
      <c r="T184" s="72" t="e">
        <v>#NUM!</v>
      </c>
      <c r="U184" s="72" t="e">
        <v>#NUM!</v>
      </c>
      <c r="V184" s="72" t="e">
        <v>#NUM!</v>
      </c>
      <c r="W184" s="72" t="e">
        <v>#NUM!</v>
      </c>
      <c r="X184" s="72" t="e">
        <v>#NUM!</v>
      </c>
      <c r="Y184" s="72" t="e">
        <v>#NUM!</v>
      </c>
      <c r="Z184" s="72" t="str">
        <v/>
      </c>
      <c r="AA184" s="72" t="str">
        <v/>
      </c>
      <c r="AB184" s="72" t="str">
        <v/>
      </c>
      <c r="AC184" s="72" t="str">
        <v/>
      </c>
      <c r="AD184" s="72" t="str">
        <v/>
      </c>
      <c r="AE184" s="72" t="str">
        <v/>
      </c>
      <c r="AF184" s="72" t="str">
        <v/>
      </c>
      <c r="AG184" s="72" t="str">
        <v/>
      </c>
      <c r="AH184" s="72" t="str">
        <v/>
      </c>
      <c r="AI184" s="72" t="str">
        <v/>
      </c>
      <c r="AJ184" s="72" t="str">
        <v/>
      </c>
      <c r="AK184" s="72" t="str">
        <v/>
      </c>
      <c r="AL184" s="72" t="str">
        <v/>
      </c>
      <c r="AM184" s="72" t="str">
        <v/>
      </c>
      <c r="AN184" s="72" t="str">
        <v/>
      </c>
      <c r="AO184" s="72" t="str">
        <v/>
      </c>
      <c r="AP184" s="72" t="str">
        <v/>
      </c>
      <c r="AQ184" s="72" t="str">
        <v/>
      </c>
      <c r="AR184" s="72" t="str">
        <v/>
      </c>
      <c r="AS184" s="72" t="str">
        <v/>
      </c>
      <c r="AT184" s="72" t="str">
        <v/>
      </c>
      <c r="AU184" s="72" t="str">
        <v/>
      </c>
      <c r="AV184" s="72" t="str">
        <v/>
      </c>
      <c r="AW184" s="72" t="str">
        <v/>
      </c>
      <c r="AX184" s="72" t="str">
        <v/>
      </c>
      <c r="AY184" s="72" t="str">
        <v/>
      </c>
      <c r="AZ184" s="72" t="str">
        <v/>
      </c>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c r="DA184" s="72"/>
      <c r="DB184" s="72"/>
      <c r="DC184" s="72"/>
      <c r="DD184" s="72"/>
      <c r="DE184" s="72"/>
      <c r="DF184" s="72"/>
      <c r="DG184" s="72"/>
      <c r="DH184" s="72"/>
      <c r="DI184" s="72"/>
      <c r="DJ184" s="72"/>
      <c r="DK184" s="72"/>
      <c r="DL184" s="72"/>
      <c r="DM184" s="72"/>
      <c r="DN184" s="72"/>
      <c r="DO184" s="72"/>
      <c r="DP184" s="72"/>
      <c r="DQ184" s="72"/>
      <c r="DR184" s="72"/>
      <c r="DS184" s="72"/>
      <c r="DT184" s="72"/>
      <c r="DU184" s="72"/>
      <c r="DV184" s="72"/>
      <c r="DW184" s="72"/>
      <c r="DX184" s="72"/>
      <c r="DY184" s="72"/>
      <c r="DZ184" s="72"/>
      <c r="EA184" s="72"/>
      <c r="EB184" s="72"/>
      <c r="EC184" s="72"/>
      <c r="ED184" s="72"/>
      <c r="EE184" s="72"/>
      <c r="EF184" s="72"/>
      <c r="EG184" s="72"/>
      <c r="EH184" s="72"/>
      <c r="EI184" s="72"/>
      <c r="EJ184" s="72"/>
      <c r="EK184" s="72"/>
      <c r="EL184" s="72"/>
      <c r="EM184" s="72"/>
      <c r="EN184" s="72"/>
      <c r="EO184" s="72"/>
      <c r="EP184" s="72"/>
      <c r="EQ184" s="72"/>
      <c r="ER184" s="72"/>
      <c r="ES184" s="72"/>
      <c r="ET184" s="72"/>
      <c r="EU184" s="72"/>
      <c r="EV184" s="72"/>
      <c r="EW184" s="72"/>
      <c r="EX184" s="72"/>
      <c r="EY184" s="72"/>
      <c r="EZ184" s="72"/>
      <c r="FA184" s="72"/>
      <c r="FB184" s="72"/>
      <c r="FC184" s="72"/>
      <c r="FD184" s="72"/>
      <c r="FE184" s="72"/>
      <c r="FF184" s="72"/>
      <c r="FG184" s="72"/>
      <c r="FH184" s="72"/>
      <c r="FI184" s="72"/>
      <c r="FJ184" s="72"/>
      <c r="FK184" s="72"/>
      <c r="FL184" s="72"/>
      <c r="FM184" s="72"/>
      <c r="FN184" s="72"/>
      <c r="FO184" s="72"/>
      <c r="FP184" s="72"/>
      <c r="FQ184" s="72"/>
      <c r="FR184" s="72"/>
      <c r="FS184" s="72"/>
      <c r="FT184" s="72"/>
      <c r="FU184" s="72"/>
      <c r="FV184" s="72"/>
      <c r="FW184" s="72"/>
      <c r="FX184" s="72"/>
      <c r="FY184" s="72"/>
      <c r="FZ184" s="72"/>
      <c r="GA184" s="72"/>
      <c r="GB184" s="72"/>
      <c r="GC184" s="72"/>
      <c r="GD184" s="72"/>
      <c r="GE184" s="72"/>
      <c r="GF184" s="72"/>
      <c r="GG184" s="72"/>
      <c r="GH184" s="72"/>
      <c r="GI184" s="72"/>
      <c r="GJ184" s="72"/>
      <c r="GK184" s="72"/>
      <c r="GL184" s="72"/>
      <c r="GM184" s="72"/>
      <c r="GN184" s="72"/>
      <c r="GO184" s="72"/>
      <c r="GP184" s="72"/>
      <c r="GQ184" s="72"/>
      <c r="GR184" s="72"/>
      <c r="GS184" s="72"/>
      <c r="GT184" s="72"/>
      <c r="GU184" s="72"/>
      <c r="GV184" s="72"/>
      <c r="GW184" s="72"/>
      <c r="GX184" s="72"/>
      <c r="GY184" s="72"/>
      <c r="GZ184" s="72"/>
      <c r="HA184" s="72"/>
      <c r="HB184" s="72"/>
      <c r="HC184" s="72"/>
      <c r="HD184" s="72"/>
      <c r="HE184" s="72"/>
      <c r="HF184" s="72"/>
      <c r="HG184" s="72"/>
      <c r="HH184" s="72"/>
      <c r="HI184" s="72"/>
      <c r="HJ184" s="72"/>
      <c r="HK184" s="72"/>
      <c r="HL184" s="72"/>
      <c r="HM184" s="72"/>
      <c r="HN184" s="72"/>
      <c r="HO184" s="72"/>
      <c r="HP184" s="72"/>
      <c r="HQ184" s="72"/>
      <c r="HR184" s="72"/>
      <c r="HS184" s="72"/>
      <c r="HT184" s="72"/>
      <c r="HU184" s="72"/>
      <c r="HV184" s="72"/>
      <c r="HW184" s="72"/>
      <c r="HX184" s="72"/>
      <c r="HY184" s="72"/>
      <c r="HZ184" s="72"/>
      <c r="IA184" s="72"/>
      <c r="IB184" s="72"/>
      <c r="IC184" s="72"/>
      <c r="ID184" s="72"/>
      <c r="IE184" s="72"/>
      <c r="IF184" s="72"/>
      <c r="IG184" s="72"/>
      <c r="IH184" s="72"/>
      <c r="II184" s="72"/>
      <c r="IJ184" s="72"/>
      <c r="IK184" s="72"/>
      <c r="IL184" s="72"/>
      <c r="IM184" s="72"/>
      <c r="IN184" s="72"/>
      <c r="IO184" s="72"/>
      <c r="IP184" s="72"/>
      <c r="IQ184" s="72"/>
      <c r="IR184" s="72"/>
      <c r="IS184" s="72"/>
      <c r="IT184" s="72"/>
      <c r="IU184" s="72"/>
      <c r="IV184" s="72"/>
    </row>
    <row r="185" spans="1:256" s="73" customFormat="1" x14ac:dyDescent="0.25">
      <c r="A185" s="70" t="str">
        <f>IF(A183="","",IF((SUM(IF(FREQUENCY('A1'!$K$30:$L$103,'A1'!$K$30:$L$103)&gt;0,1)))&gt;(A183+1),(A183+1),""))</f>
        <v/>
      </c>
      <c r="B185" s="71" t="str">
        <f t="array" ref="B185">IF(A184="","",(LARGE('A1'!$K$30:$L$103,(1+SUM(COUNTIF('A1'!$K$30:$L$103,B$7:B184))-(A184*COUNTIF('A1'!$K$30:$L$103,B$8))))))</f>
        <v/>
      </c>
      <c r="C185" s="72" t="str">
        <f t="array" ref="C185:AZ185">IF($C$6:$AZ$6="","",IF($C$6:$AZ$6="HOT",IF(TRANSPOSE('A1'!$K$30:$K$80)=$B185,"●",IF(TRANSPOSE('A1'!$L$30:$L$80)=$B185,"▼",IF($C184:$AZ184="|","|",""))),IF(TRANSPOSE('A1'!$K$30:$K$80)=$B185,"●",IF(TRANSPOSE('A1'!$L$30:$L$80)=$B185,"▲",IF($C184:$AZ184="|","|","")))))</f>
        <v/>
      </c>
      <c r="D185" s="72" t="str">
        <v/>
      </c>
      <c r="E185" s="72" t="e">
        <v>#NUM!</v>
      </c>
      <c r="F185" s="72" t="str">
        <v/>
      </c>
      <c r="G185" s="72" t="str">
        <v/>
      </c>
      <c r="H185" s="72" t="e">
        <v>#NUM!</v>
      </c>
      <c r="I185" s="72" t="e">
        <v>#NUM!</v>
      </c>
      <c r="J185" s="72" t="e">
        <v>#NUM!</v>
      </c>
      <c r="K185" s="72" t="str">
        <v/>
      </c>
      <c r="L185" s="72" t="str">
        <v/>
      </c>
      <c r="M185" s="72" t="str">
        <v/>
      </c>
      <c r="N185" s="72" t="str">
        <v/>
      </c>
      <c r="O185" s="72" t="e">
        <v>#NUM!</v>
      </c>
      <c r="P185" s="72" t="e">
        <v>#NUM!</v>
      </c>
      <c r="Q185" s="72" t="e">
        <v>#NUM!</v>
      </c>
      <c r="R185" s="72" t="e">
        <v>#NUM!</v>
      </c>
      <c r="S185" s="72" t="e">
        <v>#NUM!</v>
      </c>
      <c r="T185" s="72" t="e">
        <v>#NUM!</v>
      </c>
      <c r="U185" s="72" t="e">
        <v>#NUM!</v>
      </c>
      <c r="V185" s="72" t="e">
        <v>#NUM!</v>
      </c>
      <c r="W185" s="72" t="e">
        <v>#NUM!</v>
      </c>
      <c r="X185" s="72" t="e">
        <v>#NUM!</v>
      </c>
      <c r="Y185" s="72" t="e">
        <v>#NUM!</v>
      </c>
      <c r="Z185" s="72" t="str">
        <v/>
      </c>
      <c r="AA185" s="72" t="str">
        <v/>
      </c>
      <c r="AB185" s="72" t="str">
        <v/>
      </c>
      <c r="AC185" s="72" t="str">
        <v/>
      </c>
      <c r="AD185" s="72" t="str">
        <v/>
      </c>
      <c r="AE185" s="72" t="str">
        <v/>
      </c>
      <c r="AF185" s="72" t="str">
        <v/>
      </c>
      <c r="AG185" s="72" t="str">
        <v/>
      </c>
      <c r="AH185" s="72" t="str">
        <v/>
      </c>
      <c r="AI185" s="72" t="str">
        <v/>
      </c>
      <c r="AJ185" s="72" t="str">
        <v/>
      </c>
      <c r="AK185" s="72" t="str">
        <v/>
      </c>
      <c r="AL185" s="72" t="str">
        <v/>
      </c>
      <c r="AM185" s="72" t="str">
        <v/>
      </c>
      <c r="AN185" s="72" t="str">
        <v/>
      </c>
      <c r="AO185" s="72" t="str">
        <v/>
      </c>
      <c r="AP185" s="72" t="str">
        <v/>
      </c>
      <c r="AQ185" s="72" t="str">
        <v/>
      </c>
      <c r="AR185" s="72" t="str">
        <v/>
      </c>
      <c r="AS185" s="72" t="str">
        <v/>
      </c>
      <c r="AT185" s="72" t="str">
        <v/>
      </c>
      <c r="AU185" s="72" t="str">
        <v/>
      </c>
      <c r="AV185" s="72" t="str">
        <v/>
      </c>
      <c r="AW185" s="72" t="str">
        <v/>
      </c>
      <c r="AX185" s="72" t="str">
        <v/>
      </c>
      <c r="AY185" s="72" t="str">
        <v/>
      </c>
      <c r="AZ185" s="72" t="str">
        <v/>
      </c>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c r="DA185" s="72"/>
      <c r="DB185" s="72"/>
      <c r="DC185" s="72"/>
      <c r="DD185" s="72"/>
      <c r="DE185" s="72"/>
      <c r="DF185" s="72"/>
      <c r="DG185" s="72"/>
      <c r="DH185" s="72"/>
      <c r="DI185" s="72"/>
      <c r="DJ185" s="72"/>
      <c r="DK185" s="72"/>
      <c r="DL185" s="72"/>
      <c r="DM185" s="72"/>
      <c r="DN185" s="72"/>
      <c r="DO185" s="72"/>
      <c r="DP185" s="72"/>
      <c r="DQ185" s="72"/>
      <c r="DR185" s="72"/>
      <c r="DS185" s="72"/>
      <c r="DT185" s="72"/>
      <c r="DU185" s="72"/>
      <c r="DV185" s="72"/>
      <c r="DW185" s="72"/>
      <c r="DX185" s="72"/>
      <c r="DY185" s="72"/>
      <c r="DZ185" s="72"/>
      <c r="EA185" s="72"/>
      <c r="EB185" s="72"/>
      <c r="EC185" s="72"/>
      <c r="ED185" s="72"/>
      <c r="EE185" s="72"/>
      <c r="EF185" s="72"/>
      <c r="EG185" s="72"/>
      <c r="EH185" s="72"/>
      <c r="EI185" s="72"/>
      <c r="EJ185" s="72"/>
      <c r="EK185" s="72"/>
      <c r="EL185" s="72"/>
      <c r="EM185" s="72"/>
      <c r="EN185" s="72"/>
      <c r="EO185" s="72"/>
      <c r="EP185" s="72"/>
      <c r="EQ185" s="72"/>
      <c r="ER185" s="72"/>
      <c r="ES185" s="72"/>
      <c r="ET185" s="72"/>
      <c r="EU185" s="72"/>
      <c r="EV185" s="72"/>
      <c r="EW185" s="72"/>
      <c r="EX185" s="72"/>
      <c r="EY185" s="72"/>
      <c r="EZ185" s="72"/>
      <c r="FA185" s="72"/>
      <c r="FB185" s="72"/>
      <c r="FC185" s="72"/>
      <c r="FD185" s="72"/>
      <c r="FE185" s="72"/>
      <c r="FF185" s="72"/>
      <c r="FG185" s="72"/>
      <c r="FH185" s="72"/>
      <c r="FI185" s="72"/>
      <c r="FJ185" s="72"/>
      <c r="FK185" s="72"/>
      <c r="FL185" s="72"/>
      <c r="FM185" s="72"/>
      <c r="FN185" s="72"/>
      <c r="FO185" s="72"/>
      <c r="FP185" s="72"/>
      <c r="FQ185" s="72"/>
      <c r="FR185" s="72"/>
      <c r="FS185" s="72"/>
      <c r="FT185" s="72"/>
      <c r="FU185" s="72"/>
      <c r="FV185" s="72"/>
      <c r="FW185" s="72"/>
      <c r="FX185" s="72"/>
      <c r="FY185" s="72"/>
      <c r="FZ185" s="72"/>
      <c r="GA185" s="72"/>
      <c r="GB185" s="72"/>
      <c r="GC185" s="72"/>
      <c r="GD185" s="72"/>
      <c r="GE185" s="72"/>
      <c r="GF185" s="72"/>
      <c r="GG185" s="72"/>
      <c r="GH185" s="72"/>
      <c r="GI185" s="72"/>
      <c r="GJ185" s="72"/>
      <c r="GK185" s="72"/>
      <c r="GL185" s="72"/>
      <c r="GM185" s="72"/>
      <c r="GN185" s="72"/>
      <c r="GO185" s="72"/>
      <c r="GP185" s="72"/>
      <c r="GQ185" s="72"/>
      <c r="GR185" s="72"/>
      <c r="GS185" s="72"/>
      <c r="GT185" s="72"/>
      <c r="GU185" s="72"/>
      <c r="GV185" s="72"/>
      <c r="GW185" s="72"/>
      <c r="GX185" s="72"/>
      <c r="GY185" s="72"/>
      <c r="GZ185" s="72"/>
      <c r="HA185" s="72"/>
      <c r="HB185" s="72"/>
      <c r="HC185" s="72"/>
      <c r="HD185" s="72"/>
      <c r="HE185" s="72"/>
      <c r="HF185" s="72"/>
      <c r="HG185" s="72"/>
      <c r="HH185" s="72"/>
      <c r="HI185" s="72"/>
      <c r="HJ185" s="72"/>
      <c r="HK185" s="72"/>
      <c r="HL185" s="72"/>
      <c r="HM185" s="72"/>
      <c r="HN185" s="72"/>
      <c r="HO185" s="72"/>
      <c r="HP185" s="72"/>
      <c r="HQ185" s="72"/>
      <c r="HR185" s="72"/>
      <c r="HS185" s="72"/>
      <c r="HT185" s="72"/>
      <c r="HU185" s="72"/>
      <c r="HV185" s="72"/>
      <c r="HW185" s="72"/>
      <c r="HX185" s="72"/>
      <c r="HY185" s="72"/>
      <c r="HZ185" s="72"/>
      <c r="IA185" s="72"/>
      <c r="IB185" s="72"/>
      <c r="IC185" s="72"/>
      <c r="ID185" s="72"/>
      <c r="IE185" s="72"/>
      <c r="IF185" s="72"/>
      <c r="IG185" s="72"/>
      <c r="IH185" s="72"/>
      <c r="II185" s="72"/>
      <c r="IJ185" s="72"/>
      <c r="IK185" s="72"/>
      <c r="IL185" s="72"/>
      <c r="IM185" s="72"/>
      <c r="IN185" s="72"/>
      <c r="IO185" s="72"/>
      <c r="IP185" s="72"/>
      <c r="IQ185" s="72"/>
      <c r="IR185" s="72"/>
      <c r="IS185" s="72"/>
      <c r="IT185" s="72"/>
      <c r="IU185" s="72"/>
      <c r="IV185" s="72"/>
    </row>
    <row r="186" spans="1:256" s="73" customFormat="1" x14ac:dyDescent="0.25">
      <c r="A186" s="70" t="str">
        <f>IF(A184="","",IF((SUM(IF(FREQUENCY('A1'!$K$30:$L$103,'A1'!$K$30:$L$103)&gt;0,1)))&gt;(A184+1),(A184+1),""))</f>
        <v/>
      </c>
      <c r="B186" s="71" t="str">
        <f t="array" ref="B186">IF(A185="","",(LARGE('A1'!$K$30:$L$103,(1+SUM(COUNTIF('A1'!$K$30:$L$103,B$7:B185))-(A185*COUNTIF('A1'!$K$30:$L$103,B$8))))))</f>
        <v/>
      </c>
      <c r="C186" s="72" t="str">
        <f t="array" ref="C186:AZ186">IF($C$6:$AZ$6="","",IF($C$6:$AZ$6="HOT",IF($C185:$AZ185="●","|",IF($C185:$AZ185="|","|","")),IF($C185:$AZ185="▲","|",IF($C185:$AZ185="|","|",""))))</f>
        <v/>
      </c>
      <c r="D186" s="72" t="str">
        <v/>
      </c>
      <c r="E186" s="72" t="e">
        <v>#NUM!</v>
      </c>
      <c r="F186" s="72" t="str">
        <v/>
      </c>
      <c r="G186" s="72" t="str">
        <v/>
      </c>
      <c r="H186" s="72" t="e">
        <v>#NUM!</v>
      </c>
      <c r="I186" s="72" t="e">
        <v>#NUM!</v>
      </c>
      <c r="J186" s="72" t="e">
        <v>#NUM!</v>
      </c>
      <c r="K186" s="72" t="str">
        <v/>
      </c>
      <c r="L186" s="72" t="str">
        <v/>
      </c>
      <c r="M186" s="72" t="str">
        <v/>
      </c>
      <c r="N186" s="72" t="str">
        <v/>
      </c>
      <c r="O186" s="72" t="e">
        <v>#NUM!</v>
      </c>
      <c r="P186" s="72" t="e">
        <v>#NUM!</v>
      </c>
      <c r="Q186" s="72" t="e">
        <v>#NUM!</v>
      </c>
      <c r="R186" s="72" t="e">
        <v>#NUM!</v>
      </c>
      <c r="S186" s="72" t="e">
        <v>#NUM!</v>
      </c>
      <c r="T186" s="72" t="e">
        <v>#NUM!</v>
      </c>
      <c r="U186" s="72" t="e">
        <v>#NUM!</v>
      </c>
      <c r="V186" s="72" t="e">
        <v>#NUM!</v>
      </c>
      <c r="W186" s="72" t="e">
        <v>#NUM!</v>
      </c>
      <c r="X186" s="72" t="e">
        <v>#NUM!</v>
      </c>
      <c r="Y186" s="72" t="e">
        <v>#NUM!</v>
      </c>
      <c r="Z186" s="72" t="str">
        <v/>
      </c>
      <c r="AA186" s="72" t="str">
        <v/>
      </c>
      <c r="AB186" s="72" t="str">
        <v/>
      </c>
      <c r="AC186" s="72" t="str">
        <v/>
      </c>
      <c r="AD186" s="72" t="str">
        <v/>
      </c>
      <c r="AE186" s="72" t="str">
        <v/>
      </c>
      <c r="AF186" s="72" t="str">
        <v/>
      </c>
      <c r="AG186" s="72" t="str">
        <v/>
      </c>
      <c r="AH186" s="72" t="str">
        <v/>
      </c>
      <c r="AI186" s="72" t="str">
        <v/>
      </c>
      <c r="AJ186" s="72" t="str">
        <v/>
      </c>
      <c r="AK186" s="72" t="str">
        <v/>
      </c>
      <c r="AL186" s="72" t="str">
        <v/>
      </c>
      <c r="AM186" s="72" t="str">
        <v/>
      </c>
      <c r="AN186" s="72" t="str">
        <v/>
      </c>
      <c r="AO186" s="72" t="str">
        <v/>
      </c>
      <c r="AP186" s="72" t="str">
        <v/>
      </c>
      <c r="AQ186" s="72" t="str">
        <v/>
      </c>
      <c r="AR186" s="72" t="str">
        <v/>
      </c>
      <c r="AS186" s="72" t="str">
        <v/>
      </c>
      <c r="AT186" s="72" t="str">
        <v/>
      </c>
      <c r="AU186" s="72" t="str">
        <v/>
      </c>
      <c r="AV186" s="72" t="str">
        <v/>
      </c>
      <c r="AW186" s="72" t="str">
        <v/>
      </c>
      <c r="AX186" s="72" t="str">
        <v/>
      </c>
      <c r="AY186" s="72" t="str">
        <v/>
      </c>
      <c r="AZ186" s="72" t="str">
        <v/>
      </c>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c r="DA186" s="72"/>
      <c r="DB186" s="72"/>
      <c r="DC186" s="72"/>
      <c r="DD186" s="72"/>
      <c r="DE186" s="72"/>
      <c r="DF186" s="72"/>
      <c r="DG186" s="72"/>
      <c r="DH186" s="72"/>
      <c r="DI186" s="72"/>
      <c r="DJ186" s="72"/>
      <c r="DK186" s="72"/>
      <c r="DL186" s="72"/>
      <c r="DM186" s="72"/>
      <c r="DN186" s="72"/>
      <c r="DO186" s="72"/>
      <c r="DP186" s="72"/>
      <c r="DQ186" s="72"/>
      <c r="DR186" s="72"/>
      <c r="DS186" s="72"/>
      <c r="DT186" s="72"/>
      <c r="DU186" s="72"/>
      <c r="DV186" s="72"/>
      <c r="DW186" s="72"/>
      <c r="DX186" s="72"/>
      <c r="DY186" s="72"/>
      <c r="DZ186" s="72"/>
      <c r="EA186" s="72"/>
      <c r="EB186" s="72"/>
      <c r="EC186" s="72"/>
      <c r="ED186" s="72"/>
      <c r="EE186" s="72"/>
      <c r="EF186" s="72"/>
      <c r="EG186" s="72"/>
      <c r="EH186" s="72"/>
      <c r="EI186" s="72"/>
      <c r="EJ186" s="72"/>
      <c r="EK186" s="72"/>
      <c r="EL186" s="72"/>
      <c r="EM186" s="72"/>
      <c r="EN186" s="72"/>
      <c r="EO186" s="72"/>
      <c r="EP186" s="72"/>
      <c r="EQ186" s="72"/>
      <c r="ER186" s="72"/>
      <c r="ES186" s="72"/>
      <c r="ET186" s="72"/>
      <c r="EU186" s="72"/>
      <c r="EV186" s="72"/>
      <c r="EW186" s="72"/>
      <c r="EX186" s="72"/>
      <c r="EY186" s="72"/>
      <c r="EZ186" s="72"/>
      <c r="FA186" s="72"/>
      <c r="FB186" s="72"/>
      <c r="FC186" s="72"/>
      <c r="FD186" s="72"/>
      <c r="FE186" s="72"/>
      <c r="FF186" s="72"/>
      <c r="FG186" s="72"/>
      <c r="FH186" s="72"/>
      <c r="FI186" s="72"/>
      <c r="FJ186" s="72"/>
      <c r="FK186" s="72"/>
      <c r="FL186" s="72"/>
      <c r="FM186" s="72"/>
      <c r="FN186" s="72"/>
      <c r="FO186" s="72"/>
      <c r="FP186" s="72"/>
      <c r="FQ186" s="72"/>
      <c r="FR186" s="72"/>
      <c r="FS186" s="72"/>
      <c r="FT186" s="72"/>
      <c r="FU186" s="72"/>
      <c r="FV186" s="72"/>
      <c r="FW186" s="72"/>
      <c r="FX186" s="72"/>
      <c r="FY186" s="72"/>
      <c r="FZ186" s="72"/>
      <c r="GA186" s="72"/>
      <c r="GB186" s="72"/>
      <c r="GC186" s="72"/>
      <c r="GD186" s="72"/>
      <c r="GE186" s="72"/>
      <c r="GF186" s="72"/>
      <c r="GG186" s="72"/>
      <c r="GH186" s="72"/>
      <c r="GI186" s="72"/>
      <c r="GJ186" s="72"/>
      <c r="GK186" s="72"/>
      <c r="GL186" s="72"/>
      <c r="GM186" s="72"/>
      <c r="GN186" s="72"/>
      <c r="GO186" s="72"/>
      <c r="GP186" s="72"/>
      <c r="GQ186" s="72"/>
      <c r="GR186" s="72"/>
      <c r="GS186" s="72"/>
      <c r="GT186" s="72"/>
      <c r="GU186" s="72"/>
      <c r="GV186" s="72"/>
      <c r="GW186" s="72"/>
      <c r="GX186" s="72"/>
      <c r="GY186" s="72"/>
      <c r="GZ186" s="72"/>
      <c r="HA186" s="72"/>
      <c r="HB186" s="72"/>
      <c r="HC186" s="72"/>
      <c r="HD186" s="72"/>
      <c r="HE186" s="72"/>
      <c r="HF186" s="72"/>
      <c r="HG186" s="72"/>
      <c r="HH186" s="72"/>
      <c r="HI186" s="72"/>
      <c r="HJ186" s="72"/>
      <c r="HK186" s="72"/>
      <c r="HL186" s="72"/>
      <c r="HM186" s="72"/>
      <c r="HN186" s="72"/>
      <c r="HO186" s="72"/>
      <c r="HP186" s="72"/>
      <c r="HQ186" s="72"/>
      <c r="HR186" s="72"/>
      <c r="HS186" s="72"/>
      <c r="HT186" s="72"/>
      <c r="HU186" s="72"/>
      <c r="HV186" s="72"/>
      <c r="HW186" s="72"/>
      <c r="HX186" s="72"/>
      <c r="HY186" s="72"/>
      <c r="HZ186" s="72"/>
      <c r="IA186" s="72"/>
      <c r="IB186" s="72"/>
      <c r="IC186" s="72"/>
      <c r="ID186" s="72"/>
      <c r="IE186" s="72"/>
      <c r="IF186" s="72"/>
      <c r="IG186" s="72"/>
      <c r="IH186" s="72"/>
      <c r="II186" s="72"/>
      <c r="IJ186" s="72"/>
      <c r="IK186" s="72"/>
      <c r="IL186" s="72"/>
      <c r="IM186" s="72"/>
      <c r="IN186" s="72"/>
      <c r="IO186" s="72"/>
      <c r="IP186" s="72"/>
      <c r="IQ186" s="72"/>
      <c r="IR186" s="72"/>
      <c r="IS186" s="72"/>
      <c r="IT186" s="72"/>
      <c r="IU186" s="72"/>
      <c r="IV186" s="72"/>
    </row>
    <row r="187" spans="1:256" s="73" customFormat="1" x14ac:dyDescent="0.25">
      <c r="A187" s="70" t="str">
        <f>IF(A185="","",IF((SUM(IF(FREQUENCY('A1'!$K$30:$L$103,'A1'!$K$30:$L$103)&gt;0,1)))&gt;(A185+1),(A185+1),""))</f>
        <v/>
      </c>
      <c r="B187" s="71" t="str">
        <f t="array" ref="B187">IF(A186="","",(LARGE('A1'!$K$30:$L$103,(1+SUM(COUNTIF('A1'!$K$30:$L$103,B$7:B186))-(A186*COUNTIF('A1'!$K$30:$L$103,B$8))))))</f>
        <v/>
      </c>
      <c r="C187" s="72" t="str">
        <f t="array" ref="C187:AZ187">IF($C$6:$AZ$6="","",IF($C$6:$AZ$6="HOT",IF(TRANSPOSE('A1'!$K$30:$K$80)=$B187,"●",IF(TRANSPOSE('A1'!$L$30:$L$80)=$B187,"▼",IF($C186:$AZ186="|","|",""))),IF(TRANSPOSE('A1'!$K$30:$K$80)=$B187,"●",IF(TRANSPOSE('A1'!$L$30:$L$80)=$B187,"▲",IF($C186:$AZ186="|","|","")))))</f>
        <v/>
      </c>
      <c r="D187" s="72" t="str">
        <v/>
      </c>
      <c r="E187" s="72" t="e">
        <v>#NUM!</v>
      </c>
      <c r="F187" s="72" t="str">
        <v/>
      </c>
      <c r="G187" s="72" t="str">
        <v/>
      </c>
      <c r="H187" s="72" t="e">
        <v>#NUM!</v>
      </c>
      <c r="I187" s="72" t="e">
        <v>#NUM!</v>
      </c>
      <c r="J187" s="72" t="e">
        <v>#NUM!</v>
      </c>
      <c r="K187" s="72" t="str">
        <v/>
      </c>
      <c r="L187" s="72" t="str">
        <v/>
      </c>
      <c r="M187" s="72" t="str">
        <v/>
      </c>
      <c r="N187" s="72" t="str">
        <v/>
      </c>
      <c r="O187" s="72" t="e">
        <v>#NUM!</v>
      </c>
      <c r="P187" s="72" t="e">
        <v>#NUM!</v>
      </c>
      <c r="Q187" s="72" t="e">
        <v>#NUM!</v>
      </c>
      <c r="R187" s="72" t="e">
        <v>#NUM!</v>
      </c>
      <c r="S187" s="72" t="e">
        <v>#NUM!</v>
      </c>
      <c r="T187" s="72" t="e">
        <v>#NUM!</v>
      </c>
      <c r="U187" s="72" t="e">
        <v>#NUM!</v>
      </c>
      <c r="V187" s="72" t="e">
        <v>#NUM!</v>
      </c>
      <c r="W187" s="72" t="e">
        <v>#NUM!</v>
      </c>
      <c r="X187" s="72" t="e">
        <v>#NUM!</v>
      </c>
      <c r="Y187" s="72" t="e">
        <v>#NUM!</v>
      </c>
      <c r="Z187" s="72" t="str">
        <v/>
      </c>
      <c r="AA187" s="72" t="str">
        <v/>
      </c>
      <c r="AB187" s="72" t="str">
        <v/>
      </c>
      <c r="AC187" s="72" t="str">
        <v/>
      </c>
      <c r="AD187" s="72" t="str">
        <v/>
      </c>
      <c r="AE187" s="72" t="str">
        <v/>
      </c>
      <c r="AF187" s="72" t="str">
        <v/>
      </c>
      <c r="AG187" s="72" t="str">
        <v/>
      </c>
      <c r="AH187" s="72" t="str">
        <v/>
      </c>
      <c r="AI187" s="72" t="str">
        <v/>
      </c>
      <c r="AJ187" s="72" t="str">
        <v/>
      </c>
      <c r="AK187" s="72" t="str">
        <v/>
      </c>
      <c r="AL187" s="72" t="str">
        <v/>
      </c>
      <c r="AM187" s="72" t="str">
        <v/>
      </c>
      <c r="AN187" s="72" t="str">
        <v/>
      </c>
      <c r="AO187" s="72" t="str">
        <v/>
      </c>
      <c r="AP187" s="72" t="str">
        <v/>
      </c>
      <c r="AQ187" s="72" t="str">
        <v/>
      </c>
      <c r="AR187" s="72" t="str">
        <v/>
      </c>
      <c r="AS187" s="72" t="str">
        <v/>
      </c>
      <c r="AT187" s="72" t="str">
        <v/>
      </c>
      <c r="AU187" s="72" t="str">
        <v/>
      </c>
      <c r="AV187" s="72" t="str">
        <v/>
      </c>
      <c r="AW187" s="72" t="str">
        <v/>
      </c>
      <c r="AX187" s="72" t="str">
        <v/>
      </c>
      <c r="AY187" s="72" t="str">
        <v/>
      </c>
      <c r="AZ187" s="72" t="str">
        <v/>
      </c>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c r="DA187" s="72"/>
      <c r="DB187" s="72"/>
      <c r="DC187" s="72"/>
      <c r="DD187" s="72"/>
      <c r="DE187" s="72"/>
      <c r="DF187" s="72"/>
      <c r="DG187" s="72"/>
      <c r="DH187" s="72"/>
      <c r="DI187" s="72"/>
      <c r="DJ187" s="72"/>
      <c r="DK187" s="72"/>
      <c r="DL187" s="72"/>
      <c r="DM187" s="72"/>
      <c r="DN187" s="72"/>
      <c r="DO187" s="72"/>
      <c r="DP187" s="72"/>
      <c r="DQ187" s="72"/>
      <c r="DR187" s="72"/>
      <c r="DS187" s="72"/>
      <c r="DT187" s="72"/>
      <c r="DU187" s="72"/>
      <c r="DV187" s="72"/>
      <c r="DW187" s="72"/>
      <c r="DX187" s="72"/>
      <c r="DY187" s="72"/>
      <c r="DZ187" s="72"/>
      <c r="EA187" s="72"/>
      <c r="EB187" s="72"/>
      <c r="EC187" s="72"/>
      <c r="ED187" s="72"/>
      <c r="EE187" s="72"/>
      <c r="EF187" s="72"/>
      <c r="EG187" s="72"/>
      <c r="EH187" s="72"/>
      <c r="EI187" s="72"/>
      <c r="EJ187" s="72"/>
      <c r="EK187" s="72"/>
      <c r="EL187" s="72"/>
      <c r="EM187" s="72"/>
      <c r="EN187" s="72"/>
      <c r="EO187" s="72"/>
      <c r="EP187" s="72"/>
      <c r="EQ187" s="72"/>
      <c r="ER187" s="72"/>
      <c r="ES187" s="72"/>
      <c r="ET187" s="72"/>
      <c r="EU187" s="72"/>
      <c r="EV187" s="72"/>
      <c r="EW187" s="72"/>
      <c r="EX187" s="72"/>
      <c r="EY187" s="72"/>
      <c r="EZ187" s="72"/>
      <c r="FA187" s="72"/>
      <c r="FB187" s="72"/>
      <c r="FC187" s="72"/>
      <c r="FD187" s="72"/>
      <c r="FE187" s="72"/>
      <c r="FF187" s="72"/>
      <c r="FG187" s="72"/>
      <c r="FH187" s="72"/>
      <c r="FI187" s="72"/>
      <c r="FJ187" s="72"/>
      <c r="FK187" s="72"/>
      <c r="FL187" s="72"/>
      <c r="FM187" s="72"/>
      <c r="FN187" s="72"/>
      <c r="FO187" s="72"/>
      <c r="FP187" s="72"/>
      <c r="FQ187" s="72"/>
      <c r="FR187" s="72"/>
      <c r="FS187" s="72"/>
      <c r="FT187" s="72"/>
      <c r="FU187" s="72"/>
      <c r="FV187" s="72"/>
      <c r="FW187" s="72"/>
      <c r="FX187" s="72"/>
      <c r="FY187" s="72"/>
      <c r="FZ187" s="72"/>
      <c r="GA187" s="72"/>
      <c r="GB187" s="72"/>
      <c r="GC187" s="72"/>
      <c r="GD187" s="72"/>
      <c r="GE187" s="72"/>
      <c r="GF187" s="72"/>
      <c r="GG187" s="72"/>
      <c r="GH187" s="72"/>
      <c r="GI187" s="72"/>
      <c r="GJ187" s="72"/>
      <c r="GK187" s="72"/>
      <c r="GL187" s="72"/>
      <c r="GM187" s="72"/>
      <c r="GN187" s="72"/>
      <c r="GO187" s="72"/>
      <c r="GP187" s="72"/>
      <c r="GQ187" s="72"/>
      <c r="GR187" s="72"/>
      <c r="GS187" s="72"/>
      <c r="GT187" s="72"/>
      <c r="GU187" s="72"/>
      <c r="GV187" s="72"/>
      <c r="GW187" s="72"/>
      <c r="GX187" s="72"/>
      <c r="GY187" s="72"/>
      <c r="GZ187" s="72"/>
      <c r="HA187" s="72"/>
      <c r="HB187" s="72"/>
      <c r="HC187" s="72"/>
      <c r="HD187" s="72"/>
      <c r="HE187" s="72"/>
      <c r="HF187" s="72"/>
      <c r="HG187" s="72"/>
      <c r="HH187" s="72"/>
      <c r="HI187" s="72"/>
      <c r="HJ187" s="72"/>
      <c r="HK187" s="72"/>
      <c r="HL187" s="72"/>
      <c r="HM187" s="72"/>
      <c r="HN187" s="72"/>
      <c r="HO187" s="72"/>
      <c r="HP187" s="72"/>
      <c r="HQ187" s="72"/>
      <c r="HR187" s="72"/>
      <c r="HS187" s="72"/>
      <c r="HT187" s="72"/>
      <c r="HU187" s="72"/>
      <c r="HV187" s="72"/>
      <c r="HW187" s="72"/>
      <c r="HX187" s="72"/>
      <c r="HY187" s="72"/>
      <c r="HZ187" s="72"/>
      <c r="IA187" s="72"/>
      <c r="IB187" s="72"/>
      <c r="IC187" s="72"/>
      <c r="ID187" s="72"/>
      <c r="IE187" s="72"/>
      <c r="IF187" s="72"/>
      <c r="IG187" s="72"/>
      <c r="IH187" s="72"/>
      <c r="II187" s="72"/>
      <c r="IJ187" s="72"/>
      <c r="IK187" s="72"/>
      <c r="IL187" s="72"/>
      <c r="IM187" s="72"/>
      <c r="IN187" s="72"/>
      <c r="IO187" s="72"/>
      <c r="IP187" s="72"/>
      <c r="IQ187" s="72"/>
      <c r="IR187" s="72"/>
      <c r="IS187" s="72"/>
      <c r="IT187" s="72"/>
      <c r="IU187" s="72"/>
      <c r="IV187" s="72"/>
    </row>
    <row r="188" spans="1:256" s="73" customFormat="1" x14ac:dyDescent="0.25">
      <c r="A188" s="70" t="str">
        <f>IF(A186="","",IF((SUM(IF(FREQUENCY('A1'!$K$30:$L$103,'A1'!$K$30:$L$103)&gt;0,1)))&gt;(A186+1),(A186+1),""))</f>
        <v/>
      </c>
      <c r="B188" s="71" t="str">
        <f t="array" ref="B188">IF(A187="","",(LARGE('A1'!$K$30:$L$103,(1+SUM(COUNTIF('A1'!$K$30:$L$103,B$7:B187))-(A187*COUNTIF('A1'!$K$30:$L$103,B$8))))))</f>
        <v/>
      </c>
      <c r="C188" s="72" t="str">
        <f t="array" ref="C188:AZ188">IF($C$6:$AZ$6="","",IF($C$6:$AZ$6="HOT",IF($C187:$AZ187="●","|",IF($C187:$AZ187="|","|","")),IF($C187:$AZ187="▲","|",IF($C187:$AZ187="|","|",""))))</f>
        <v/>
      </c>
      <c r="D188" s="72" t="str">
        <v/>
      </c>
      <c r="E188" s="72" t="e">
        <v>#NUM!</v>
      </c>
      <c r="F188" s="72" t="str">
        <v/>
      </c>
      <c r="G188" s="72" t="str">
        <v/>
      </c>
      <c r="H188" s="72" t="e">
        <v>#NUM!</v>
      </c>
      <c r="I188" s="72" t="e">
        <v>#NUM!</v>
      </c>
      <c r="J188" s="72" t="e">
        <v>#NUM!</v>
      </c>
      <c r="K188" s="72" t="str">
        <v/>
      </c>
      <c r="L188" s="72" t="str">
        <v/>
      </c>
      <c r="M188" s="72" t="str">
        <v/>
      </c>
      <c r="N188" s="72" t="str">
        <v/>
      </c>
      <c r="O188" s="72" t="e">
        <v>#NUM!</v>
      </c>
      <c r="P188" s="72" t="e">
        <v>#NUM!</v>
      </c>
      <c r="Q188" s="72" t="e">
        <v>#NUM!</v>
      </c>
      <c r="R188" s="72" t="e">
        <v>#NUM!</v>
      </c>
      <c r="S188" s="72" t="e">
        <v>#NUM!</v>
      </c>
      <c r="T188" s="72" t="e">
        <v>#NUM!</v>
      </c>
      <c r="U188" s="72" t="e">
        <v>#NUM!</v>
      </c>
      <c r="V188" s="72" t="e">
        <v>#NUM!</v>
      </c>
      <c r="W188" s="72" t="e">
        <v>#NUM!</v>
      </c>
      <c r="X188" s="72" t="e">
        <v>#NUM!</v>
      </c>
      <c r="Y188" s="72" t="e">
        <v>#NUM!</v>
      </c>
      <c r="Z188" s="72" t="str">
        <v/>
      </c>
      <c r="AA188" s="72" t="str">
        <v/>
      </c>
      <c r="AB188" s="72" t="str">
        <v/>
      </c>
      <c r="AC188" s="72" t="str">
        <v/>
      </c>
      <c r="AD188" s="72" t="str">
        <v/>
      </c>
      <c r="AE188" s="72" t="str">
        <v/>
      </c>
      <c r="AF188" s="72" t="str">
        <v/>
      </c>
      <c r="AG188" s="72" t="str">
        <v/>
      </c>
      <c r="AH188" s="72" t="str">
        <v/>
      </c>
      <c r="AI188" s="72" t="str">
        <v/>
      </c>
      <c r="AJ188" s="72" t="str">
        <v/>
      </c>
      <c r="AK188" s="72" t="str">
        <v/>
      </c>
      <c r="AL188" s="72" t="str">
        <v/>
      </c>
      <c r="AM188" s="72" t="str">
        <v/>
      </c>
      <c r="AN188" s="72" t="str">
        <v/>
      </c>
      <c r="AO188" s="72" t="str">
        <v/>
      </c>
      <c r="AP188" s="72" t="str">
        <v/>
      </c>
      <c r="AQ188" s="72" t="str">
        <v/>
      </c>
      <c r="AR188" s="72" t="str">
        <v/>
      </c>
      <c r="AS188" s="72" t="str">
        <v/>
      </c>
      <c r="AT188" s="72" t="str">
        <v/>
      </c>
      <c r="AU188" s="72" t="str">
        <v/>
      </c>
      <c r="AV188" s="72" t="str">
        <v/>
      </c>
      <c r="AW188" s="72" t="str">
        <v/>
      </c>
      <c r="AX188" s="72" t="str">
        <v/>
      </c>
      <c r="AY188" s="72" t="str">
        <v/>
      </c>
      <c r="AZ188" s="72" t="str">
        <v/>
      </c>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c r="DA188" s="72"/>
      <c r="DB188" s="72"/>
      <c r="DC188" s="72"/>
      <c r="DD188" s="72"/>
      <c r="DE188" s="72"/>
      <c r="DF188" s="72"/>
      <c r="DG188" s="72"/>
      <c r="DH188" s="72"/>
      <c r="DI188" s="72"/>
      <c r="DJ188" s="72"/>
      <c r="DK188" s="72"/>
      <c r="DL188" s="72"/>
      <c r="DM188" s="72"/>
      <c r="DN188" s="72"/>
      <c r="DO188" s="72"/>
      <c r="DP188" s="72"/>
      <c r="DQ188" s="72"/>
      <c r="DR188" s="72"/>
      <c r="DS188" s="72"/>
      <c r="DT188" s="72"/>
      <c r="DU188" s="72"/>
      <c r="DV188" s="72"/>
      <c r="DW188" s="72"/>
      <c r="DX188" s="72"/>
      <c r="DY188" s="72"/>
      <c r="DZ188" s="72"/>
      <c r="EA188" s="72"/>
      <c r="EB188" s="72"/>
      <c r="EC188" s="72"/>
      <c r="ED188" s="72"/>
      <c r="EE188" s="72"/>
      <c r="EF188" s="72"/>
      <c r="EG188" s="72"/>
      <c r="EH188" s="72"/>
      <c r="EI188" s="72"/>
      <c r="EJ188" s="72"/>
      <c r="EK188" s="72"/>
      <c r="EL188" s="72"/>
      <c r="EM188" s="72"/>
      <c r="EN188" s="72"/>
      <c r="EO188" s="72"/>
      <c r="EP188" s="72"/>
      <c r="EQ188" s="72"/>
      <c r="ER188" s="72"/>
      <c r="ES188" s="72"/>
      <c r="ET188" s="72"/>
      <c r="EU188" s="72"/>
      <c r="EV188" s="72"/>
      <c r="EW188" s="72"/>
      <c r="EX188" s="72"/>
      <c r="EY188" s="72"/>
      <c r="EZ188" s="72"/>
      <c r="FA188" s="72"/>
      <c r="FB188" s="72"/>
      <c r="FC188" s="72"/>
      <c r="FD188" s="72"/>
      <c r="FE188" s="72"/>
      <c r="FF188" s="72"/>
      <c r="FG188" s="72"/>
      <c r="FH188" s="72"/>
      <c r="FI188" s="72"/>
      <c r="FJ188" s="72"/>
      <c r="FK188" s="72"/>
      <c r="FL188" s="72"/>
      <c r="FM188" s="72"/>
      <c r="FN188" s="72"/>
      <c r="FO188" s="72"/>
      <c r="FP188" s="72"/>
      <c r="FQ188" s="72"/>
      <c r="FR188" s="72"/>
      <c r="FS188" s="72"/>
      <c r="FT188" s="72"/>
      <c r="FU188" s="72"/>
      <c r="FV188" s="72"/>
      <c r="FW188" s="72"/>
      <c r="FX188" s="72"/>
      <c r="FY188" s="72"/>
      <c r="FZ188" s="72"/>
      <c r="GA188" s="72"/>
      <c r="GB188" s="72"/>
      <c r="GC188" s="72"/>
      <c r="GD188" s="72"/>
      <c r="GE188" s="72"/>
      <c r="GF188" s="72"/>
      <c r="GG188" s="72"/>
      <c r="GH188" s="72"/>
      <c r="GI188" s="72"/>
      <c r="GJ188" s="72"/>
      <c r="GK188" s="72"/>
      <c r="GL188" s="72"/>
      <c r="GM188" s="72"/>
      <c r="GN188" s="72"/>
      <c r="GO188" s="72"/>
      <c r="GP188" s="72"/>
      <c r="GQ188" s="72"/>
      <c r="GR188" s="72"/>
      <c r="GS188" s="72"/>
      <c r="GT188" s="72"/>
      <c r="GU188" s="72"/>
      <c r="GV188" s="72"/>
      <c r="GW188" s="72"/>
      <c r="GX188" s="72"/>
      <c r="GY188" s="72"/>
      <c r="GZ188" s="72"/>
      <c r="HA188" s="72"/>
      <c r="HB188" s="72"/>
      <c r="HC188" s="72"/>
      <c r="HD188" s="72"/>
      <c r="HE188" s="72"/>
      <c r="HF188" s="72"/>
      <c r="HG188" s="72"/>
      <c r="HH188" s="72"/>
      <c r="HI188" s="72"/>
      <c r="HJ188" s="72"/>
      <c r="HK188" s="72"/>
      <c r="HL188" s="72"/>
      <c r="HM188" s="72"/>
      <c r="HN188" s="72"/>
      <c r="HO188" s="72"/>
      <c r="HP188" s="72"/>
      <c r="HQ188" s="72"/>
      <c r="HR188" s="72"/>
      <c r="HS188" s="72"/>
      <c r="HT188" s="72"/>
      <c r="HU188" s="72"/>
      <c r="HV188" s="72"/>
      <c r="HW188" s="72"/>
      <c r="HX188" s="72"/>
      <c r="HY188" s="72"/>
      <c r="HZ188" s="72"/>
      <c r="IA188" s="72"/>
      <c r="IB188" s="72"/>
      <c r="IC188" s="72"/>
      <c r="ID188" s="72"/>
      <c r="IE188" s="72"/>
      <c r="IF188" s="72"/>
      <c r="IG188" s="72"/>
      <c r="IH188" s="72"/>
      <c r="II188" s="72"/>
      <c r="IJ188" s="72"/>
      <c r="IK188" s="72"/>
      <c r="IL188" s="72"/>
      <c r="IM188" s="72"/>
      <c r="IN188" s="72"/>
      <c r="IO188" s="72"/>
      <c r="IP188" s="72"/>
      <c r="IQ188" s="72"/>
      <c r="IR188" s="72"/>
      <c r="IS188" s="72"/>
      <c r="IT188" s="72"/>
      <c r="IU188" s="72"/>
      <c r="IV188" s="72"/>
    </row>
    <row r="189" spans="1:256" s="73" customFormat="1" x14ac:dyDescent="0.25">
      <c r="A189" s="70" t="str">
        <f>IF(A187="","",IF((SUM(IF(FREQUENCY('A1'!$K$30:$L$103,'A1'!$K$30:$L$103)&gt;0,1)))&gt;(A187+1),(A187+1),""))</f>
        <v/>
      </c>
      <c r="B189" s="71" t="str">
        <f t="array" ref="B189">IF(A188="","",(LARGE('A1'!$K$30:$L$103,(1+SUM(COUNTIF('A1'!$K$30:$L$103,B$7:B188))-(A188*COUNTIF('A1'!$K$30:$L$103,B$8))))))</f>
        <v/>
      </c>
      <c r="C189" s="72" t="str">
        <f t="array" ref="C189:AZ189">IF($C$6:$AZ$6="","",IF($C$6:$AZ$6="HOT",IF(TRANSPOSE('A1'!$K$30:$K$80)=$B189,"●",IF(TRANSPOSE('A1'!$L$30:$L$80)=$B189,"▼",IF($C188:$AZ188="|","|",""))),IF(TRANSPOSE('A1'!$K$30:$K$80)=$B189,"●",IF(TRANSPOSE('A1'!$L$30:$L$80)=$B189,"▲",IF($C188:$AZ188="|","|","")))))</f>
        <v/>
      </c>
      <c r="D189" s="72" t="str">
        <v/>
      </c>
      <c r="E189" s="72" t="e">
        <v>#NUM!</v>
      </c>
      <c r="F189" s="72" t="str">
        <v/>
      </c>
      <c r="G189" s="72" t="str">
        <v/>
      </c>
      <c r="H189" s="72" t="e">
        <v>#NUM!</v>
      </c>
      <c r="I189" s="72" t="e">
        <v>#NUM!</v>
      </c>
      <c r="J189" s="72" t="e">
        <v>#NUM!</v>
      </c>
      <c r="K189" s="72" t="str">
        <v/>
      </c>
      <c r="L189" s="72" t="str">
        <v/>
      </c>
      <c r="M189" s="72" t="str">
        <v/>
      </c>
      <c r="N189" s="72" t="str">
        <v/>
      </c>
      <c r="O189" s="72" t="e">
        <v>#NUM!</v>
      </c>
      <c r="P189" s="72" t="e">
        <v>#NUM!</v>
      </c>
      <c r="Q189" s="72" t="e">
        <v>#NUM!</v>
      </c>
      <c r="R189" s="72" t="e">
        <v>#NUM!</v>
      </c>
      <c r="S189" s="72" t="e">
        <v>#NUM!</v>
      </c>
      <c r="T189" s="72" t="e">
        <v>#NUM!</v>
      </c>
      <c r="U189" s="72" t="e">
        <v>#NUM!</v>
      </c>
      <c r="V189" s="72" t="e">
        <v>#NUM!</v>
      </c>
      <c r="W189" s="72" t="e">
        <v>#NUM!</v>
      </c>
      <c r="X189" s="72" t="e">
        <v>#NUM!</v>
      </c>
      <c r="Y189" s="72" t="e">
        <v>#NUM!</v>
      </c>
      <c r="Z189" s="72" t="str">
        <v/>
      </c>
      <c r="AA189" s="72" t="str">
        <v/>
      </c>
      <c r="AB189" s="72" t="str">
        <v/>
      </c>
      <c r="AC189" s="72" t="str">
        <v/>
      </c>
      <c r="AD189" s="72" t="str">
        <v/>
      </c>
      <c r="AE189" s="72" t="str">
        <v/>
      </c>
      <c r="AF189" s="72" t="str">
        <v/>
      </c>
      <c r="AG189" s="72" t="str">
        <v/>
      </c>
      <c r="AH189" s="72" t="str">
        <v/>
      </c>
      <c r="AI189" s="72" t="str">
        <v/>
      </c>
      <c r="AJ189" s="72" t="str">
        <v/>
      </c>
      <c r="AK189" s="72" t="str">
        <v/>
      </c>
      <c r="AL189" s="72" t="str">
        <v/>
      </c>
      <c r="AM189" s="72" t="str">
        <v/>
      </c>
      <c r="AN189" s="72" t="str">
        <v/>
      </c>
      <c r="AO189" s="72" t="str">
        <v/>
      </c>
      <c r="AP189" s="72" t="str">
        <v/>
      </c>
      <c r="AQ189" s="72" t="str">
        <v/>
      </c>
      <c r="AR189" s="72" t="str">
        <v/>
      </c>
      <c r="AS189" s="72" t="str">
        <v/>
      </c>
      <c r="AT189" s="72" t="str">
        <v/>
      </c>
      <c r="AU189" s="72" t="str">
        <v/>
      </c>
      <c r="AV189" s="72" t="str">
        <v/>
      </c>
      <c r="AW189" s="72" t="str">
        <v/>
      </c>
      <c r="AX189" s="72" t="str">
        <v/>
      </c>
      <c r="AY189" s="72" t="str">
        <v/>
      </c>
      <c r="AZ189" s="72" t="str">
        <v/>
      </c>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c r="DA189" s="72"/>
      <c r="DB189" s="72"/>
      <c r="DC189" s="72"/>
      <c r="DD189" s="72"/>
      <c r="DE189" s="72"/>
      <c r="DF189" s="72"/>
      <c r="DG189" s="72"/>
      <c r="DH189" s="72"/>
      <c r="DI189" s="72"/>
      <c r="DJ189" s="72"/>
      <c r="DK189" s="72"/>
      <c r="DL189" s="72"/>
      <c r="DM189" s="72"/>
      <c r="DN189" s="72"/>
      <c r="DO189" s="72"/>
      <c r="DP189" s="72"/>
      <c r="DQ189" s="72"/>
      <c r="DR189" s="72"/>
      <c r="DS189" s="72"/>
      <c r="DT189" s="72"/>
      <c r="DU189" s="72"/>
      <c r="DV189" s="72"/>
      <c r="DW189" s="72"/>
      <c r="DX189" s="72"/>
      <c r="DY189" s="72"/>
      <c r="DZ189" s="72"/>
      <c r="EA189" s="72"/>
      <c r="EB189" s="72"/>
      <c r="EC189" s="72"/>
      <c r="ED189" s="72"/>
      <c r="EE189" s="72"/>
      <c r="EF189" s="72"/>
      <c r="EG189" s="72"/>
      <c r="EH189" s="72"/>
      <c r="EI189" s="72"/>
      <c r="EJ189" s="72"/>
      <c r="EK189" s="72"/>
      <c r="EL189" s="72"/>
      <c r="EM189" s="72"/>
      <c r="EN189" s="72"/>
      <c r="EO189" s="72"/>
      <c r="EP189" s="72"/>
      <c r="EQ189" s="72"/>
      <c r="ER189" s="72"/>
      <c r="ES189" s="72"/>
      <c r="ET189" s="72"/>
      <c r="EU189" s="72"/>
      <c r="EV189" s="72"/>
      <c r="EW189" s="72"/>
      <c r="EX189" s="72"/>
      <c r="EY189" s="72"/>
      <c r="EZ189" s="72"/>
      <c r="FA189" s="72"/>
      <c r="FB189" s="72"/>
      <c r="FC189" s="72"/>
      <c r="FD189" s="72"/>
      <c r="FE189" s="72"/>
      <c r="FF189" s="72"/>
      <c r="FG189" s="72"/>
      <c r="FH189" s="72"/>
      <c r="FI189" s="72"/>
      <c r="FJ189" s="72"/>
      <c r="FK189" s="72"/>
      <c r="FL189" s="72"/>
      <c r="FM189" s="72"/>
      <c r="FN189" s="72"/>
      <c r="FO189" s="72"/>
      <c r="FP189" s="72"/>
      <c r="FQ189" s="72"/>
      <c r="FR189" s="72"/>
      <c r="FS189" s="72"/>
      <c r="FT189" s="72"/>
      <c r="FU189" s="72"/>
      <c r="FV189" s="72"/>
      <c r="FW189" s="72"/>
      <c r="FX189" s="72"/>
      <c r="FY189" s="72"/>
      <c r="FZ189" s="72"/>
      <c r="GA189" s="72"/>
      <c r="GB189" s="72"/>
      <c r="GC189" s="72"/>
      <c r="GD189" s="72"/>
      <c r="GE189" s="72"/>
      <c r="GF189" s="72"/>
      <c r="GG189" s="72"/>
      <c r="GH189" s="72"/>
      <c r="GI189" s="72"/>
      <c r="GJ189" s="72"/>
      <c r="GK189" s="72"/>
      <c r="GL189" s="72"/>
      <c r="GM189" s="72"/>
      <c r="GN189" s="72"/>
      <c r="GO189" s="72"/>
      <c r="GP189" s="72"/>
      <c r="GQ189" s="72"/>
      <c r="GR189" s="72"/>
      <c r="GS189" s="72"/>
      <c r="GT189" s="72"/>
      <c r="GU189" s="72"/>
      <c r="GV189" s="72"/>
      <c r="GW189" s="72"/>
      <c r="GX189" s="72"/>
      <c r="GY189" s="72"/>
      <c r="GZ189" s="72"/>
      <c r="HA189" s="72"/>
      <c r="HB189" s="72"/>
      <c r="HC189" s="72"/>
      <c r="HD189" s="72"/>
      <c r="HE189" s="72"/>
      <c r="HF189" s="72"/>
      <c r="HG189" s="72"/>
      <c r="HH189" s="72"/>
      <c r="HI189" s="72"/>
      <c r="HJ189" s="72"/>
      <c r="HK189" s="72"/>
      <c r="HL189" s="72"/>
      <c r="HM189" s="72"/>
      <c r="HN189" s="72"/>
      <c r="HO189" s="72"/>
      <c r="HP189" s="72"/>
      <c r="HQ189" s="72"/>
      <c r="HR189" s="72"/>
      <c r="HS189" s="72"/>
      <c r="HT189" s="72"/>
      <c r="HU189" s="72"/>
      <c r="HV189" s="72"/>
      <c r="HW189" s="72"/>
      <c r="HX189" s="72"/>
      <c r="HY189" s="72"/>
      <c r="HZ189" s="72"/>
      <c r="IA189" s="72"/>
      <c r="IB189" s="72"/>
      <c r="IC189" s="72"/>
      <c r="ID189" s="72"/>
      <c r="IE189" s="72"/>
      <c r="IF189" s="72"/>
      <c r="IG189" s="72"/>
      <c r="IH189" s="72"/>
      <c r="II189" s="72"/>
      <c r="IJ189" s="72"/>
      <c r="IK189" s="72"/>
      <c r="IL189" s="72"/>
      <c r="IM189" s="72"/>
      <c r="IN189" s="72"/>
      <c r="IO189" s="72"/>
      <c r="IP189" s="72"/>
      <c r="IQ189" s="72"/>
      <c r="IR189" s="72"/>
      <c r="IS189" s="72"/>
      <c r="IT189" s="72"/>
      <c r="IU189" s="72"/>
      <c r="IV189" s="72"/>
    </row>
    <row r="190" spans="1:256" s="73" customFormat="1" x14ac:dyDescent="0.25">
      <c r="A190" s="70" t="str">
        <f>IF(A188="","",IF((SUM(IF(FREQUENCY('A1'!$K$30:$L$103,'A1'!$K$30:$L$103)&gt;0,1)))&gt;(A188+1),(A188+1),""))</f>
        <v/>
      </c>
      <c r="B190" s="71" t="str">
        <f t="array" ref="B190">IF(A189="","",(LARGE('A1'!$K$30:$L$103,(1+SUM(COUNTIF('A1'!$K$30:$L$103,B$7:B189))-(A189*COUNTIF('A1'!$K$30:$L$103,B$8))))))</f>
        <v/>
      </c>
      <c r="C190" s="72" t="str">
        <f t="array" ref="C190:AZ190">IF($C$6:$AZ$6="","",IF($C$6:$AZ$6="HOT",IF($C189:$AZ189="●","|",IF($C189:$AZ189="|","|","")),IF($C189:$AZ189="▲","|",IF($C189:$AZ189="|","|",""))))</f>
        <v/>
      </c>
      <c r="D190" s="72" t="str">
        <v/>
      </c>
      <c r="E190" s="72" t="e">
        <v>#NUM!</v>
      </c>
      <c r="F190" s="72" t="str">
        <v/>
      </c>
      <c r="G190" s="72" t="str">
        <v/>
      </c>
      <c r="H190" s="72" t="e">
        <v>#NUM!</v>
      </c>
      <c r="I190" s="72" t="e">
        <v>#NUM!</v>
      </c>
      <c r="J190" s="72" t="e">
        <v>#NUM!</v>
      </c>
      <c r="K190" s="72" t="str">
        <v/>
      </c>
      <c r="L190" s="72" t="str">
        <v/>
      </c>
      <c r="M190" s="72" t="str">
        <v/>
      </c>
      <c r="N190" s="72" t="str">
        <v/>
      </c>
      <c r="O190" s="72" t="e">
        <v>#NUM!</v>
      </c>
      <c r="P190" s="72" t="e">
        <v>#NUM!</v>
      </c>
      <c r="Q190" s="72" t="e">
        <v>#NUM!</v>
      </c>
      <c r="R190" s="72" t="e">
        <v>#NUM!</v>
      </c>
      <c r="S190" s="72" t="e">
        <v>#NUM!</v>
      </c>
      <c r="T190" s="72" t="e">
        <v>#NUM!</v>
      </c>
      <c r="U190" s="72" t="e">
        <v>#NUM!</v>
      </c>
      <c r="V190" s="72" t="e">
        <v>#NUM!</v>
      </c>
      <c r="W190" s="72" t="e">
        <v>#NUM!</v>
      </c>
      <c r="X190" s="72" t="e">
        <v>#NUM!</v>
      </c>
      <c r="Y190" s="72" t="e">
        <v>#NUM!</v>
      </c>
      <c r="Z190" s="72" t="str">
        <v/>
      </c>
      <c r="AA190" s="72" t="str">
        <v/>
      </c>
      <c r="AB190" s="72" t="str">
        <v/>
      </c>
      <c r="AC190" s="72" t="str">
        <v/>
      </c>
      <c r="AD190" s="72" t="str">
        <v/>
      </c>
      <c r="AE190" s="72" t="str">
        <v/>
      </c>
      <c r="AF190" s="72" t="str">
        <v/>
      </c>
      <c r="AG190" s="72" t="str">
        <v/>
      </c>
      <c r="AH190" s="72" t="str">
        <v/>
      </c>
      <c r="AI190" s="72" t="str">
        <v/>
      </c>
      <c r="AJ190" s="72" t="str">
        <v/>
      </c>
      <c r="AK190" s="72" t="str">
        <v/>
      </c>
      <c r="AL190" s="72" t="str">
        <v/>
      </c>
      <c r="AM190" s="72" t="str">
        <v/>
      </c>
      <c r="AN190" s="72" t="str">
        <v/>
      </c>
      <c r="AO190" s="72" t="str">
        <v/>
      </c>
      <c r="AP190" s="72" t="str">
        <v/>
      </c>
      <c r="AQ190" s="72" t="str">
        <v/>
      </c>
      <c r="AR190" s="72" t="str">
        <v/>
      </c>
      <c r="AS190" s="72" t="str">
        <v/>
      </c>
      <c r="AT190" s="72" t="str">
        <v/>
      </c>
      <c r="AU190" s="72" t="str">
        <v/>
      </c>
      <c r="AV190" s="72" t="str">
        <v/>
      </c>
      <c r="AW190" s="72" t="str">
        <v/>
      </c>
      <c r="AX190" s="72" t="str">
        <v/>
      </c>
      <c r="AY190" s="72" t="str">
        <v/>
      </c>
      <c r="AZ190" s="72" t="str">
        <v/>
      </c>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c r="DA190" s="72"/>
      <c r="DB190" s="72"/>
      <c r="DC190" s="72"/>
      <c r="DD190" s="72"/>
      <c r="DE190" s="72"/>
      <c r="DF190" s="72"/>
      <c r="DG190" s="72"/>
      <c r="DH190" s="72"/>
      <c r="DI190" s="72"/>
      <c r="DJ190" s="72"/>
      <c r="DK190" s="72"/>
      <c r="DL190" s="72"/>
      <c r="DM190" s="72"/>
      <c r="DN190" s="72"/>
      <c r="DO190" s="72"/>
      <c r="DP190" s="72"/>
      <c r="DQ190" s="72"/>
      <c r="DR190" s="72"/>
      <c r="DS190" s="72"/>
      <c r="DT190" s="72"/>
      <c r="DU190" s="72"/>
      <c r="DV190" s="72"/>
      <c r="DW190" s="72"/>
      <c r="DX190" s="72"/>
      <c r="DY190" s="72"/>
      <c r="DZ190" s="72"/>
      <c r="EA190" s="72"/>
      <c r="EB190" s="72"/>
      <c r="EC190" s="72"/>
      <c r="ED190" s="72"/>
      <c r="EE190" s="72"/>
      <c r="EF190" s="72"/>
      <c r="EG190" s="72"/>
      <c r="EH190" s="72"/>
      <c r="EI190" s="72"/>
      <c r="EJ190" s="72"/>
      <c r="EK190" s="72"/>
      <c r="EL190" s="72"/>
      <c r="EM190" s="72"/>
      <c r="EN190" s="72"/>
      <c r="EO190" s="72"/>
      <c r="EP190" s="72"/>
      <c r="EQ190" s="72"/>
      <c r="ER190" s="72"/>
      <c r="ES190" s="72"/>
      <c r="ET190" s="72"/>
      <c r="EU190" s="72"/>
      <c r="EV190" s="72"/>
      <c r="EW190" s="72"/>
      <c r="EX190" s="72"/>
      <c r="EY190" s="72"/>
      <c r="EZ190" s="72"/>
      <c r="FA190" s="72"/>
      <c r="FB190" s="72"/>
      <c r="FC190" s="72"/>
      <c r="FD190" s="72"/>
      <c r="FE190" s="72"/>
      <c r="FF190" s="72"/>
      <c r="FG190" s="72"/>
      <c r="FH190" s="72"/>
      <c r="FI190" s="72"/>
      <c r="FJ190" s="72"/>
      <c r="FK190" s="72"/>
      <c r="FL190" s="72"/>
      <c r="FM190" s="72"/>
      <c r="FN190" s="72"/>
      <c r="FO190" s="72"/>
      <c r="FP190" s="72"/>
      <c r="FQ190" s="72"/>
      <c r="FR190" s="72"/>
      <c r="FS190" s="72"/>
      <c r="FT190" s="72"/>
      <c r="FU190" s="72"/>
      <c r="FV190" s="72"/>
      <c r="FW190" s="72"/>
      <c r="FX190" s="72"/>
      <c r="FY190" s="72"/>
      <c r="FZ190" s="72"/>
      <c r="GA190" s="72"/>
      <c r="GB190" s="72"/>
      <c r="GC190" s="72"/>
      <c r="GD190" s="72"/>
      <c r="GE190" s="72"/>
      <c r="GF190" s="72"/>
      <c r="GG190" s="72"/>
      <c r="GH190" s="72"/>
      <c r="GI190" s="72"/>
      <c r="GJ190" s="72"/>
      <c r="GK190" s="72"/>
      <c r="GL190" s="72"/>
      <c r="GM190" s="72"/>
      <c r="GN190" s="72"/>
      <c r="GO190" s="72"/>
      <c r="GP190" s="72"/>
      <c r="GQ190" s="72"/>
      <c r="GR190" s="72"/>
      <c r="GS190" s="72"/>
      <c r="GT190" s="72"/>
      <c r="GU190" s="72"/>
      <c r="GV190" s="72"/>
      <c r="GW190" s="72"/>
      <c r="GX190" s="72"/>
      <c r="GY190" s="72"/>
      <c r="GZ190" s="72"/>
      <c r="HA190" s="72"/>
      <c r="HB190" s="72"/>
      <c r="HC190" s="72"/>
      <c r="HD190" s="72"/>
      <c r="HE190" s="72"/>
      <c r="HF190" s="72"/>
      <c r="HG190" s="72"/>
      <c r="HH190" s="72"/>
      <c r="HI190" s="72"/>
      <c r="HJ190" s="72"/>
      <c r="HK190" s="72"/>
      <c r="HL190" s="72"/>
      <c r="HM190" s="72"/>
      <c r="HN190" s="72"/>
      <c r="HO190" s="72"/>
      <c r="HP190" s="72"/>
      <c r="HQ190" s="72"/>
      <c r="HR190" s="72"/>
      <c r="HS190" s="72"/>
      <c r="HT190" s="72"/>
      <c r="HU190" s="72"/>
      <c r="HV190" s="72"/>
      <c r="HW190" s="72"/>
      <c r="HX190" s="72"/>
      <c r="HY190" s="72"/>
      <c r="HZ190" s="72"/>
      <c r="IA190" s="72"/>
      <c r="IB190" s="72"/>
      <c r="IC190" s="72"/>
      <c r="ID190" s="72"/>
      <c r="IE190" s="72"/>
      <c r="IF190" s="72"/>
      <c r="IG190" s="72"/>
      <c r="IH190" s="72"/>
      <c r="II190" s="72"/>
      <c r="IJ190" s="72"/>
      <c r="IK190" s="72"/>
      <c r="IL190" s="72"/>
      <c r="IM190" s="72"/>
      <c r="IN190" s="72"/>
      <c r="IO190" s="72"/>
      <c r="IP190" s="72"/>
      <c r="IQ190" s="72"/>
      <c r="IR190" s="72"/>
      <c r="IS190" s="72"/>
      <c r="IT190" s="72"/>
      <c r="IU190" s="72"/>
      <c r="IV190" s="72"/>
    </row>
    <row r="191" spans="1:256" s="73" customFormat="1" x14ac:dyDescent="0.25">
      <c r="A191" s="70" t="str">
        <f>IF(A189="","",IF((SUM(IF(FREQUENCY('A1'!$K$30:$L$103,'A1'!$K$30:$L$103)&gt;0,1)))&gt;(A189+1),(A189+1),""))</f>
        <v/>
      </c>
      <c r="B191" s="71" t="str">
        <f t="array" ref="B191">IF(A190="","",(LARGE('A1'!$K$30:$L$103,(1+SUM(COUNTIF('A1'!$K$30:$L$103,B$7:B190))-(A190*COUNTIF('A1'!$K$30:$L$103,B$8))))))</f>
        <v/>
      </c>
      <c r="C191" s="72" t="str">
        <f t="array" ref="C191:AZ191">IF($C$6:$AZ$6="","",IF($C$6:$AZ$6="HOT",IF(TRANSPOSE('A1'!$K$30:$K$80)=$B191,"●",IF(TRANSPOSE('A1'!$L$30:$L$80)=$B191,"▼",IF($C190:$AZ190="|","|",""))),IF(TRANSPOSE('A1'!$K$30:$K$80)=$B191,"●",IF(TRANSPOSE('A1'!$L$30:$L$80)=$B191,"▲",IF($C190:$AZ190="|","|","")))))</f>
        <v/>
      </c>
      <c r="D191" s="72" t="str">
        <v/>
      </c>
      <c r="E191" s="72" t="e">
        <v>#NUM!</v>
      </c>
      <c r="F191" s="72" t="str">
        <v/>
      </c>
      <c r="G191" s="72" t="str">
        <v/>
      </c>
      <c r="H191" s="72" t="e">
        <v>#NUM!</v>
      </c>
      <c r="I191" s="72" t="e">
        <v>#NUM!</v>
      </c>
      <c r="J191" s="72" t="e">
        <v>#NUM!</v>
      </c>
      <c r="K191" s="72" t="str">
        <v/>
      </c>
      <c r="L191" s="72" t="str">
        <v/>
      </c>
      <c r="M191" s="72" t="str">
        <v/>
      </c>
      <c r="N191" s="72" t="str">
        <v/>
      </c>
      <c r="O191" s="72" t="e">
        <v>#NUM!</v>
      </c>
      <c r="P191" s="72" t="e">
        <v>#NUM!</v>
      </c>
      <c r="Q191" s="72" t="e">
        <v>#NUM!</v>
      </c>
      <c r="R191" s="72" t="e">
        <v>#NUM!</v>
      </c>
      <c r="S191" s="72" t="e">
        <v>#NUM!</v>
      </c>
      <c r="T191" s="72" t="e">
        <v>#NUM!</v>
      </c>
      <c r="U191" s="72" t="e">
        <v>#NUM!</v>
      </c>
      <c r="V191" s="72" t="e">
        <v>#NUM!</v>
      </c>
      <c r="W191" s="72" t="e">
        <v>#NUM!</v>
      </c>
      <c r="X191" s="72" t="e">
        <v>#NUM!</v>
      </c>
      <c r="Y191" s="72" t="e">
        <v>#NUM!</v>
      </c>
      <c r="Z191" s="72" t="str">
        <v/>
      </c>
      <c r="AA191" s="72" t="str">
        <v/>
      </c>
      <c r="AB191" s="72" t="str">
        <v/>
      </c>
      <c r="AC191" s="72" t="str">
        <v/>
      </c>
      <c r="AD191" s="72" t="str">
        <v/>
      </c>
      <c r="AE191" s="72" t="str">
        <v/>
      </c>
      <c r="AF191" s="72" t="str">
        <v/>
      </c>
      <c r="AG191" s="72" t="str">
        <v/>
      </c>
      <c r="AH191" s="72" t="str">
        <v/>
      </c>
      <c r="AI191" s="72" t="str">
        <v/>
      </c>
      <c r="AJ191" s="72" t="str">
        <v/>
      </c>
      <c r="AK191" s="72" t="str">
        <v/>
      </c>
      <c r="AL191" s="72" t="str">
        <v/>
      </c>
      <c r="AM191" s="72" t="str">
        <v/>
      </c>
      <c r="AN191" s="72" t="str">
        <v/>
      </c>
      <c r="AO191" s="72" t="str">
        <v/>
      </c>
      <c r="AP191" s="72" t="str">
        <v/>
      </c>
      <c r="AQ191" s="72" t="str">
        <v/>
      </c>
      <c r="AR191" s="72" t="str">
        <v/>
      </c>
      <c r="AS191" s="72" t="str">
        <v/>
      </c>
      <c r="AT191" s="72" t="str">
        <v/>
      </c>
      <c r="AU191" s="72" t="str">
        <v/>
      </c>
      <c r="AV191" s="72" t="str">
        <v/>
      </c>
      <c r="AW191" s="72" t="str">
        <v/>
      </c>
      <c r="AX191" s="72" t="str">
        <v/>
      </c>
      <c r="AY191" s="72" t="str">
        <v/>
      </c>
      <c r="AZ191" s="72" t="str">
        <v/>
      </c>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c r="DA191" s="72"/>
      <c r="DB191" s="72"/>
      <c r="DC191" s="72"/>
      <c r="DD191" s="72"/>
      <c r="DE191" s="72"/>
      <c r="DF191" s="72"/>
      <c r="DG191" s="72"/>
      <c r="DH191" s="72"/>
      <c r="DI191" s="72"/>
      <c r="DJ191" s="72"/>
      <c r="DK191" s="72"/>
      <c r="DL191" s="72"/>
      <c r="DM191" s="72"/>
      <c r="DN191" s="72"/>
      <c r="DO191" s="72"/>
      <c r="DP191" s="72"/>
      <c r="DQ191" s="72"/>
      <c r="DR191" s="72"/>
      <c r="DS191" s="72"/>
      <c r="DT191" s="72"/>
      <c r="DU191" s="72"/>
      <c r="DV191" s="72"/>
      <c r="DW191" s="72"/>
      <c r="DX191" s="72"/>
      <c r="DY191" s="72"/>
      <c r="DZ191" s="72"/>
      <c r="EA191" s="72"/>
      <c r="EB191" s="72"/>
      <c r="EC191" s="72"/>
      <c r="ED191" s="72"/>
      <c r="EE191" s="72"/>
      <c r="EF191" s="72"/>
      <c r="EG191" s="72"/>
      <c r="EH191" s="72"/>
      <c r="EI191" s="72"/>
      <c r="EJ191" s="72"/>
      <c r="EK191" s="72"/>
      <c r="EL191" s="72"/>
      <c r="EM191" s="72"/>
      <c r="EN191" s="72"/>
      <c r="EO191" s="72"/>
      <c r="EP191" s="72"/>
      <c r="EQ191" s="72"/>
      <c r="ER191" s="72"/>
      <c r="ES191" s="72"/>
      <c r="ET191" s="72"/>
      <c r="EU191" s="72"/>
      <c r="EV191" s="72"/>
      <c r="EW191" s="72"/>
      <c r="EX191" s="72"/>
      <c r="EY191" s="72"/>
      <c r="EZ191" s="72"/>
      <c r="FA191" s="72"/>
      <c r="FB191" s="72"/>
      <c r="FC191" s="72"/>
      <c r="FD191" s="72"/>
      <c r="FE191" s="72"/>
      <c r="FF191" s="72"/>
      <c r="FG191" s="72"/>
      <c r="FH191" s="72"/>
      <c r="FI191" s="72"/>
      <c r="FJ191" s="72"/>
      <c r="FK191" s="72"/>
      <c r="FL191" s="72"/>
      <c r="FM191" s="72"/>
      <c r="FN191" s="72"/>
      <c r="FO191" s="72"/>
      <c r="FP191" s="72"/>
      <c r="FQ191" s="72"/>
      <c r="FR191" s="72"/>
      <c r="FS191" s="72"/>
      <c r="FT191" s="72"/>
      <c r="FU191" s="72"/>
      <c r="FV191" s="72"/>
      <c r="FW191" s="72"/>
      <c r="FX191" s="72"/>
      <c r="FY191" s="72"/>
      <c r="FZ191" s="72"/>
      <c r="GA191" s="72"/>
      <c r="GB191" s="72"/>
      <c r="GC191" s="72"/>
      <c r="GD191" s="72"/>
      <c r="GE191" s="72"/>
      <c r="GF191" s="72"/>
      <c r="GG191" s="72"/>
      <c r="GH191" s="72"/>
      <c r="GI191" s="72"/>
      <c r="GJ191" s="72"/>
      <c r="GK191" s="72"/>
      <c r="GL191" s="72"/>
      <c r="GM191" s="72"/>
      <c r="GN191" s="72"/>
      <c r="GO191" s="72"/>
      <c r="GP191" s="72"/>
      <c r="GQ191" s="72"/>
      <c r="GR191" s="72"/>
      <c r="GS191" s="72"/>
      <c r="GT191" s="72"/>
      <c r="GU191" s="72"/>
      <c r="GV191" s="72"/>
      <c r="GW191" s="72"/>
      <c r="GX191" s="72"/>
      <c r="GY191" s="72"/>
      <c r="GZ191" s="72"/>
      <c r="HA191" s="72"/>
      <c r="HB191" s="72"/>
      <c r="HC191" s="72"/>
      <c r="HD191" s="72"/>
      <c r="HE191" s="72"/>
      <c r="HF191" s="72"/>
      <c r="HG191" s="72"/>
      <c r="HH191" s="72"/>
      <c r="HI191" s="72"/>
      <c r="HJ191" s="72"/>
      <c r="HK191" s="72"/>
      <c r="HL191" s="72"/>
      <c r="HM191" s="72"/>
      <c r="HN191" s="72"/>
      <c r="HO191" s="72"/>
      <c r="HP191" s="72"/>
      <c r="HQ191" s="72"/>
      <c r="HR191" s="72"/>
      <c r="HS191" s="72"/>
      <c r="HT191" s="72"/>
      <c r="HU191" s="72"/>
      <c r="HV191" s="72"/>
      <c r="HW191" s="72"/>
      <c r="HX191" s="72"/>
      <c r="HY191" s="72"/>
      <c r="HZ191" s="72"/>
      <c r="IA191" s="72"/>
      <c r="IB191" s="72"/>
      <c r="IC191" s="72"/>
      <c r="ID191" s="72"/>
      <c r="IE191" s="72"/>
      <c r="IF191" s="72"/>
      <c r="IG191" s="72"/>
      <c r="IH191" s="72"/>
      <c r="II191" s="72"/>
      <c r="IJ191" s="72"/>
      <c r="IK191" s="72"/>
      <c r="IL191" s="72"/>
      <c r="IM191" s="72"/>
      <c r="IN191" s="72"/>
      <c r="IO191" s="72"/>
      <c r="IP191" s="72"/>
      <c r="IQ191" s="72"/>
      <c r="IR191" s="72"/>
      <c r="IS191" s="72"/>
      <c r="IT191" s="72"/>
      <c r="IU191" s="72"/>
      <c r="IV191" s="72"/>
    </row>
    <row r="192" spans="1:256" s="73" customFormat="1" x14ac:dyDescent="0.25">
      <c r="A192" s="70" t="str">
        <f>IF(A190="","",IF((SUM(IF(FREQUENCY('A1'!$K$30:$L$103,'A1'!$K$30:$L$103)&gt;0,1)))&gt;(A190+1),(A190+1),""))</f>
        <v/>
      </c>
      <c r="B192" s="71" t="str">
        <f t="array" ref="B192">IF(A191="","",(LARGE('A1'!$K$30:$L$103,(1+SUM(COUNTIF('A1'!$K$30:$L$103,B$7:B191))-(A191*COUNTIF('A1'!$K$30:$L$103,B$8))))))</f>
        <v/>
      </c>
      <c r="C192" s="72" t="str">
        <f t="array" ref="C192:AZ192">IF($C$6:$AZ$6="","",IF($C$6:$AZ$6="HOT",IF($C191:$AZ191="●","|",IF($C191:$AZ191="|","|","")),IF($C191:$AZ191="▲","|",IF($C191:$AZ191="|","|",""))))</f>
        <v/>
      </c>
      <c r="D192" s="72" t="str">
        <v/>
      </c>
      <c r="E192" s="72" t="e">
        <v>#NUM!</v>
      </c>
      <c r="F192" s="72" t="str">
        <v/>
      </c>
      <c r="G192" s="72" t="str">
        <v/>
      </c>
      <c r="H192" s="72" t="e">
        <v>#NUM!</v>
      </c>
      <c r="I192" s="72" t="e">
        <v>#NUM!</v>
      </c>
      <c r="J192" s="72" t="e">
        <v>#NUM!</v>
      </c>
      <c r="K192" s="72" t="str">
        <v/>
      </c>
      <c r="L192" s="72" t="str">
        <v/>
      </c>
      <c r="M192" s="72" t="str">
        <v/>
      </c>
      <c r="N192" s="72" t="str">
        <v/>
      </c>
      <c r="O192" s="72" t="e">
        <v>#NUM!</v>
      </c>
      <c r="P192" s="72" t="e">
        <v>#NUM!</v>
      </c>
      <c r="Q192" s="72" t="e">
        <v>#NUM!</v>
      </c>
      <c r="R192" s="72" t="e">
        <v>#NUM!</v>
      </c>
      <c r="S192" s="72" t="e">
        <v>#NUM!</v>
      </c>
      <c r="T192" s="72" t="e">
        <v>#NUM!</v>
      </c>
      <c r="U192" s="72" t="e">
        <v>#NUM!</v>
      </c>
      <c r="V192" s="72" t="e">
        <v>#NUM!</v>
      </c>
      <c r="W192" s="72" t="e">
        <v>#NUM!</v>
      </c>
      <c r="X192" s="72" t="e">
        <v>#NUM!</v>
      </c>
      <c r="Y192" s="72" t="e">
        <v>#NUM!</v>
      </c>
      <c r="Z192" s="72" t="str">
        <v/>
      </c>
      <c r="AA192" s="72" t="str">
        <v/>
      </c>
      <c r="AB192" s="72" t="str">
        <v/>
      </c>
      <c r="AC192" s="72" t="str">
        <v/>
      </c>
      <c r="AD192" s="72" t="str">
        <v/>
      </c>
      <c r="AE192" s="72" t="str">
        <v/>
      </c>
      <c r="AF192" s="72" t="str">
        <v/>
      </c>
      <c r="AG192" s="72" t="str">
        <v/>
      </c>
      <c r="AH192" s="72" t="str">
        <v/>
      </c>
      <c r="AI192" s="72" t="str">
        <v/>
      </c>
      <c r="AJ192" s="72" t="str">
        <v/>
      </c>
      <c r="AK192" s="72" t="str">
        <v/>
      </c>
      <c r="AL192" s="72" t="str">
        <v/>
      </c>
      <c r="AM192" s="72" t="str">
        <v/>
      </c>
      <c r="AN192" s="72" t="str">
        <v/>
      </c>
      <c r="AO192" s="72" t="str">
        <v/>
      </c>
      <c r="AP192" s="72" t="str">
        <v/>
      </c>
      <c r="AQ192" s="72" t="str">
        <v/>
      </c>
      <c r="AR192" s="72" t="str">
        <v/>
      </c>
      <c r="AS192" s="72" t="str">
        <v/>
      </c>
      <c r="AT192" s="72" t="str">
        <v/>
      </c>
      <c r="AU192" s="72" t="str">
        <v/>
      </c>
      <c r="AV192" s="72" t="str">
        <v/>
      </c>
      <c r="AW192" s="72" t="str">
        <v/>
      </c>
      <c r="AX192" s="72" t="str">
        <v/>
      </c>
      <c r="AY192" s="72" t="str">
        <v/>
      </c>
      <c r="AZ192" s="72" t="str">
        <v/>
      </c>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c r="DA192" s="72"/>
      <c r="DB192" s="72"/>
      <c r="DC192" s="72"/>
      <c r="DD192" s="72"/>
      <c r="DE192" s="72"/>
      <c r="DF192" s="72"/>
      <c r="DG192" s="72"/>
      <c r="DH192" s="72"/>
      <c r="DI192" s="72"/>
      <c r="DJ192" s="72"/>
      <c r="DK192" s="72"/>
      <c r="DL192" s="72"/>
      <c r="DM192" s="72"/>
      <c r="DN192" s="72"/>
      <c r="DO192" s="72"/>
      <c r="DP192" s="72"/>
      <c r="DQ192" s="72"/>
      <c r="DR192" s="72"/>
      <c r="DS192" s="72"/>
      <c r="DT192" s="72"/>
      <c r="DU192" s="72"/>
      <c r="DV192" s="72"/>
      <c r="DW192" s="72"/>
      <c r="DX192" s="72"/>
      <c r="DY192" s="72"/>
      <c r="DZ192" s="72"/>
      <c r="EA192" s="72"/>
      <c r="EB192" s="72"/>
      <c r="EC192" s="72"/>
      <c r="ED192" s="72"/>
      <c r="EE192" s="72"/>
      <c r="EF192" s="72"/>
      <c r="EG192" s="72"/>
      <c r="EH192" s="72"/>
      <c r="EI192" s="72"/>
      <c r="EJ192" s="72"/>
      <c r="EK192" s="72"/>
      <c r="EL192" s="72"/>
      <c r="EM192" s="72"/>
      <c r="EN192" s="72"/>
      <c r="EO192" s="72"/>
      <c r="EP192" s="72"/>
      <c r="EQ192" s="72"/>
      <c r="ER192" s="72"/>
      <c r="ES192" s="72"/>
      <c r="ET192" s="72"/>
      <c r="EU192" s="72"/>
      <c r="EV192" s="72"/>
      <c r="EW192" s="72"/>
      <c r="EX192" s="72"/>
      <c r="EY192" s="72"/>
      <c r="EZ192" s="72"/>
      <c r="FA192" s="72"/>
      <c r="FB192" s="72"/>
      <c r="FC192" s="72"/>
      <c r="FD192" s="72"/>
      <c r="FE192" s="72"/>
      <c r="FF192" s="72"/>
      <c r="FG192" s="72"/>
      <c r="FH192" s="72"/>
      <c r="FI192" s="72"/>
      <c r="FJ192" s="72"/>
      <c r="FK192" s="72"/>
      <c r="FL192" s="72"/>
      <c r="FM192" s="72"/>
      <c r="FN192" s="72"/>
      <c r="FO192" s="72"/>
      <c r="FP192" s="72"/>
      <c r="FQ192" s="72"/>
      <c r="FR192" s="72"/>
      <c r="FS192" s="72"/>
      <c r="FT192" s="72"/>
      <c r="FU192" s="72"/>
      <c r="FV192" s="72"/>
      <c r="FW192" s="72"/>
      <c r="FX192" s="72"/>
      <c r="FY192" s="72"/>
      <c r="FZ192" s="72"/>
      <c r="GA192" s="72"/>
      <c r="GB192" s="72"/>
      <c r="GC192" s="72"/>
      <c r="GD192" s="72"/>
      <c r="GE192" s="72"/>
      <c r="GF192" s="72"/>
      <c r="GG192" s="72"/>
      <c r="GH192" s="72"/>
      <c r="GI192" s="72"/>
      <c r="GJ192" s="72"/>
      <c r="GK192" s="72"/>
      <c r="GL192" s="72"/>
      <c r="GM192" s="72"/>
      <c r="GN192" s="72"/>
      <c r="GO192" s="72"/>
      <c r="GP192" s="72"/>
      <c r="GQ192" s="72"/>
      <c r="GR192" s="72"/>
      <c r="GS192" s="72"/>
      <c r="GT192" s="72"/>
      <c r="GU192" s="72"/>
      <c r="GV192" s="72"/>
      <c r="GW192" s="72"/>
      <c r="GX192" s="72"/>
      <c r="GY192" s="72"/>
      <c r="GZ192" s="72"/>
      <c r="HA192" s="72"/>
      <c r="HB192" s="72"/>
      <c r="HC192" s="72"/>
      <c r="HD192" s="72"/>
      <c r="HE192" s="72"/>
      <c r="HF192" s="72"/>
      <c r="HG192" s="72"/>
      <c r="HH192" s="72"/>
      <c r="HI192" s="72"/>
      <c r="HJ192" s="72"/>
      <c r="HK192" s="72"/>
      <c r="HL192" s="72"/>
      <c r="HM192" s="72"/>
      <c r="HN192" s="72"/>
      <c r="HO192" s="72"/>
      <c r="HP192" s="72"/>
      <c r="HQ192" s="72"/>
      <c r="HR192" s="72"/>
      <c r="HS192" s="72"/>
      <c r="HT192" s="72"/>
      <c r="HU192" s="72"/>
      <c r="HV192" s="72"/>
      <c r="HW192" s="72"/>
      <c r="HX192" s="72"/>
      <c r="HY192" s="72"/>
      <c r="HZ192" s="72"/>
      <c r="IA192" s="72"/>
      <c r="IB192" s="72"/>
      <c r="IC192" s="72"/>
      <c r="ID192" s="72"/>
      <c r="IE192" s="72"/>
      <c r="IF192" s="72"/>
      <c r="IG192" s="72"/>
      <c r="IH192" s="72"/>
      <c r="II192" s="72"/>
      <c r="IJ192" s="72"/>
      <c r="IK192" s="72"/>
      <c r="IL192" s="72"/>
      <c r="IM192" s="72"/>
      <c r="IN192" s="72"/>
      <c r="IO192" s="72"/>
      <c r="IP192" s="72"/>
      <c r="IQ192" s="72"/>
      <c r="IR192" s="72"/>
      <c r="IS192" s="72"/>
      <c r="IT192" s="72"/>
      <c r="IU192" s="72"/>
      <c r="IV192" s="72"/>
    </row>
    <row r="193" spans="1:256" s="73" customFormat="1" x14ac:dyDescent="0.25">
      <c r="A193" s="70" t="str">
        <f>IF(A191="","",IF((SUM(IF(FREQUENCY('A1'!$K$30:$L$103,'A1'!$K$30:$L$103)&gt;0,1)))&gt;(A191+1),(A191+1),""))</f>
        <v/>
      </c>
      <c r="B193" s="71" t="str">
        <f t="array" ref="B193">IF(A192="","",(LARGE('A1'!$K$30:$L$103,(1+SUM(COUNTIF('A1'!$K$30:$L$103,B$7:B192))-(A192*COUNTIF('A1'!$K$30:$L$103,B$8))))))</f>
        <v/>
      </c>
      <c r="C193" s="72" t="str">
        <f t="array" ref="C193:AZ193">IF($C$6:$AZ$6="","",IF($C$6:$AZ$6="HOT",IF(TRANSPOSE('A1'!$K$30:$K$80)=$B193,"●",IF(TRANSPOSE('A1'!$L$30:$L$80)=$B193,"▼",IF($C192:$AZ192="|","|",""))),IF(TRANSPOSE('A1'!$K$30:$K$80)=$B193,"●",IF(TRANSPOSE('A1'!$L$30:$L$80)=$B193,"▲",IF($C192:$AZ192="|","|","")))))</f>
        <v/>
      </c>
      <c r="D193" s="72" t="str">
        <v/>
      </c>
      <c r="E193" s="72" t="e">
        <v>#NUM!</v>
      </c>
      <c r="F193" s="72" t="str">
        <v/>
      </c>
      <c r="G193" s="72" t="str">
        <v/>
      </c>
      <c r="H193" s="72" t="e">
        <v>#NUM!</v>
      </c>
      <c r="I193" s="72" t="e">
        <v>#NUM!</v>
      </c>
      <c r="J193" s="72" t="e">
        <v>#NUM!</v>
      </c>
      <c r="K193" s="72" t="str">
        <v/>
      </c>
      <c r="L193" s="72" t="str">
        <v/>
      </c>
      <c r="M193" s="72" t="str">
        <v/>
      </c>
      <c r="N193" s="72" t="str">
        <v/>
      </c>
      <c r="O193" s="72" t="e">
        <v>#NUM!</v>
      </c>
      <c r="P193" s="72" t="e">
        <v>#NUM!</v>
      </c>
      <c r="Q193" s="72" t="e">
        <v>#NUM!</v>
      </c>
      <c r="R193" s="72" t="e">
        <v>#NUM!</v>
      </c>
      <c r="S193" s="72" t="e">
        <v>#NUM!</v>
      </c>
      <c r="T193" s="72" t="e">
        <v>#NUM!</v>
      </c>
      <c r="U193" s="72" t="e">
        <v>#NUM!</v>
      </c>
      <c r="V193" s="72" t="e">
        <v>#NUM!</v>
      </c>
      <c r="W193" s="72" t="e">
        <v>#NUM!</v>
      </c>
      <c r="X193" s="72" t="e">
        <v>#NUM!</v>
      </c>
      <c r="Y193" s="72" t="e">
        <v>#NUM!</v>
      </c>
      <c r="Z193" s="72" t="str">
        <v/>
      </c>
      <c r="AA193" s="72" t="str">
        <v/>
      </c>
      <c r="AB193" s="72" t="str">
        <v/>
      </c>
      <c r="AC193" s="72" t="str">
        <v/>
      </c>
      <c r="AD193" s="72" t="str">
        <v/>
      </c>
      <c r="AE193" s="72" t="str">
        <v/>
      </c>
      <c r="AF193" s="72" t="str">
        <v/>
      </c>
      <c r="AG193" s="72" t="str">
        <v/>
      </c>
      <c r="AH193" s="72" t="str">
        <v/>
      </c>
      <c r="AI193" s="72" t="str">
        <v/>
      </c>
      <c r="AJ193" s="72" t="str">
        <v/>
      </c>
      <c r="AK193" s="72" t="str">
        <v/>
      </c>
      <c r="AL193" s="72" t="str">
        <v/>
      </c>
      <c r="AM193" s="72" t="str">
        <v/>
      </c>
      <c r="AN193" s="72" t="str">
        <v/>
      </c>
      <c r="AO193" s="72" t="str">
        <v/>
      </c>
      <c r="AP193" s="72" t="str">
        <v/>
      </c>
      <c r="AQ193" s="72" t="str">
        <v/>
      </c>
      <c r="AR193" s="72" t="str">
        <v/>
      </c>
      <c r="AS193" s="72" t="str">
        <v/>
      </c>
      <c r="AT193" s="72" t="str">
        <v/>
      </c>
      <c r="AU193" s="72" t="str">
        <v/>
      </c>
      <c r="AV193" s="72" t="str">
        <v/>
      </c>
      <c r="AW193" s="72" t="str">
        <v/>
      </c>
      <c r="AX193" s="72" t="str">
        <v/>
      </c>
      <c r="AY193" s="72" t="str">
        <v/>
      </c>
      <c r="AZ193" s="72" t="str">
        <v/>
      </c>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c r="DA193" s="72"/>
      <c r="DB193" s="72"/>
      <c r="DC193" s="72"/>
      <c r="DD193" s="72"/>
      <c r="DE193" s="72"/>
      <c r="DF193" s="72"/>
      <c r="DG193" s="72"/>
      <c r="DH193" s="72"/>
      <c r="DI193" s="72"/>
      <c r="DJ193" s="72"/>
      <c r="DK193" s="72"/>
      <c r="DL193" s="72"/>
      <c r="DM193" s="72"/>
      <c r="DN193" s="72"/>
      <c r="DO193" s="72"/>
      <c r="DP193" s="72"/>
      <c r="DQ193" s="72"/>
      <c r="DR193" s="72"/>
      <c r="DS193" s="72"/>
      <c r="DT193" s="72"/>
      <c r="DU193" s="72"/>
      <c r="DV193" s="72"/>
      <c r="DW193" s="72"/>
      <c r="DX193" s="72"/>
      <c r="DY193" s="72"/>
      <c r="DZ193" s="72"/>
      <c r="EA193" s="72"/>
      <c r="EB193" s="72"/>
      <c r="EC193" s="72"/>
      <c r="ED193" s="72"/>
      <c r="EE193" s="72"/>
      <c r="EF193" s="72"/>
      <c r="EG193" s="72"/>
      <c r="EH193" s="72"/>
      <c r="EI193" s="72"/>
      <c r="EJ193" s="72"/>
      <c r="EK193" s="72"/>
      <c r="EL193" s="72"/>
      <c r="EM193" s="72"/>
      <c r="EN193" s="72"/>
      <c r="EO193" s="72"/>
      <c r="EP193" s="72"/>
      <c r="EQ193" s="72"/>
      <c r="ER193" s="72"/>
      <c r="ES193" s="72"/>
      <c r="ET193" s="72"/>
      <c r="EU193" s="72"/>
      <c r="EV193" s="72"/>
      <c r="EW193" s="72"/>
      <c r="EX193" s="72"/>
      <c r="EY193" s="72"/>
      <c r="EZ193" s="72"/>
      <c r="FA193" s="72"/>
      <c r="FB193" s="72"/>
      <c r="FC193" s="72"/>
      <c r="FD193" s="72"/>
      <c r="FE193" s="72"/>
      <c r="FF193" s="72"/>
      <c r="FG193" s="72"/>
      <c r="FH193" s="72"/>
      <c r="FI193" s="72"/>
      <c r="FJ193" s="72"/>
      <c r="FK193" s="72"/>
      <c r="FL193" s="72"/>
      <c r="FM193" s="72"/>
      <c r="FN193" s="72"/>
      <c r="FO193" s="72"/>
      <c r="FP193" s="72"/>
      <c r="FQ193" s="72"/>
      <c r="FR193" s="72"/>
      <c r="FS193" s="72"/>
      <c r="FT193" s="72"/>
      <c r="FU193" s="72"/>
      <c r="FV193" s="72"/>
      <c r="FW193" s="72"/>
      <c r="FX193" s="72"/>
      <c r="FY193" s="72"/>
      <c r="FZ193" s="72"/>
      <c r="GA193" s="72"/>
      <c r="GB193" s="72"/>
      <c r="GC193" s="72"/>
      <c r="GD193" s="72"/>
      <c r="GE193" s="72"/>
      <c r="GF193" s="72"/>
      <c r="GG193" s="72"/>
      <c r="GH193" s="72"/>
      <c r="GI193" s="72"/>
      <c r="GJ193" s="72"/>
      <c r="GK193" s="72"/>
      <c r="GL193" s="72"/>
      <c r="GM193" s="72"/>
      <c r="GN193" s="72"/>
      <c r="GO193" s="72"/>
      <c r="GP193" s="72"/>
      <c r="GQ193" s="72"/>
      <c r="GR193" s="72"/>
      <c r="GS193" s="72"/>
      <c r="GT193" s="72"/>
      <c r="GU193" s="72"/>
      <c r="GV193" s="72"/>
      <c r="GW193" s="72"/>
      <c r="GX193" s="72"/>
      <c r="GY193" s="72"/>
      <c r="GZ193" s="72"/>
      <c r="HA193" s="72"/>
      <c r="HB193" s="72"/>
      <c r="HC193" s="72"/>
      <c r="HD193" s="72"/>
      <c r="HE193" s="72"/>
      <c r="HF193" s="72"/>
      <c r="HG193" s="72"/>
      <c r="HH193" s="72"/>
      <c r="HI193" s="72"/>
      <c r="HJ193" s="72"/>
      <c r="HK193" s="72"/>
      <c r="HL193" s="72"/>
      <c r="HM193" s="72"/>
      <c r="HN193" s="72"/>
      <c r="HO193" s="72"/>
      <c r="HP193" s="72"/>
      <c r="HQ193" s="72"/>
      <c r="HR193" s="72"/>
      <c r="HS193" s="72"/>
      <c r="HT193" s="72"/>
      <c r="HU193" s="72"/>
      <c r="HV193" s="72"/>
      <c r="HW193" s="72"/>
      <c r="HX193" s="72"/>
      <c r="HY193" s="72"/>
      <c r="HZ193" s="72"/>
      <c r="IA193" s="72"/>
      <c r="IB193" s="72"/>
      <c r="IC193" s="72"/>
      <c r="ID193" s="72"/>
      <c r="IE193" s="72"/>
      <c r="IF193" s="72"/>
      <c r="IG193" s="72"/>
      <c r="IH193" s="72"/>
      <c r="II193" s="72"/>
      <c r="IJ193" s="72"/>
      <c r="IK193" s="72"/>
      <c r="IL193" s="72"/>
      <c r="IM193" s="72"/>
      <c r="IN193" s="72"/>
      <c r="IO193" s="72"/>
      <c r="IP193" s="72"/>
      <c r="IQ193" s="72"/>
      <c r="IR193" s="72"/>
      <c r="IS193" s="72"/>
      <c r="IT193" s="72"/>
      <c r="IU193" s="72"/>
      <c r="IV193" s="72"/>
    </row>
    <row r="194" spans="1:256" s="73" customFormat="1" x14ac:dyDescent="0.25">
      <c r="A194" s="70" t="str">
        <f>IF(A192="","",IF((SUM(IF(FREQUENCY('A1'!$K$30:$L$103,'A1'!$K$30:$L$103)&gt;0,1)))&gt;(A192+1),(A192+1),""))</f>
        <v/>
      </c>
      <c r="B194" s="71" t="str">
        <f t="array" ref="B194">IF(A193="","",(LARGE('A1'!$K$30:$L$103,(1+SUM(COUNTIF('A1'!$K$30:$L$103,B$7:B193))-(A193*COUNTIF('A1'!$K$30:$L$103,B$8))))))</f>
        <v/>
      </c>
      <c r="C194" s="72" t="str">
        <f t="array" ref="C194:AZ194">IF($C$6:$AZ$6="","",IF($C$6:$AZ$6="HOT",IF($C193:$AZ193="●","|",IF($C193:$AZ193="|","|","")),IF($C193:$AZ193="▲","|",IF($C193:$AZ193="|","|",""))))</f>
        <v/>
      </c>
      <c r="D194" s="72" t="str">
        <v/>
      </c>
      <c r="E194" s="72" t="e">
        <v>#NUM!</v>
      </c>
      <c r="F194" s="72" t="str">
        <v/>
      </c>
      <c r="G194" s="72" t="str">
        <v/>
      </c>
      <c r="H194" s="72" t="e">
        <v>#NUM!</v>
      </c>
      <c r="I194" s="72" t="e">
        <v>#NUM!</v>
      </c>
      <c r="J194" s="72" t="e">
        <v>#NUM!</v>
      </c>
      <c r="K194" s="72" t="str">
        <v/>
      </c>
      <c r="L194" s="72" t="str">
        <v/>
      </c>
      <c r="M194" s="72" t="str">
        <v/>
      </c>
      <c r="N194" s="72" t="str">
        <v/>
      </c>
      <c r="O194" s="72" t="e">
        <v>#NUM!</v>
      </c>
      <c r="P194" s="72" t="e">
        <v>#NUM!</v>
      </c>
      <c r="Q194" s="72" t="e">
        <v>#NUM!</v>
      </c>
      <c r="R194" s="72" t="e">
        <v>#NUM!</v>
      </c>
      <c r="S194" s="72" t="e">
        <v>#NUM!</v>
      </c>
      <c r="T194" s="72" t="e">
        <v>#NUM!</v>
      </c>
      <c r="U194" s="72" t="e">
        <v>#NUM!</v>
      </c>
      <c r="V194" s="72" t="e">
        <v>#NUM!</v>
      </c>
      <c r="W194" s="72" t="e">
        <v>#NUM!</v>
      </c>
      <c r="X194" s="72" t="e">
        <v>#NUM!</v>
      </c>
      <c r="Y194" s="72" t="e">
        <v>#NUM!</v>
      </c>
      <c r="Z194" s="72" t="str">
        <v/>
      </c>
      <c r="AA194" s="72" t="str">
        <v/>
      </c>
      <c r="AB194" s="72" t="str">
        <v/>
      </c>
      <c r="AC194" s="72" t="str">
        <v/>
      </c>
      <c r="AD194" s="72" t="str">
        <v/>
      </c>
      <c r="AE194" s="72" t="str">
        <v/>
      </c>
      <c r="AF194" s="72" t="str">
        <v/>
      </c>
      <c r="AG194" s="72" t="str">
        <v/>
      </c>
      <c r="AH194" s="72" t="str">
        <v/>
      </c>
      <c r="AI194" s="72" t="str">
        <v/>
      </c>
      <c r="AJ194" s="72" t="str">
        <v/>
      </c>
      <c r="AK194" s="72" t="str">
        <v/>
      </c>
      <c r="AL194" s="72" t="str">
        <v/>
      </c>
      <c r="AM194" s="72" t="str">
        <v/>
      </c>
      <c r="AN194" s="72" t="str">
        <v/>
      </c>
      <c r="AO194" s="72" t="str">
        <v/>
      </c>
      <c r="AP194" s="72" t="str">
        <v/>
      </c>
      <c r="AQ194" s="72" t="str">
        <v/>
      </c>
      <c r="AR194" s="72" t="str">
        <v/>
      </c>
      <c r="AS194" s="72" t="str">
        <v/>
      </c>
      <c r="AT194" s="72" t="str">
        <v/>
      </c>
      <c r="AU194" s="72" t="str">
        <v/>
      </c>
      <c r="AV194" s="72" t="str">
        <v/>
      </c>
      <c r="AW194" s="72" t="str">
        <v/>
      </c>
      <c r="AX194" s="72" t="str">
        <v/>
      </c>
      <c r="AY194" s="72" t="str">
        <v/>
      </c>
      <c r="AZ194" s="72" t="str">
        <v/>
      </c>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c r="DA194" s="72"/>
      <c r="DB194" s="72"/>
      <c r="DC194" s="72"/>
      <c r="DD194" s="72"/>
      <c r="DE194" s="72"/>
      <c r="DF194" s="72"/>
      <c r="DG194" s="72"/>
      <c r="DH194" s="72"/>
      <c r="DI194" s="72"/>
      <c r="DJ194" s="72"/>
      <c r="DK194" s="72"/>
      <c r="DL194" s="72"/>
      <c r="DM194" s="72"/>
      <c r="DN194" s="72"/>
      <c r="DO194" s="72"/>
      <c r="DP194" s="72"/>
      <c r="DQ194" s="72"/>
      <c r="DR194" s="72"/>
      <c r="DS194" s="72"/>
      <c r="DT194" s="72"/>
      <c r="DU194" s="72"/>
      <c r="DV194" s="72"/>
      <c r="DW194" s="72"/>
      <c r="DX194" s="72"/>
      <c r="DY194" s="72"/>
      <c r="DZ194" s="72"/>
      <c r="EA194" s="72"/>
      <c r="EB194" s="72"/>
      <c r="EC194" s="72"/>
      <c r="ED194" s="72"/>
      <c r="EE194" s="72"/>
      <c r="EF194" s="72"/>
      <c r="EG194" s="72"/>
      <c r="EH194" s="72"/>
      <c r="EI194" s="72"/>
      <c r="EJ194" s="72"/>
      <c r="EK194" s="72"/>
      <c r="EL194" s="72"/>
      <c r="EM194" s="72"/>
      <c r="EN194" s="72"/>
      <c r="EO194" s="72"/>
      <c r="EP194" s="72"/>
      <c r="EQ194" s="72"/>
      <c r="ER194" s="72"/>
      <c r="ES194" s="72"/>
      <c r="ET194" s="72"/>
      <c r="EU194" s="72"/>
      <c r="EV194" s="72"/>
      <c r="EW194" s="72"/>
      <c r="EX194" s="72"/>
      <c r="EY194" s="72"/>
      <c r="EZ194" s="72"/>
      <c r="FA194" s="72"/>
      <c r="FB194" s="72"/>
      <c r="FC194" s="72"/>
      <c r="FD194" s="72"/>
      <c r="FE194" s="72"/>
      <c r="FF194" s="72"/>
      <c r="FG194" s="72"/>
      <c r="FH194" s="72"/>
      <c r="FI194" s="72"/>
      <c r="FJ194" s="72"/>
      <c r="FK194" s="72"/>
      <c r="FL194" s="72"/>
      <c r="FM194" s="72"/>
      <c r="FN194" s="72"/>
      <c r="FO194" s="72"/>
      <c r="FP194" s="72"/>
      <c r="FQ194" s="72"/>
      <c r="FR194" s="72"/>
      <c r="FS194" s="72"/>
      <c r="FT194" s="72"/>
      <c r="FU194" s="72"/>
      <c r="FV194" s="72"/>
      <c r="FW194" s="72"/>
      <c r="FX194" s="72"/>
      <c r="FY194" s="72"/>
      <c r="FZ194" s="72"/>
      <c r="GA194" s="72"/>
      <c r="GB194" s="72"/>
      <c r="GC194" s="72"/>
      <c r="GD194" s="72"/>
      <c r="GE194" s="72"/>
      <c r="GF194" s="72"/>
      <c r="GG194" s="72"/>
      <c r="GH194" s="72"/>
      <c r="GI194" s="72"/>
      <c r="GJ194" s="72"/>
      <c r="GK194" s="72"/>
      <c r="GL194" s="72"/>
      <c r="GM194" s="72"/>
      <c r="GN194" s="72"/>
      <c r="GO194" s="72"/>
      <c r="GP194" s="72"/>
      <c r="GQ194" s="72"/>
      <c r="GR194" s="72"/>
      <c r="GS194" s="72"/>
      <c r="GT194" s="72"/>
      <c r="GU194" s="72"/>
      <c r="GV194" s="72"/>
      <c r="GW194" s="72"/>
      <c r="GX194" s="72"/>
      <c r="GY194" s="72"/>
      <c r="GZ194" s="72"/>
      <c r="HA194" s="72"/>
      <c r="HB194" s="72"/>
      <c r="HC194" s="72"/>
      <c r="HD194" s="72"/>
      <c r="HE194" s="72"/>
      <c r="HF194" s="72"/>
      <c r="HG194" s="72"/>
      <c r="HH194" s="72"/>
      <c r="HI194" s="72"/>
      <c r="HJ194" s="72"/>
      <c r="HK194" s="72"/>
      <c r="HL194" s="72"/>
      <c r="HM194" s="72"/>
      <c r="HN194" s="72"/>
      <c r="HO194" s="72"/>
      <c r="HP194" s="72"/>
      <c r="HQ194" s="72"/>
      <c r="HR194" s="72"/>
      <c r="HS194" s="72"/>
      <c r="HT194" s="72"/>
      <c r="HU194" s="72"/>
      <c r="HV194" s="72"/>
      <c r="HW194" s="72"/>
      <c r="HX194" s="72"/>
      <c r="HY194" s="72"/>
      <c r="HZ194" s="72"/>
      <c r="IA194" s="72"/>
      <c r="IB194" s="72"/>
      <c r="IC194" s="72"/>
      <c r="ID194" s="72"/>
      <c r="IE194" s="72"/>
      <c r="IF194" s="72"/>
      <c r="IG194" s="72"/>
      <c r="IH194" s="72"/>
      <c r="II194" s="72"/>
      <c r="IJ194" s="72"/>
      <c r="IK194" s="72"/>
      <c r="IL194" s="72"/>
      <c r="IM194" s="72"/>
      <c r="IN194" s="72"/>
      <c r="IO194" s="72"/>
      <c r="IP194" s="72"/>
      <c r="IQ194" s="72"/>
      <c r="IR194" s="72"/>
      <c r="IS194" s="72"/>
      <c r="IT194" s="72"/>
      <c r="IU194" s="72"/>
      <c r="IV194" s="72"/>
    </row>
    <row r="195" spans="1:256" s="73" customFormat="1" x14ac:dyDescent="0.25">
      <c r="A195" s="70" t="str">
        <f>IF(A193="","",IF((SUM(IF(FREQUENCY('A1'!$K$30:$L$103,'A1'!$K$30:$L$103)&gt;0,1)))&gt;(A193+1),(A193+1),""))</f>
        <v/>
      </c>
      <c r="B195" s="71" t="str">
        <f t="array" ref="B195">IF(A194="","",(LARGE('A1'!$K$30:$L$103,(1+SUM(COUNTIF('A1'!$K$30:$L$103,B$7:B194))-(A194*COUNTIF('A1'!$K$30:$L$103,B$8))))))</f>
        <v/>
      </c>
      <c r="C195" s="72" t="str">
        <f t="array" ref="C195:AZ195">IF($C$6:$AZ$6="","",IF($C$6:$AZ$6="HOT",IF(TRANSPOSE('A1'!$K$30:$K$80)=$B195,"●",IF(TRANSPOSE('A1'!$L$30:$L$80)=$B195,"▼",IF($C194:$AZ194="|","|",""))),IF(TRANSPOSE('A1'!$K$30:$K$80)=$B195,"●",IF(TRANSPOSE('A1'!$L$30:$L$80)=$B195,"▲",IF($C194:$AZ194="|","|","")))))</f>
        <v/>
      </c>
      <c r="D195" s="72" t="str">
        <v/>
      </c>
      <c r="E195" s="72" t="e">
        <v>#NUM!</v>
      </c>
      <c r="F195" s="72" t="str">
        <v/>
      </c>
      <c r="G195" s="72" t="str">
        <v/>
      </c>
      <c r="H195" s="72" t="e">
        <v>#NUM!</v>
      </c>
      <c r="I195" s="72" t="e">
        <v>#NUM!</v>
      </c>
      <c r="J195" s="72" t="e">
        <v>#NUM!</v>
      </c>
      <c r="K195" s="72" t="str">
        <v/>
      </c>
      <c r="L195" s="72" t="str">
        <v/>
      </c>
      <c r="M195" s="72" t="str">
        <v/>
      </c>
      <c r="N195" s="72" t="str">
        <v/>
      </c>
      <c r="O195" s="72" t="e">
        <v>#NUM!</v>
      </c>
      <c r="P195" s="72" t="e">
        <v>#NUM!</v>
      </c>
      <c r="Q195" s="72" t="e">
        <v>#NUM!</v>
      </c>
      <c r="R195" s="72" t="e">
        <v>#NUM!</v>
      </c>
      <c r="S195" s="72" t="e">
        <v>#NUM!</v>
      </c>
      <c r="T195" s="72" t="e">
        <v>#NUM!</v>
      </c>
      <c r="U195" s="72" t="e">
        <v>#NUM!</v>
      </c>
      <c r="V195" s="72" t="e">
        <v>#NUM!</v>
      </c>
      <c r="W195" s="72" t="e">
        <v>#NUM!</v>
      </c>
      <c r="X195" s="72" t="e">
        <v>#NUM!</v>
      </c>
      <c r="Y195" s="72" t="e">
        <v>#NUM!</v>
      </c>
      <c r="Z195" s="72" t="str">
        <v/>
      </c>
      <c r="AA195" s="72" t="str">
        <v/>
      </c>
      <c r="AB195" s="72" t="str">
        <v/>
      </c>
      <c r="AC195" s="72" t="str">
        <v/>
      </c>
      <c r="AD195" s="72" t="str">
        <v/>
      </c>
      <c r="AE195" s="72" t="str">
        <v/>
      </c>
      <c r="AF195" s="72" t="str">
        <v/>
      </c>
      <c r="AG195" s="72" t="str">
        <v/>
      </c>
      <c r="AH195" s="72" t="str">
        <v/>
      </c>
      <c r="AI195" s="72" t="str">
        <v/>
      </c>
      <c r="AJ195" s="72" t="str">
        <v/>
      </c>
      <c r="AK195" s="72" t="str">
        <v/>
      </c>
      <c r="AL195" s="72" t="str">
        <v/>
      </c>
      <c r="AM195" s="72" t="str">
        <v/>
      </c>
      <c r="AN195" s="72" t="str">
        <v/>
      </c>
      <c r="AO195" s="72" t="str">
        <v/>
      </c>
      <c r="AP195" s="72" t="str">
        <v/>
      </c>
      <c r="AQ195" s="72" t="str">
        <v/>
      </c>
      <c r="AR195" s="72" t="str">
        <v/>
      </c>
      <c r="AS195" s="72" t="str">
        <v/>
      </c>
      <c r="AT195" s="72" t="str">
        <v/>
      </c>
      <c r="AU195" s="72" t="str">
        <v/>
      </c>
      <c r="AV195" s="72" t="str">
        <v/>
      </c>
      <c r="AW195" s="72" t="str">
        <v/>
      </c>
      <c r="AX195" s="72" t="str">
        <v/>
      </c>
      <c r="AY195" s="72" t="str">
        <v/>
      </c>
      <c r="AZ195" s="72" t="str">
        <v/>
      </c>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c r="DA195" s="72"/>
      <c r="DB195" s="72"/>
      <c r="DC195" s="72"/>
      <c r="DD195" s="72"/>
      <c r="DE195" s="72"/>
      <c r="DF195" s="72"/>
      <c r="DG195" s="72"/>
      <c r="DH195" s="72"/>
      <c r="DI195" s="72"/>
      <c r="DJ195" s="72"/>
      <c r="DK195" s="72"/>
      <c r="DL195" s="72"/>
      <c r="DM195" s="72"/>
      <c r="DN195" s="72"/>
      <c r="DO195" s="72"/>
      <c r="DP195" s="72"/>
      <c r="DQ195" s="72"/>
      <c r="DR195" s="72"/>
      <c r="DS195" s="72"/>
      <c r="DT195" s="72"/>
      <c r="DU195" s="72"/>
      <c r="DV195" s="72"/>
      <c r="DW195" s="72"/>
      <c r="DX195" s="72"/>
      <c r="DY195" s="72"/>
      <c r="DZ195" s="72"/>
      <c r="EA195" s="72"/>
      <c r="EB195" s="72"/>
      <c r="EC195" s="72"/>
      <c r="ED195" s="72"/>
      <c r="EE195" s="72"/>
      <c r="EF195" s="72"/>
      <c r="EG195" s="72"/>
      <c r="EH195" s="72"/>
      <c r="EI195" s="72"/>
      <c r="EJ195" s="72"/>
      <c r="EK195" s="72"/>
      <c r="EL195" s="72"/>
      <c r="EM195" s="72"/>
      <c r="EN195" s="72"/>
      <c r="EO195" s="72"/>
      <c r="EP195" s="72"/>
      <c r="EQ195" s="72"/>
      <c r="ER195" s="72"/>
      <c r="ES195" s="72"/>
      <c r="ET195" s="72"/>
      <c r="EU195" s="72"/>
      <c r="EV195" s="72"/>
      <c r="EW195" s="72"/>
      <c r="EX195" s="72"/>
      <c r="EY195" s="72"/>
      <c r="EZ195" s="72"/>
      <c r="FA195" s="72"/>
      <c r="FB195" s="72"/>
      <c r="FC195" s="72"/>
      <c r="FD195" s="72"/>
      <c r="FE195" s="72"/>
      <c r="FF195" s="72"/>
      <c r="FG195" s="72"/>
      <c r="FH195" s="72"/>
      <c r="FI195" s="72"/>
      <c r="FJ195" s="72"/>
      <c r="FK195" s="72"/>
      <c r="FL195" s="72"/>
      <c r="FM195" s="72"/>
      <c r="FN195" s="72"/>
      <c r="FO195" s="72"/>
      <c r="FP195" s="72"/>
      <c r="FQ195" s="72"/>
      <c r="FR195" s="72"/>
      <c r="FS195" s="72"/>
      <c r="FT195" s="72"/>
      <c r="FU195" s="72"/>
      <c r="FV195" s="72"/>
      <c r="FW195" s="72"/>
      <c r="FX195" s="72"/>
      <c r="FY195" s="72"/>
      <c r="FZ195" s="72"/>
      <c r="GA195" s="72"/>
      <c r="GB195" s="72"/>
      <c r="GC195" s="72"/>
      <c r="GD195" s="72"/>
      <c r="GE195" s="72"/>
      <c r="GF195" s="72"/>
      <c r="GG195" s="72"/>
      <c r="GH195" s="72"/>
      <c r="GI195" s="72"/>
      <c r="GJ195" s="72"/>
      <c r="GK195" s="72"/>
      <c r="GL195" s="72"/>
      <c r="GM195" s="72"/>
      <c r="GN195" s="72"/>
      <c r="GO195" s="72"/>
      <c r="GP195" s="72"/>
      <c r="GQ195" s="72"/>
      <c r="GR195" s="72"/>
      <c r="GS195" s="72"/>
      <c r="GT195" s="72"/>
      <c r="GU195" s="72"/>
      <c r="GV195" s="72"/>
      <c r="GW195" s="72"/>
      <c r="GX195" s="72"/>
      <c r="GY195" s="72"/>
      <c r="GZ195" s="72"/>
      <c r="HA195" s="72"/>
      <c r="HB195" s="72"/>
      <c r="HC195" s="72"/>
      <c r="HD195" s="72"/>
      <c r="HE195" s="72"/>
      <c r="HF195" s="72"/>
      <c r="HG195" s="72"/>
      <c r="HH195" s="72"/>
      <c r="HI195" s="72"/>
      <c r="HJ195" s="72"/>
      <c r="HK195" s="72"/>
      <c r="HL195" s="72"/>
      <c r="HM195" s="72"/>
      <c r="HN195" s="72"/>
      <c r="HO195" s="72"/>
      <c r="HP195" s="72"/>
      <c r="HQ195" s="72"/>
      <c r="HR195" s="72"/>
      <c r="HS195" s="72"/>
      <c r="HT195" s="72"/>
      <c r="HU195" s="72"/>
      <c r="HV195" s="72"/>
      <c r="HW195" s="72"/>
      <c r="HX195" s="72"/>
      <c r="HY195" s="72"/>
      <c r="HZ195" s="72"/>
      <c r="IA195" s="72"/>
      <c r="IB195" s="72"/>
      <c r="IC195" s="72"/>
      <c r="ID195" s="72"/>
      <c r="IE195" s="72"/>
      <c r="IF195" s="72"/>
      <c r="IG195" s="72"/>
      <c r="IH195" s="72"/>
      <c r="II195" s="72"/>
      <c r="IJ195" s="72"/>
      <c r="IK195" s="72"/>
      <c r="IL195" s="72"/>
      <c r="IM195" s="72"/>
      <c r="IN195" s="72"/>
      <c r="IO195" s="72"/>
      <c r="IP195" s="72"/>
      <c r="IQ195" s="72"/>
      <c r="IR195" s="72"/>
      <c r="IS195" s="72"/>
      <c r="IT195" s="72"/>
      <c r="IU195" s="72"/>
      <c r="IV195" s="72"/>
    </row>
    <row r="196" spans="1:256" s="73" customFormat="1" x14ac:dyDescent="0.25">
      <c r="A196" s="70" t="str">
        <f>IF(A194="","",IF((SUM(IF(FREQUENCY('A1'!$K$30:$L$103,'A1'!$K$30:$L$103)&gt;0,1)))&gt;(A194+1),(A194+1),""))</f>
        <v/>
      </c>
      <c r="B196" s="71" t="str">
        <f t="array" ref="B196">IF(A195="","",(LARGE('A1'!$K$30:$L$103,(1+SUM(COUNTIF('A1'!$K$30:$L$103,B$7:B195))-(A195*COUNTIF('A1'!$K$30:$L$103,B$8))))))</f>
        <v/>
      </c>
      <c r="C196" s="72" t="str">
        <f t="array" ref="C196:AZ196">IF($C$6:$AZ$6="","",IF($C$6:$AZ$6="HOT",IF($C195:$AZ195="●","|",IF($C195:$AZ195="|","|","")),IF($C195:$AZ195="▲","|",IF($C195:$AZ195="|","|",""))))</f>
        <v/>
      </c>
      <c r="D196" s="72" t="str">
        <v/>
      </c>
      <c r="E196" s="72" t="e">
        <v>#NUM!</v>
      </c>
      <c r="F196" s="72" t="str">
        <v/>
      </c>
      <c r="G196" s="72" t="str">
        <v/>
      </c>
      <c r="H196" s="72" t="e">
        <v>#NUM!</v>
      </c>
      <c r="I196" s="72" t="e">
        <v>#NUM!</v>
      </c>
      <c r="J196" s="72" t="e">
        <v>#NUM!</v>
      </c>
      <c r="K196" s="72" t="str">
        <v/>
      </c>
      <c r="L196" s="72" t="str">
        <v/>
      </c>
      <c r="M196" s="72" t="str">
        <v/>
      </c>
      <c r="N196" s="72" t="str">
        <v/>
      </c>
      <c r="O196" s="72" t="e">
        <v>#NUM!</v>
      </c>
      <c r="P196" s="72" t="e">
        <v>#NUM!</v>
      </c>
      <c r="Q196" s="72" t="e">
        <v>#NUM!</v>
      </c>
      <c r="R196" s="72" t="e">
        <v>#NUM!</v>
      </c>
      <c r="S196" s="72" t="e">
        <v>#NUM!</v>
      </c>
      <c r="T196" s="72" t="e">
        <v>#NUM!</v>
      </c>
      <c r="U196" s="72" t="e">
        <v>#NUM!</v>
      </c>
      <c r="V196" s="72" t="e">
        <v>#NUM!</v>
      </c>
      <c r="W196" s="72" t="e">
        <v>#NUM!</v>
      </c>
      <c r="X196" s="72" t="e">
        <v>#NUM!</v>
      </c>
      <c r="Y196" s="72" t="e">
        <v>#NUM!</v>
      </c>
      <c r="Z196" s="72" t="str">
        <v/>
      </c>
      <c r="AA196" s="72" t="str">
        <v/>
      </c>
      <c r="AB196" s="72" t="str">
        <v/>
      </c>
      <c r="AC196" s="72" t="str">
        <v/>
      </c>
      <c r="AD196" s="72" t="str">
        <v/>
      </c>
      <c r="AE196" s="72" t="str">
        <v/>
      </c>
      <c r="AF196" s="72" t="str">
        <v/>
      </c>
      <c r="AG196" s="72" t="str">
        <v/>
      </c>
      <c r="AH196" s="72" t="str">
        <v/>
      </c>
      <c r="AI196" s="72" t="str">
        <v/>
      </c>
      <c r="AJ196" s="72" t="str">
        <v/>
      </c>
      <c r="AK196" s="72" t="str">
        <v/>
      </c>
      <c r="AL196" s="72" t="str">
        <v/>
      </c>
      <c r="AM196" s="72" t="str">
        <v/>
      </c>
      <c r="AN196" s="72" t="str">
        <v/>
      </c>
      <c r="AO196" s="72" t="str">
        <v/>
      </c>
      <c r="AP196" s="72" t="str">
        <v/>
      </c>
      <c r="AQ196" s="72" t="str">
        <v/>
      </c>
      <c r="AR196" s="72" t="str">
        <v/>
      </c>
      <c r="AS196" s="72" t="str">
        <v/>
      </c>
      <c r="AT196" s="72" t="str">
        <v/>
      </c>
      <c r="AU196" s="72" t="str">
        <v/>
      </c>
      <c r="AV196" s="72" t="str">
        <v/>
      </c>
      <c r="AW196" s="72" t="str">
        <v/>
      </c>
      <c r="AX196" s="72" t="str">
        <v/>
      </c>
      <c r="AY196" s="72" t="str">
        <v/>
      </c>
      <c r="AZ196" s="72" t="str">
        <v/>
      </c>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c r="DA196" s="72"/>
      <c r="DB196" s="72"/>
      <c r="DC196" s="72"/>
      <c r="DD196" s="72"/>
      <c r="DE196" s="72"/>
      <c r="DF196" s="72"/>
      <c r="DG196" s="72"/>
      <c r="DH196" s="72"/>
      <c r="DI196" s="72"/>
      <c r="DJ196" s="72"/>
      <c r="DK196" s="72"/>
      <c r="DL196" s="72"/>
      <c r="DM196" s="72"/>
      <c r="DN196" s="72"/>
      <c r="DO196" s="72"/>
      <c r="DP196" s="72"/>
      <c r="DQ196" s="72"/>
      <c r="DR196" s="72"/>
      <c r="DS196" s="72"/>
      <c r="DT196" s="72"/>
      <c r="DU196" s="72"/>
      <c r="DV196" s="72"/>
      <c r="DW196" s="72"/>
      <c r="DX196" s="72"/>
      <c r="DY196" s="72"/>
      <c r="DZ196" s="72"/>
      <c r="EA196" s="72"/>
      <c r="EB196" s="72"/>
      <c r="EC196" s="72"/>
      <c r="ED196" s="72"/>
      <c r="EE196" s="72"/>
      <c r="EF196" s="72"/>
      <c r="EG196" s="72"/>
      <c r="EH196" s="72"/>
      <c r="EI196" s="72"/>
      <c r="EJ196" s="72"/>
      <c r="EK196" s="72"/>
      <c r="EL196" s="72"/>
      <c r="EM196" s="72"/>
      <c r="EN196" s="72"/>
      <c r="EO196" s="72"/>
      <c r="EP196" s="72"/>
      <c r="EQ196" s="72"/>
      <c r="ER196" s="72"/>
      <c r="ES196" s="72"/>
      <c r="ET196" s="72"/>
      <c r="EU196" s="72"/>
      <c r="EV196" s="72"/>
      <c r="EW196" s="72"/>
      <c r="EX196" s="72"/>
      <c r="EY196" s="72"/>
      <c r="EZ196" s="72"/>
      <c r="FA196" s="72"/>
      <c r="FB196" s="72"/>
      <c r="FC196" s="72"/>
      <c r="FD196" s="72"/>
      <c r="FE196" s="72"/>
      <c r="FF196" s="72"/>
      <c r="FG196" s="72"/>
      <c r="FH196" s="72"/>
      <c r="FI196" s="72"/>
      <c r="FJ196" s="72"/>
      <c r="FK196" s="72"/>
      <c r="FL196" s="72"/>
      <c r="FM196" s="72"/>
      <c r="FN196" s="72"/>
      <c r="FO196" s="72"/>
      <c r="FP196" s="72"/>
      <c r="FQ196" s="72"/>
      <c r="FR196" s="72"/>
      <c r="FS196" s="72"/>
      <c r="FT196" s="72"/>
      <c r="FU196" s="72"/>
      <c r="FV196" s="72"/>
      <c r="FW196" s="72"/>
      <c r="FX196" s="72"/>
      <c r="FY196" s="72"/>
      <c r="FZ196" s="72"/>
      <c r="GA196" s="72"/>
      <c r="GB196" s="72"/>
      <c r="GC196" s="72"/>
      <c r="GD196" s="72"/>
      <c r="GE196" s="72"/>
      <c r="GF196" s="72"/>
      <c r="GG196" s="72"/>
      <c r="GH196" s="72"/>
      <c r="GI196" s="72"/>
      <c r="GJ196" s="72"/>
      <c r="GK196" s="72"/>
      <c r="GL196" s="72"/>
      <c r="GM196" s="72"/>
      <c r="GN196" s="72"/>
      <c r="GO196" s="72"/>
      <c r="GP196" s="72"/>
      <c r="GQ196" s="72"/>
      <c r="GR196" s="72"/>
      <c r="GS196" s="72"/>
      <c r="GT196" s="72"/>
      <c r="GU196" s="72"/>
      <c r="GV196" s="72"/>
      <c r="GW196" s="72"/>
      <c r="GX196" s="72"/>
      <c r="GY196" s="72"/>
      <c r="GZ196" s="72"/>
      <c r="HA196" s="72"/>
      <c r="HB196" s="72"/>
      <c r="HC196" s="72"/>
      <c r="HD196" s="72"/>
      <c r="HE196" s="72"/>
      <c r="HF196" s="72"/>
      <c r="HG196" s="72"/>
      <c r="HH196" s="72"/>
      <c r="HI196" s="72"/>
      <c r="HJ196" s="72"/>
      <c r="HK196" s="72"/>
      <c r="HL196" s="72"/>
      <c r="HM196" s="72"/>
      <c r="HN196" s="72"/>
      <c r="HO196" s="72"/>
      <c r="HP196" s="72"/>
      <c r="HQ196" s="72"/>
      <c r="HR196" s="72"/>
      <c r="HS196" s="72"/>
      <c r="HT196" s="72"/>
      <c r="HU196" s="72"/>
      <c r="HV196" s="72"/>
      <c r="HW196" s="72"/>
      <c r="HX196" s="72"/>
      <c r="HY196" s="72"/>
      <c r="HZ196" s="72"/>
      <c r="IA196" s="72"/>
      <c r="IB196" s="72"/>
      <c r="IC196" s="72"/>
      <c r="ID196" s="72"/>
      <c r="IE196" s="72"/>
      <c r="IF196" s="72"/>
      <c r="IG196" s="72"/>
      <c r="IH196" s="72"/>
      <c r="II196" s="72"/>
      <c r="IJ196" s="72"/>
      <c r="IK196" s="72"/>
      <c r="IL196" s="72"/>
      <c r="IM196" s="72"/>
      <c r="IN196" s="72"/>
      <c r="IO196" s="72"/>
      <c r="IP196" s="72"/>
      <c r="IQ196" s="72"/>
      <c r="IR196" s="72"/>
      <c r="IS196" s="72"/>
      <c r="IT196" s="72"/>
      <c r="IU196" s="72"/>
      <c r="IV196" s="72"/>
    </row>
    <row r="197" spans="1:256" s="73" customFormat="1" x14ac:dyDescent="0.25">
      <c r="A197" s="70" t="str">
        <f>IF(A195="","",IF((SUM(IF(FREQUENCY('A1'!$K$30:$L$103,'A1'!$K$30:$L$103)&gt;0,1)))&gt;(A195+1),(A195+1),""))</f>
        <v/>
      </c>
      <c r="B197" s="71" t="str">
        <f t="array" ref="B197">IF(A196="","",(LARGE('A1'!$K$30:$L$103,(1+SUM(COUNTIF('A1'!$K$30:$L$103,B$7:B196))-(A196*COUNTIF('A1'!$K$30:$L$103,B$8))))))</f>
        <v/>
      </c>
      <c r="C197" s="72" t="str">
        <f t="array" ref="C197:AZ197">IF($C$6:$AZ$6="","",IF($C$6:$AZ$6="HOT",IF(TRANSPOSE('A1'!$K$30:$K$80)=$B197,"●",IF(TRANSPOSE('A1'!$L$30:$L$80)=$B197,"▼",IF($C196:$AZ196="|","|",""))),IF(TRANSPOSE('A1'!$K$30:$K$80)=$B197,"●",IF(TRANSPOSE('A1'!$L$30:$L$80)=$B197,"▲",IF($C196:$AZ196="|","|","")))))</f>
        <v/>
      </c>
      <c r="D197" s="72" t="str">
        <v/>
      </c>
      <c r="E197" s="72" t="e">
        <v>#NUM!</v>
      </c>
      <c r="F197" s="72" t="str">
        <v/>
      </c>
      <c r="G197" s="72" t="str">
        <v/>
      </c>
      <c r="H197" s="72" t="e">
        <v>#NUM!</v>
      </c>
      <c r="I197" s="72" t="e">
        <v>#NUM!</v>
      </c>
      <c r="J197" s="72" t="e">
        <v>#NUM!</v>
      </c>
      <c r="K197" s="72" t="str">
        <v/>
      </c>
      <c r="L197" s="72" t="str">
        <v/>
      </c>
      <c r="M197" s="72" t="str">
        <v/>
      </c>
      <c r="N197" s="72" t="str">
        <v/>
      </c>
      <c r="O197" s="72" t="e">
        <v>#NUM!</v>
      </c>
      <c r="P197" s="72" t="e">
        <v>#NUM!</v>
      </c>
      <c r="Q197" s="72" t="e">
        <v>#NUM!</v>
      </c>
      <c r="R197" s="72" t="e">
        <v>#NUM!</v>
      </c>
      <c r="S197" s="72" t="e">
        <v>#NUM!</v>
      </c>
      <c r="T197" s="72" t="e">
        <v>#NUM!</v>
      </c>
      <c r="U197" s="72" t="e">
        <v>#NUM!</v>
      </c>
      <c r="V197" s="72" t="e">
        <v>#NUM!</v>
      </c>
      <c r="W197" s="72" t="e">
        <v>#NUM!</v>
      </c>
      <c r="X197" s="72" t="e">
        <v>#NUM!</v>
      </c>
      <c r="Y197" s="72" t="e">
        <v>#NUM!</v>
      </c>
      <c r="Z197" s="72" t="str">
        <v/>
      </c>
      <c r="AA197" s="72" t="str">
        <v/>
      </c>
      <c r="AB197" s="72" t="str">
        <v/>
      </c>
      <c r="AC197" s="72" t="str">
        <v/>
      </c>
      <c r="AD197" s="72" t="str">
        <v/>
      </c>
      <c r="AE197" s="72" t="str">
        <v/>
      </c>
      <c r="AF197" s="72" t="str">
        <v/>
      </c>
      <c r="AG197" s="72" t="str">
        <v/>
      </c>
      <c r="AH197" s="72" t="str">
        <v/>
      </c>
      <c r="AI197" s="72" t="str">
        <v/>
      </c>
      <c r="AJ197" s="72" t="str">
        <v/>
      </c>
      <c r="AK197" s="72" t="str">
        <v/>
      </c>
      <c r="AL197" s="72" t="str">
        <v/>
      </c>
      <c r="AM197" s="72" t="str">
        <v/>
      </c>
      <c r="AN197" s="72" t="str">
        <v/>
      </c>
      <c r="AO197" s="72" t="str">
        <v/>
      </c>
      <c r="AP197" s="72" t="str">
        <v/>
      </c>
      <c r="AQ197" s="72" t="str">
        <v/>
      </c>
      <c r="AR197" s="72" t="str">
        <v/>
      </c>
      <c r="AS197" s="72" t="str">
        <v/>
      </c>
      <c r="AT197" s="72" t="str">
        <v/>
      </c>
      <c r="AU197" s="72" t="str">
        <v/>
      </c>
      <c r="AV197" s="72" t="str">
        <v/>
      </c>
      <c r="AW197" s="72" t="str">
        <v/>
      </c>
      <c r="AX197" s="72" t="str">
        <v/>
      </c>
      <c r="AY197" s="72" t="str">
        <v/>
      </c>
      <c r="AZ197" s="72" t="str">
        <v/>
      </c>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c r="DA197" s="72"/>
      <c r="DB197" s="72"/>
      <c r="DC197" s="72"/>
      <c r="DD197" s="72"/>
      <c r="DE197" s="72"/>
      <c r="DF197" s="72"/>
      <c r="DG197" s="72"/>
      <c r="DH197" s="72"/>
      <c r="DI197" s="72"/>
      <c r="DJ197" s="72"/>
      <c r="DK197" s="72"/>
      <c r="DL197" s="72"/>
      <c r="DM197" s="72"/>
      <c r="DN197" s="72"/>
      <c r="DO197" s="72"/>
      <c r="DP197" s="72"/>
      <c r="DQ197" s="72"/>
      <c r="DR197" s="72"/>
      <c r="DS197" s="72"/>
      <c r="DT197" s="72"/>
      <c r="DU197" s="72"/>
      <c r="DV197" s="72"/>
      <c r="DW197" s="72"/>
      <c r="DX197" s="72"/>
      <c r="DY197" s="72"/>
      <c r="DZ197" s="72"/>
      <c r="EA197" s="72"/>
      <c r="EB197" s="72"/>
      <c r="EC197" s="72"/>
      <c r="ED197" s="72"/>
      <c r="EE197" s="72"/>
      <c r="EF197" s="72"/>
      <c r="EG197" s="72"/>
      <c r="EH197" s="72"/>
      <c r="EI197" s="72"/>
      <c r="EJ197" s="72"/>
      <c r="EK197" s="72"/>
      <c r="EL197" s="72"/>
      <c r="EM197" s="72"/>
      <c r="EN197" s="72"/>
      <c r="EO197" s="72"/>
      <c r="EP197" s="72"/>
      <c r="EQ197" s="72"/>
      <c r="ER197" s="72"/>
      <c r="ES197" s="72"/>
      <c r="ET197" s="72"/>
      <c r="EU197" s="72"/>
      <c r="EV197" s="72"/>
      <c r="EW197" s="72"/>
      <c r="EX197" s="72"/>
      <c r="EY197" s="72"/>
      <c r="EZ197" s="72"/>
      <c r="FA197" s="72"/>
      <c r="FB197" s="72"/>
      <c r="FC197" s="72"/>
      <c r="FD197" s="72"/>
      <c r="FE197" s="72"/>
      <c r="FF197" s="72"/>
      <c r="FG197" s="72"/>
      <c r="FH197" s="72"/>
      <c r="FI197" s="72"/>
      <c r="FJ197" s="72"/>
      <c r="FK197" s="72"/>
      <c r="FL197" s="72"/>
      <c r="FM197" s="72"/>
      <c r="FN197" s="72"/>
      <c r="FO197" s="72"/>
      <c r="FP197" s="72"/>
      <c r="FQ197" s="72"/>
      <c r="FR197" s="72"/>
      <c r="FS197" s="72"/>
      <c r="FT197" s="72"/>
      <c r="FU197" s="72"/>
      <c r="FV197" s="72"/>
      <c r="FW197" s="72"/>
      <c r="FX197" s="72"/>
      <c r="FY197" s="72"/>
      <c r="FZ197" s="72"/>
      <c r="GA197" s="72"/>
      <c r="GB197" s="72"/>
      <c r="GC197" s="72"/>
      <c r="GD197" s="72"/>
      <c r="GE197" s="72"/>
      <c r="GF197" s="72"/>
      <c r="GG197" s="72"/>
      <c r="GH197" s="72"/>
      <c r="GI197" s="72"/>
      <c r="GJ197" s="72"/>
      <c r="GK197" s="72"/>
      <c r="GL197" s="72"/>
      <c r="GM197" s="72"/>
      <c r="GN197" s="72"/>
      <c r="GO197" s="72"/>
      <c r="GP197" s="72"/>
      <c r="GQ197" s="72"/>
      <c r="GR197" s="72"/>
      <c r="GS197" s="72"/>
      <c r="GT197" s="72"/>
      <c r="GU197" s="72"/>
      <c r="GV197" s="72"/>
      <c r="GW197" s="72"/>
      <c r="GX197" s="72"/>
      <c r="GY197" s="72"/>
      <c r="GZ197" s="72"/>
      <c r="HA197" s="72"/>
      <c r="HB197" s="72"/>
      <c r="HC197" s="72"/>
      <c r="HD197" s="72"/>
      <c r="HE197" s="72"/>
      <c r="HF197" s="72"/>
      <c r="HG197" s="72"/>
      <c r="HH197" s="72"/>
      <c r="HI197" s="72"/>
      <c r="HJ197" s="72"/>
      <c r="HK197" s="72"/>
      <c r="HL197" s="72"/>
      <c r="HM197" s="72"/>
      <c r="HN197" s="72"/>
      <c r="HO197" s="72"/>
      <c r="HP197" s="72"/>
      <c r="HQ197" s="72"/>
      <c r="HR197" s="72"/>
      <c r="HS197" s="72"/>
      <c r="HT197" s="72"/>
      <c r="HU197" s="72"/>
      <c r="HV197" s="72"/>
      <c r="HW197" s="72"/>
      <c r="HX197" s="72"/>
      <c r="HY197" s="72"/>
      <c r="HZ197" s="72"/>
      <c r="IA197" s="72"/>
      <c r="IB197" s="72"/>
      <c r="IC197" s="72"/>
      <c r="ID197" s="72"/>
      <c r="IE197" s="72"/>
      <c r="IF197" s="72"/>
      <c r="IG197" s="72"/>
      <c r="IH197" s="72"/>
      <c r="II197" s="72"/>
      <c r="IJ197" s="72"/>
      <c r="IK197" s="72"/>
      <c r="IL197" s="72"/>
      <c r="IM197" s="72"/>
      <c r="IN197" s="72"/>
      <c r="IO197" s="72"/>
      <c r="IP197" s="72"/>
      <c r="IQ197" s="72"/>
      <c r="IR197" s="72"/>
      <c r="IS197" s="72"/>
      <c r="IT197" s="72"/>
      <c r="IU197" s="72"/>
      <c r="IV197" s="72"/>
    </row>
    <row r="198" spans="1:256" s="73" customFormat="1" x14ac:dyDescent="0.25">
      <c r="A198" s="70" t="str">
        <f>IF(A196="","",IF((SUM(IF(FREQUENCY('A1'!$K$30:$L$103,'A1'!$K$30:$L$103)&gt;0,1)))&gt;(A196+1),(A196+1),""))</f>
        <v/>
      </c>
      <c r="B198" s="71" t="str">
        <f t="array" ref="B198">IF(A197="","",(LARGE('A1'!$K$30:$L$103,(1+SUM(COUNTIF('A1'!$K$30:$L$103,B$7:B197))-(A197*COUNTIF('A1'!$K$30:$L$103,B$8))))))</f>
        <v/>
      </c>
      <c r="C198" s="72" t="str">
        <f t="array" ref="C198:AZ198">IF($C$6:$AZ$6="","",IF($C$6:$AZ$6="HOT",IF($C197:$AZ197="●","|",IF($C197:$AZ197="|","|","")),IF($C197:$AZ197="▲","|",IF($C197:$AZ197="|","|",""))))</f>
        <v/>
      </c>
      <c r="D198" s="72" t="str">
        <v/>
      </c>
      <c r="E198" s="72" t="e">
        <v>#NUM!</v>
      </c>
      <c r="F198" s="72" t="str">
        <v/>
      </c>
      <c r="G198" s="72" t="str">
        <v/>
      </c>
      <c r="H198" s="72" t="e">
        <v>#NUM!</v>
      </c>
      <c r="I198" s="72" t="e">
        <v>#NUM!</v>
      </c>
      <c r="J198" s="72" t="e">
        <v>#NUM!</v>
      </c>
      <c r="K198" s="72" t="str">
        <v/>
      </c>
      <c r="L198" s="72" t="str">
        <v/>
      </c>
      <c r="M198" s="72" t="str">
        <v/>
      </c>
      <c r="N198" s="72" t="str">
        <v/>
      </c>
      <c r="O198" s="72" t="e">
        <v>#NUM!</v>
      </c>
      <c r="P198" s="72" t="e">
        <v>#NUM!</v>
      </c>
      <c r="Q198" s="72" t="e">
        <v>#NUM!</v>
      </c>
      <c r="R198" s="72" t="e">
        <v>#NUM!</v>
      </c>
      <c r="S198" s="72" t="e">
        <v>#NUM!</v>
      </c>
      <c r="T198" s="72" t="e">
        <v>#NUM!</v>
      </c>
      <c r="U198" s="72" t="e">
        <v>#NUM!</v>
      </c>
      <c r="V198" s="72" t="e">
        <v>#NUM!</v>
      </c>
      <c r="W198" s="72" t="e">
        <v>#NUM!</v>
      </c>
      <c r="X198" s="72" t="e">
        <v>#NUM!</v>
      </c>
      <c r="Y198" s="72" t="e">
        <v>#NUM!</v>
      </c>
      <c r="Z198" s="72" t="str">
        <v/>
      </c>
      <c r="AA198" s="72" t="str">
        <v/>
      </c>
      <c r="AB198" s="72" t="str">
        <v/>
      </c>
      <c r="AC198" s="72" t="str">
        <v/>
      </c>
      <c r="AD198" s="72" t="str">
        <v/>
      </c>
      <c r="AE198" s="72" t="str">
        <v/>
      </c>
      <c r="AF198" s="72" t="str">
        <v/>
      </c>
      <c r="AG198" s="72" t="str">
        <v/>
      </c>
      <c r="AH198" s="72" t="str">
        <v/>
      </c>
      <c r="AI198" s="72" t="str">
        <v/>
      </c>
      <c r="AJ198" s="72" t="str">
        <v/>
      </c>
      <c r="AK198" s="72" t="str">
        <v/>
      </c>
      <c r="AL198" s="72" t="str">
        <v/>
      </c>
      <c r="AM198" s="72" t="str">
        <v/>
      </c>
      <c r="AN198" s="72" t="str">
        <v/>
      </c>
      <c r="AO198" s="72" t="str">
        <v/>
      </c>
      <c r="AP198" s="72" t="str">
        <v/>
      </c>
      <c r="AQ198" s="72" t="str">
        <v/>
      </c>
      <c r="AR198" s="72" t="str">
        <v/>
      </c>
      <c r="AS198" s="72" t="str">
        <v/>
      </c>
      <c r="AT198" s="72" t="str">
        <v/>
      </c>
      <c r="AU198" s="72" t="str">
        <v/>
      </c>
      <c r="AV198" s="72" t="str">
        <v/>
      </c>
      <c r="AW198" s="72" t="str">
        <v/>
      </c>
      <c r="AX198" s="72" t="str">
        <v/>
      </c>
      <c r="AY198" s="72" t="str">
        <v/>
      </c>
      <c r="AZ198" s="72" t="str">
        <v/>
      </c>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c r="DA198" s="72"/>
      <c r="DB198" s="72"/>
      <c r="DC198" s="72"/>
      <c r="DD198" s="72"/>
      <c r="DE198" s="72"/>
      <c r="DF198" s="72"/>
      <c r="DG198" s="72"/>
      <c r="DH198" s="72"/>
      <c r="DI198" s="72"/>
      <c r="DJ198" s="72"/>
      <c r="DK198" s="72"/>
      <c r="DL198" s="72"/>
      <c r="DM198" s="72"/>
      <c r="DN198" s="72"/>
      <c r="DO198" s="72"/>
      <c r="DP198" s="72"/>
      <c r="DQ198" s="72"/>
      <c r="DR198" s="72"/>
      <c r="DS198" s="72"/>
      <c r="DT198" s="72"/>
      <c r="DU198" s="72"/>
      <c r="DV198" s="72"/>
      <c r="DW198" s="72"/>
      <c r="DX198" s="72"/>
      <c r="DY198" s="72"/>
      <c r="DZ198" s="72"/>
      <c r="EA198" s="72"/>
      <c r="EB198" s="72"/>
      <c r="EC198" s="72"/>
      <c r="ED198" s="72"/>
      <c r="EE198" s="72"/>
      <c r="EF198" s="72"/>
      <c r="EG198" s="72"/>
      <c r="EH198" s="72"/>
      <c r="EI198" s="72"/>
      <c r="EJ198" s="72"/>
      <c r="EK198" s="72"/>
      <c r="EL198" s="72"/>
      <c r="EM198" s="72"/>
      <c r="EN198" s="72"/>
      <c r="EO198" s="72"/>
      <c r="EP198" s="72"/>
      <c r="EQ198" s="72"/>
      <c r="ER198" s="72"/>
      <c r="ES198" s="72"/>
      <c r="ET198" s="72"/>
      <c r="EU198" s="72"/>
      <c r="EV198" s="72"/>
      <c r="EW198" s="72"/>
      <c r="EX198" s="72"/>
      <c r="EY198" s="72"/>
      <c r="EZ198" s="72"/>
      <c r="FA198" s="72"/>
      <c r="FB198" s="72"/>
      <c r="FC198" s="72"/>
      <c r="FD198" s="72"/>
      <c r="FE198" s="72"/>
      <c r="FF198" s="72"/>
      <c r="FG198" s="72"/>
      <c r="FH198" s="72"/>
      <c r="FI198" s="72"/>
      <c r="FJ198" s="72"/>
      <c r="FK198" s="72"/>
      <c r="FL198" s="72"/>
      <c r="FM198" s="72"/>
      <c r="FN198" s="72"/>
      <c r="FO198" s="72"/>
      <c r="FP198" s="72"/>
      <c r="FQ198" s="72"/>
      <c r="FR198" s="72"/>
      <c r="FS198" s="72"/>
      <c r="FT198" s="72"/>
      <c r="FU198" s="72"/>
      <c r="FV198" s="72"/>
      <c r="FW198" s="72"/>
      <c r="FX198" s="72"/>
      <c r="FY198" s="72"/>
      <c r="FZ198" s="72"/>
      <c r="GA198" s="72"/>
      <c r="GB198" s="72"/>
      <c r="GC198" s="72"/>
      <c r="GD198" s="72"/>
      <c r="GE198" s="72"/>
      <c r="GF198" s="72"/>
      <c r="GG198" s="72"/>
      <c r="GH198" s="72"/>
      <c r="GI198" s="72"/>
      <c r="GJ198" s="72"/>
      <c r="GK198" s="72"/>
      <c r="GL198" s="72"/>
      <c r="GM198" s="72"/>
      <c r="GN198" s="72"/>
      <c r="GO198" s="72"/>
      <c r="GP198" s="72"/>
      <c r="GQ198" s="72"/>
      <c r="GR198" s="72"/>
      <c r="GS198" s="72"/>
      <c r="GT198" s="72"/>
      <c r="GU198" s="72"/>
      <c r="GV198" s="72"/>
      <c r="GW198" s="72"/>
      <c r="GX198" s="72"/>
      <c r="GY198" s="72"/>
      <c r="GZ198" s="72"/>
      <c r="HA198" s="72"/>
      <c r="HB198" s="72"/>
      <c r="HC198" s="72"/>
      <c r="HD198" s="72"/>
      <c r="HE198" s="72"/>
      <c r="HF198" s="72"/>
      <c r="HG198" s="72"/>
      <c r="HH198" s="72"/>
      <c r="HI198" s="72"/>
      <c r="HJ198" s="72"/>
      <c r="HK198" s="72"/>
      <c r="HL198" s="72"/>
      <c r="HM198" s="72"/>
      <c r="HN198" s="72"/>
      <c r="HO198" s="72"/>
      <c r="HP198" s="72"/>
      <c r="HQ198" s="72"/>
      <c r="HR198" s="72"/>
      <c r="HS198" s="72"/>
      <c r="HT198" s="72"/>
      <c r="HU198" s="72"/>
      <c r="HV198" s="72"/>
      <c r="HW198" s="72"/>
      <c r="HX198" s="72"/>
      <c r="HY198" s="72"/>
      <c r="HZ198" s="72"/>
      <c r="IA198" s="72"/>
      <c r="IB198" s="72"/>
      <c r="IC198" s="72"/>
      <c r="ID198" s="72"/>
      <c r="IE198" s="72"/>
      <c r="IF198" s="72"/>
      <c r="IG198" s="72"/>
      <c r="IH198" s="72"/>
      <c r="II198" s="72"/>
      <c r="IJ198" s="72"/>
      <c r="IK198" s="72"/>
      <c r="IL198" s="72"/>
      <c r="IM198" s="72"/>
      <c r="IN198" s="72"/>
      <c r="IO198" s="72"/>
      <c r="IP198" s="72"/>
      <c r="IQ198" s="72"/>
      <c r="IR198" s="72"/>
      <c r="IS198" s="72"/>
      <c r="IT198" s="72"/>
      <c r="IU198" s="72"/>
      <c r="IV198" s="72"/>
    </row>
    <row r="199" spans="1:256" s="73" customFormat="1" x14ac:dyDescent="0.25">
      <c r="A199" s="70" t="str">
        <f>IF(A197="","",IF((SUM(IF(FREQUENCY('A1'!$K$30:$L$103,'A1'!$K$30:$L$103)&gt;0,1)))&gt;(A197+1),(A197+1),""))</f>
        <v/>
      </c>
      <c r="B199" s="71" t="str">
        <f t="array" ref="B199">IF(A198="","",(LARGE('A1'!$K$30:$L$103,(1+SUM(COUNTIF('A1'!$K$30:$L$103,B$7:B198))-(A198*COUNTIF('A1'!$K$30:$L$103,B$8))))))</f>
        <v/>
      </c>
      <c r="C199" s="72" t="str">
        <f t="array" ref="C199:AZ199">IF($C$6:$AZ$6="","",IF($C$6:$AZ$6="HOT",IF(TRANSPOSE('A1'!$K$30:$K$80)=$B199,"●",IF(TRANSPOSE('A1'!$L$30:$L$80)=$B199,"▼",IF($C198:$AZ198="|","|",""))),IF(TRANSPOSE('A1'!$K$30:$K$80)=$B199,"●",IF(TRANSPOSE('A1'!$L$30:$L$80)=$B199,"▲",IF($C198:$AZ198="|","|","")))))</f>
        <v/>
      </c>
      <c r="D199" s="72" t="str">
        <v/>
      </c>
      <c r="E199" s="72" t="e">
        <v>#NUM!</v>
      </c>
      <c r="F199" s="72" t="str">
        <v/>
      </c>
      <c r="G199" s="72" t="str">
        <v/>
      </c>
      <c r="H199" s="72" t="e">
        <v>#NUM!</v>
      </c>
      <c r="I199" s="72" t="e">
        <v>#NUM!</v>
      </c>
      <c r="J199" s="72" t="e">
        <v>#NUM!</v>
      </c>
      <c r="K199" s="72" t="str">
        <v/>
      </c>
      <c r="L199" s="72" t="str">
        <v/>
      </c>
      <c r="M199" s="72" t="str">
        <v/>
      </c>
      <c r="N199" s="72" t="str">
        <v/>
      </c>
      <c r="O199" s="72" t="e">
        <v>#NUM!</v>
      </c>
      <c r="P199" s="72" t="e">
        <v>#NUM!</v>
      </c>
      <c r="Q199" s="72" t="e">
        <v>#NUM!</v>
      </c>
      <c r="R199" s="72" t="e">
        <v>#NUM!</v>
      </c>
      <c r="S199" s="72" t="e">
        <v>#NUM!</v>
      </c>
      <c r="T199" s="72" t="e">
        <v>#NUM!</v>
      </c>
      <c r="U199" s="72" t="e">
        <v>#NUM!</v>
      </c>
      <c r="V199" s="72" t="e">
        <v>#NUM!</v>
      </c>
      <c r="W199" s="72" t="e">
        <v>#NUM!</v>
      </c>
      <c r="X199" s="72" t="e">
        <v>#NUM!</v>
      </c>
      <c r="Y199" s="72" t="e">
        <v>#NUM!</v>
      </c>
      <c r="Z199" s="72" t="str">
        <v/>
      </c>
      <c r="AA199" s="72" t="str">
        <v/>
      </c>
      <c r="AB199" s="72" t="str">
        <v/>
      </c>
      <c r="AC199" s="72" t="str">
        <v/>
      </c>
      <c r="AD199" s="72" t="str">
        <v/>
      </c>
      <c r="AE199" s="72" t="str">
        <v/>
      </c>
      <c r="AF199" s="72" t="str">
        <v/>
      </c>
      <c r="AG199" s="72" t="str">
        <v/>
      </c>
      <c r="AH199" s="72" t="str">
        <v/>
      </c>
      <c r="AI199" s="72" t="str">
        <v/>
      </c>
      <c r="AJ199" s="72" t="str">
        <v/>
      </c>
      <c r="AK199" s="72" t="str">
        <v/>
      </c>
      <c r="AL199" s="72" t="str">
        <v/>
      </c>
      <c r="AM199" s="72" t="str">
        <v/>
      </c>
      <c r="AN199" s="72" t="str">
        <v/>
      </c>
      <c r="AO199" s="72" t="str">
        <v/>
      </c>
      <c r="AP199" s="72" t="str">
        <v/>
      </c>
      <c r="AQ199" s="72" t="str">
        <v/>
      </c>
      <c r="AR199" s="72" t="str">
        <v/>
      </c>
      <c r="AS199" s="72" t="str">
        <v/>
      </c>
      <c r="AT199" s="72" t="str">
        <v/>
      </c>
      <c r="AU199" s="72" t="str">
        <v/>
      </c>
      <c r="AV199" s="72" t="str">
        <v/>
      </c>
      <c r="AW199" s="72" t="str">
        <v/>
      </c>
      <c r="AX199" s="72" t="str">
        <v/>
      </c>
      <c r="AY199" s="72" t="str">
        <v/>
      </c>
      <c r="AZ199" s="72" t="str">
        <v/>
      </c>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c r="DA199" s="72"/>
      <c r="DB199" s="72"/>
      <c r="DC199" s="72"/>
      <c r="DD199" s="72"/>
      <c r="DE199" s="72"/>
      <c r="DF199" s="72"/>
      <c r="DG199" s="72"/>
      <c r="DH199" s="72"/>
      <c r="DI199" s="72"/>
      <c r="DJ199" s="72"/>
      <c r="DK199" s="72"/>
      <c r="DL199" s="72"/>
      <c r="DM199" s="72"/>
      <c r="DN199" s="72"/>
      <c r="DO199" s="72"/>
      <c r="DP199" s="72"/>
      <c r="DQ199" s="72"/>
      <c r="DR199" s="72"/>
      <c r="DS199" s="72"/>
      <c r="DT199" s="72"/>
      <c r="DU199" s="72"/>
      <c r="DV199" s="72"/>
      <c r="DW199" s="72"/>
      <c r="DX199" s="72"/>
      <c r="DY199" s="72"/>
      <c r="DZ199" s="72"/>
      <c r="EA199" s="72"/>
      <c r="EB199" s="72"/>
      <c r="EC199" s="72"/>
      <c r="ED199" s="72"/>
      <c r="EE199" s="72"/>
      <c r="EF199" s="72"/>
      <c r="EG199" s="72"/>
      <c r="EH199" s="72"/>
      <c r="EI199" s="72"/>
      <c r="EJ199" s="72"/>
      <c r="EK199" s="72"/>
      <c r="EL199" s="72"/>
      <c r="EM199" s="72"/>
      <c r="EN199" s="72"/>
      <c r="EO199" s="72"/>
      <c r="EP199" s="72"/>
      <c r="EQ199" s="72"/>
      <c r="ER199" s="72"/>
      <c r="ES199" s="72"/>
      <c r="ET199" s="72"/>
      <c r="EU199" s="72"/>
      <c r="EV199" s="72"/>
      <c r="EW199" s="72"/>
      <c r="EX199" s="72"/>
      <c r="EY199" s="72"/>
      <c r="EZ199" s="72"/>
      <c r="FA199" s="72"/>
      <c r="FB199" s="72"/>
      <c r="FC199" s="72"/>
      <c r="FD199" s="72"/>
      <c r="FE199" s="72"/>
      <c r="FF199" s="72"/>
      <c r="FG199" s="72"/>
      <c r="FH199" s="72"/>
      <c r="FI199" s="72"/>
      <c r="FJ199" s="72"/>
      <c r="FK199" s="72"/>
      <c r="FL199" s="72"/>
      <c r="FM199" s="72"/>
      <c r="FN199" s="72"/>
      <c r="FO199" s="72"/>
      <c r="FP199" s="72"/>
      <c r="FQ199" s="72"/>
      <c r="FR199" s="72"/>
      <c r="FS199" s="72"/>
      <c r="FT199" s="72"/>
      <c r="FU199" s="72"/>
      <c r="FV199" s="72"/>
      <c r="FW199" s="72"/>
      <c r="FX199" s="72"/>
      <c r="FY199" s="72"/>
      <c r="FZ199" s="72"/>
      <c r="GA199" s="72"/>
      <c r="GB199" s="72"/>
      <c r="GC199" s="72"/>
      <c r="GD199" s="72"/>
      <c r="GE199" s="72"/>
      <c r="GF199" s="72"/>
      <c r="GG199" s="72"/>
      <c r="GH199" s="72"/>
      <c r="GI199" s="72"/>
      <c r="GJ199" s="72"/>
      <c r="GK199" s="72"/>
      <c r="GL199" s="72"/>
      <c r="GM199" s="72"/>
      <c r="GN199" s="72"/>
      <c r="GO199" s="72"/>
      <c r="GP199" s="72"/>
      <c r="GQ199" s="72"/>
      <c r="GR199" s="72"/>
      <c r="GS199" s="72"/>
      <c r="GT199" s="72"/>
      <c r="GU199" s="72"/>
      <c r="GV199" s="72"/>
      <c r="GW199" s="72"/>
      <c r="GX199" s="72"/>
      <c r="GY199" s="72"/>
      <c r="GZ199" s="72"/>
      <c r="HA199" s="72"/>
      <c r="HB199" s="72"/>
      <c r="HC199" s="72"/>
      <c r="HD199" s="72"/>
      <c r="HE199" s="72"/>
      <c r="HF199" s="72"/>
      <c r="HG199" s="72"/>
      <c r="HH199" s="72"/>
      <c r="HI199" s="72"/>
      <c r="HJ199" s="72"/>
      <c r="HK199" s="72"/>
      <c r="HL199" s="72"/>
      <c r="HM199" s="72"/>
      <c r="HN199" s="72"/>
      <c r="HO199" s="72"/>
      <c r="HP199" s="72"/>
      <c r="HQ199" s="72"/>
      <c r="HR199" s="72"/>
      <c r="HS199" s="72"/>
      <c r="HT199" s="72"/>
      <c r="HU199" s="72"/>
      <c r="HV199" s="72"/>
      <c r="HW199" s="72"/>
      <c r="HX199" s="72"/>
      <c r="HY199" s="72"/>
      <c r="HZ199" s="72"/>
      <c r="IA199" s="72"/>
      <c r="IB199" s="72"/>
      <c r="IC199" s="72"/>
      <c r="ID199" s="72"/>
      <c r="IE199" s="72"/>
      <c r="IF199" s="72"/>
      <c r="IG199" s="72"/>
      <c r="IH199" s="72"/>
      <c r="II199" s="72"/>
      <c r="IJ199" s="72"/>
      <c r="IK199" s="72"/>
      <c r="IL199" s="72"/>
      <c r="IM199" s="72"/>
      <c r="IN199" s="72"/>
      <c r="IO199" s="72"/>
      <c r="IP199" s="72"/>
      <c r="IQ199" s="72"/>
      <c r="IR199" s="72"/>
      <c r="IS199" s="72"/>
      <c r="IT199" s="72"/>
      <c r="IU199" s="72"/>
      <c r="IV199" s="72"/>
    </row>
    <row r="200" spans="1:256" s="73" customFormat="1" x14ac:dyDescent="0.25">
      <c r="A200" s="70" t="str">
        <f>IF(A198="","",IF((SUM(IF(FREQUENCY('A1'!$K$30:$L$103,'A1'!$K$30:$L$103)&gt;0,1)))&gt;(A198+1),(A198+1),""))</f>
        <v/>
      </c>
      <c r="B200" s="71" t="str">
        <f t="array" ref="B200">IF(A199="","",(LARGE('A1'!$K$30:$L$103,(1+SUM(COUNTIF('A1'!$K$30:$L$103,B$7:B199))-(A199*COUNTIF('A1'!$K$30:$L$103,B$8))))))</f>
        <v/>
      </c>
      <c r="C200" s="72" t="str">
        <f t="array" ref="C200:AZ200">IF($C$6:$AZ$6="","",IF($C$6:$AZ$6="HOT",IF($C199:$AZ199="●","|",IF($C199:$AZ199="|","|","")),IF($C199:$AZ199="▲","|",IF($C199:$AZ199="|","|",""))))</f>
        <v/>
      </c>
      <c r="D200" s="72" t="str">
        <v/>
      </c>
      <c r="E200" s="72" t="e">
        <v>#NUM!</v>
      </c>
      <c r="F200" s="72" t="str">
        <v/>
      </c>
      <c r="G200" s="72" t="str">
        <v/>
      </c>
      <c r="H200" s="72" t="e">
        <v>#NUM!</v>
      </c>
      <c r="I200" s="72" t="e">
        <v>#NUM!</v>
      </c>
      <c r="J200" s="72" t="e">
        <v>#NUM!</v>
      </c>
      <c r="K200" s="72" t="str">
        <v/>
      </c>
      <c r="L200" s="72" t="str">
        <v/>
      </c>
      <c r="M200" s="72" t="str">
        <v/>
      </c>
      <c r="N200" s="72" t="str">
        <v/>
      </c>
      <c r="O200" s="72" t="e">
        <v>#NUM!</v>
      </c>
      <c r="P200" s="72" t="e">
        <v>#NUM!</v>
      </c>
      <c r="Q200" s="72" t="e">
        <v>#NUM!</v>
      </c>
      <c r="R200" s="72" t="e">
        <v>#NUM!</v>
      </c>
      <c r="S200" s="72" t="e">
        <v>#NUM!</v>
      </c>
      <c r="T200" s="72" t="e">
        <v>#NUM!</v>
      </c>
      <c r="U200" s="72" t="e">
        <v>#NUM!</v>
      </c>
      <c r="V200" s="72" t="e">
        <v>#NUM!</v>
      </c>
      <c r="W200" s="72" t="e">
        <v>#NUM!</v>
      </c>
      <c r="X200" s="72" t="e">
        <v>#NUM!</v>
      </c>
      <c r="Y200" s="72" t="e">
        <v>#NUM!</v>
      </c>
      <c r="Z200" s="72" t="str">
        <v/>
      </c>
      <c r="AA200" s="72" t="str">
        <v/>
      </c>
      <c r="AB200" s="72" t="str">
        <v/>
      </c>
      <c r="AC200" s="72" t="str">
        <v/>
      </c>
      <c r="AD200" s="72" t="str">
        <v/>
      </c>
      <c r="AE200" s="72" t="str">
        <v/>
      </c>
      <c r="AF200" s="72" t="str">
        <v/>
      </c>
      <c r="AG200" s="72" t="str">
        <v/>
      </c>
      <c r="AH200" s="72" t="str">
        <v/>
      </c>
      <c r="AI200" s="72" t="str">
        <v/>
      </c>
      <c r="AJ200" s="72" t="str">
        <v/>
      </c>
      <c r="AK200" s="72" t="str">
        <v/>
      </c>
      <c r="AL200" s="72" t="str">
        <v/>
      </c>
      <c r="AM200" s="72" t="str">
        <v/>
      </c>
      <c r="AN200" s="72" t="str">
        <v/>
      </c>
      <c r="AO200" s="72" t="str">
        <v/>
      </c>
      <c r="AP200" s="72" t="str">
        <v/>
      </c>
      <c r="AQ200" s="72" t="str">
        <v/>
      </c>
      <c r="AR200" s="72" t="str">
        <v/>
      </c>
      <c r="AS200" s="72" t="str">
        <v/>
      </c>
      <c r="AT200" s="72" t="str">
        <v/>
      </c>
      <c r="AU200" s="72" t="str">
        <v/>
      </c>
      <c r="AV200" s="72" t="str">
        <v/>
      </c>
      <c r="AW200" s="72" t="str">
        <v/>
      </c>
      <c r="AX200" s="72" t="str">
        <v/>
      </c>
      <c r="AY200" s="72" t="str">
        <v/>
      </c>
      <c r="AZ200" s="72" t="str">
        <v/>
      </c>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c r="DA200" s="72"/>
      <c r="DB200" s="72"/>
      <c r="DC200" s="72"/>
      <c r="DD200" s="72"/>
      <c r="DE200" s="72"/>
      <c r="DF200" s="72"/>
      <c r="DG200" s="72"/>
      <c r="DH200" s="72"/>
      <c r="DI200" s="72"/>
      <c r="DJ200" s="72"/>
      <c r="DK200" s="72"/>
      <c r="DL200" s="72"/>
      <c r="DM200" s="72"/>
      <c r="DN200" s="72"/>
      <c r="DO200" s="72"/>
      <c r="DP200" s="72"/>
      <c r="DQ200" s="72"/>
      <c r="DR200" s="72"/>
      <c r="DS200" s="72"/>
      <c r="DT200" s="72"/>
      <c r="DU200" s="72"/>
      <c r="DV200" s="72"/>
      <c r="DW200" s="72"/>
      <c r="DX200" s="72"/>
      <c r="DY200" s="72"/>
      <c r="DZ200" s="72"/>
      <c r="EA200" s="72"/>
      <c r="EB200" s="72"/>
      <c r="EC200" s="72"/>
      <c r="ED200" s="72"/>
      <c r="EE200" s="72"/>
      <c r="EF200" s="72"/>
      <c r="EG200" s="72"/>
      <c r="EH200" s="72"/>
      <c r="EI200" s="72"/>
      <c r="EJ200" s="72"/>
      <c r="EK200" s="72"/>
      <c r="EL200" s="72"/>
      <c r="EM200" s="72"/>
      <c r="EN200" s="72"/>
      <c r="EO200" s="72"/>
      <c r="EP200" s="72"/>
      <c r="EQ200" s="72"/>
      <c r="ER200" s="72"/>
      <c r="ES200" s="72"/>
      <c r="ET200" s="72"/>
      <c r="EU200" s="72"/>
      <c r="EV200" s="72"/>
      <c r="EW200" s="72"/>
      <c r="EX200" s="72"/>
      <c r="EY200" s="72"/>
      <c r="EZ200" s="72"/>
      <c r="FA200" s="72"/>
      <c r="FB200" s="72"/>
      <c r="FC200" s="72"/>
      <c r="FD200" s="72"/>
      <c r="FE200" s="72"/>
      <c r="FF200" s="72"/>
      <c r="FG200" s="72"/>
      <c r="FH200" s="72"/>
      <c r="FI200" s="72"/>
      <c r="FJ200" s="72"/>
      <c r="FK200" s="72"/>
      <c r="FL200" s="72"/>
      <c r="FM200" s="72"/>
      <c r="FN200" s="72"/>
      <c r="FO200" s="72"/>
      <c r="FP200" s="72"/>
      <c r="FQ200" s="72"/>
      <c r="FR200" s="72"/>
      <c r="FS200" s="72"/>
      <c r="FT200" s="72"/>
      <c r="FU200" s="72"/>
      <c r="FV200" s="72"/>
      <c r="FW200" s="72"/>
      <c r="FX200" s="72"/>
      <c r="FY200" s="72"/>
      <c r="FZ200" s="72"/>
      <c r="GA200" s="72"/>
      <c r="GB200" s="72"/>
      <c r="GC200" s="72"/>
      <c r="GD200" s="72"/>
      <c r="GE200" s="72"/>
      <c r="GF200" s="72"/>
      <c r="GG200" s="72"/>
      <c r="GH200" s="72"/>
      <c r="GI200" s="72"/>
      <c r="GJ200" s="72"/>
      <c r="GK200" s="72"/>
      <c r="GL200" s="72"/>
      <c r="GM200" s="72"/>
      <c r="GN200" s="72"/>
      <c r="GO200" s="72"/>
      <c r="GP200" s="72"/>
      <c r="GQ200" s="72"/>
      <c r="GR200" s="72"/>
      <c r="GS200" s="72"/>
      <c r="GT200" s="72"/>
      <c r="GU200" s="72"/>
      <c r="GV200" s="72"/>
      <c r="GW200" s="72"/>
      <c r="GX200" s="72"/>
      <c r="GY200" s="72"/>
      <c r="GZ200" s="72"/>
      <c r="HA200" s="72"/>
      <c r="HB200" s="72"/>
      <c r="HC200" s="72"/>
      <c r="HD200" s="72"/>
      <c r="HE200" s="72"/>
      <c r="HF200" s="72"/>
      <c r="HG200" s="72"/>
      <c r="HH200" s="72"/>
      <c r="HI200" s="72"/>
      <c r="HJ200" s="72"/>
      <c r="HK200" s="72"/>
      <c r="HL200" s="72"/>
      <c r="HM200" s="72"/>
      <c r="HN200" s="72"/>
      <c r="HO200" s="72"/>
      <c r="HP200" s="72"/>
      <c r="HQ200" s="72"/>
      <c r="HR200" s="72"/>
      <c r="HS200" s="72"/>
      <c r="HT200" s="72"/>
      <c r="HU200" s="72"/>
      <c r="HV200" s="72"/>
      <c r="HW200" s="72"/>
      <c r="HX200" s="72"/>
      <c r="HY200" s="72"/>
      <c r="HZ200" s="72"/>
      <c r="IA200" s="72"/>
      <c r="IB200" s="72"/>
      <c r="IC200" s="72"/>
      <c r="ID200" s="72"/>
      <c r="IE200" s="72"/>
      <c r="IF200" s="72"/>
      <c r="IG200" s="72"/>
      <c r="IH200" s="72"/>
      <c r="II200" s="72"/>
      <c r="IJ200" s="72"/>
      <c r="IK200" s="72"/>
      <c r="IL200" s="72"/>
      <c r="IM200" s="72"/>
      <c r="IN200" s="72"/>
      <c r="IO200" s="72"/>
      <c r="IP200" s="72"/>
      <c r="IQ200" s="72"/>
      <c r="IR200" s="72"/>
      <c r="IS200" s="72"/>
      <c r="IT200" s="72"/>
      <c r="IU200" s="72"/>
      <c r="IV200" s="72"/>
    </row>
    <row r="201" spans="1:256" s="73" customFormat="1" x14ac:dyDescent="0.25">
      <c r="A201" s="70" t="str">
        <f>IF(A199="","",IF((SUM(IF(FREQUENCY('A1'!$K$30:$L$103,'A1'!$K$30:$L$103)&gt;0,1)))&gt;(A199+1),(A199+1),""))</f>
        <v/>
      </c>
      <c r="B201" s="71" t="str">
        <f t="array" ref="B201">IF(A200="","",(LARGE('A1'!$K$30:$L$103,(1+SUM(COUNTIF('A1'!$K$30:$L$103,B$7:B200))-(A200*COUNTIF('A1'!$K$30:$L$103,B$8))))))</f>
        <v/>
      </c>
      <c r="C201" s="72" t="str">
        <f t="array" ref="C201:AZ201">IF($C$6:$AZ$6="","",IF($C$6:$AZ$6="HOT",IF(TRANSPOSE('A1'!$K$30:$K$80)=$B201,"●",IF(TRANSPOSE('A1'!$L$30:$L$80)=$B201,"▼",IF($C200:$AZ200="|","|",""))),IF(TRANSPOSE('A1'!$K$30:$K$80)=$B201,"●",IF(TRANSPOSE('A1'!$L$30:$L$80)=$B201,"▲",IF($C200:$AZ200="|","|","")))))</f>
        <v/>
      </c>
      <c r="D201" s="72" t="str">
        <v/>
      </c>
      <c r="E201" s="72" t="e">
        <v>#NUM!</v>
      </c>
      <c r="F201" s="72" t="str">
        <v/>
      </c>
      <c r="G201" s="72" t="str">
        <v/>
      </c>
      <c r="H201" s="72" t="e">
        <v>#NUM!</v>
      </c>
      <c r="I201" s="72" t="e">
        <v>#NUM!</v>
      </c>
      <c r="J201" s="72" t="e">
        <v>#NUM!</v>
      </c>
      <c r="K201" s="72" t="str">
        <v/>
      </c>
      <c r="L201" s="72" t="str">
        <v/>
      </c>
      <c r="M201" s="72" t="str">
        <v/>
      </c>
      <c r="N201" s="72" t="str">
        <v/>
      </c>
      <c r="O201" s="72" t="e">
        <v>#NUM!</v>
      </c>
      <c r="P201" s="72" t="e">
        <v>#NUM!</v>
      </c>
      <c r="Q201" s="72" t="e">
        <v>#NUM!</v>
      </c>
      <c r="R201" s="72" t="e">
        <v>#NUM!</v>
      </c>
      <c r="S201" s="72" t="e">
        <v>#NUM!</v>
      </c>
      <c r="T201" s="72" t="e">
        <v>#NUM!</v>
      </c>
      <c r="U201" s="72" t="e">
        <v>#NUM!</v>
      </c>
      <c r="V201" s="72" t="e">
        <v>#NUM!</v>
      </c>
      <c r="W201" s="72" t="e">
        <v>#NUM!</v>
      </c>
      <c r="X201" s="72" t="e">
        <v>#NUM!</v>
      </c>
      <c r="Y201" s="72" t="e">
        <v>#NUM!</v>
      </c>
      <c r="Z201" s="72" t="str">
        <v/>
      </c>
      <c r="AA201" s="72" t="str">
        <v/>
      </c>
      <c r="AB201" s="72" t="str">
        <v/>
      </c>
      <c r="AC201" s="72" t="str">
        <v/>
      </c>
      <c r="AD201" s="72" t="str">
        <v/>
      </c>
      <c r="AE201" s="72" t="str">
        <v/>
      </c>
      <c r="AF201" s="72" t="str">
        <v/>
      </c>
      <c r="AG201" s="72" t="str">
        <v/>
      </c>
      <c r="AH201" s="72" t="str">
        <v/>
      </c>
      <c r="AI201" s="72" t="str">
        <v/>
      </c>
      <c r="AJ201" s="72" t="str">
        <v/>
      </c>
      <c r="AK201" s="72" t="str">
        <v/>
      </c>
      <c r="AL201" s="72" t="str">
        <v/>
      </c>
      <c r="AM201" s="72" t="str">
        <v/>
      </c>
      <c r="AN201" s="72" t="str">
        <v/>
      </c>
      <c r="AO201" s="72" t="str">
        <v/>
      </c>
      <c r="AP201" s="72" t="str">
        <v/>
      </c>
      <c r="AQ201" s="72" t="str">
        <v/>
      </c>
      <c r="AR201" s="72" t="str">
        <v/>
      </c>
      <c r="AS201" s="72" t="str">
        <v/>
      </c>
      <c r="AT201" s="72" t="str">
        <v/>
      </c>
      <c r="AU201" s="72" t="str">
        <v/>
      </c>
      <c r="AV201" s="72" t="str">
        <v/>
      </c>
      <c r="AW201" s="72" t="str">
        <v/>
      </c>
      <c r="AX201" s="72" t="str">
        <v/>
      </c>
      <c r="AY201" s="72" t="str">
        <v/>
      </c>
      <c r="AZ201" s="72" t="str">
        <v/>
      </c>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c r="DA201" s="72"/>
      <c r="DB201" s="72"/>
      <c r="DC201" s="72"/>
      <c r="DD201" s="72"/>
      <c r="DE201" s="72"/>
      <c r="DF201" s="72"/>
      <c r="DG201" s="72"/>
      <c r="DH201" s="72"/>
      <c r="DI201" s="72"/>
      <c r="DJ201" s="72"/>
      <c r="DK201" s="72"/>
      <c r="DL201" s="72"/>
      <c r="DM201" s="72"/>
      <c r="DN201" s="72"/>
      <c r="DO201" s="72"/>
      <c r="DP201" s="72"/>
      <c r="DQ201" s="72"/>
      <c r="DR201" s="72"/>
      <c r="DS201" s="72"/>
      <c r="DT201" s="72"/>
      <c r="DU201" s="72"/>
      <c r="DV201" s="72"/>
      <c r="DW201" s="72"/>
      <c r="DX201" s="72"/>
      <c r="DY201" s="72"/>
      <c r="DZ201" s="72"/>
      <c r="EA201" s="72"/>
      <c r="EB201" s="72"/>
      <c r="EC201" s="72"/>
      <c r="ED201" s="72"/>
      <c r="EE201" s="72"/>
      <c r="EF201" s="72"/>
      <c r="EG201" s="72"/>
      <c r="EH201" s="72"/>
      <c r="EI201" s="72"/>
      <c r="EJ201" s="72"/>
      <c r="EK201" s="72"/>
      <c r="EL201" s="72"/>
      <c r="EM201" s="72"/>
      <c r="EN201" s="72"/>
      <c r="EO201" s="72"/>
      <c r="EP201" s="72"/>
      <c r="EQ201" s="72"/>
      <c r="ER201" s="72"/>
      <c r="ES201" s="72"/>
      <c r="ET201" s="72"/>
      <c r="EU201" s="72"/>
      <c r="EV201" s="72"/>
      <c r="EW201" s="72"/>
      <c r="EX201" s="72"/>
      <c r="EY201" s="72"/>
      <c r="EZ201" s="72"/>
      <c r="FA201" s="72"/>
      <c r="FB201" s="72"/>
      <c r="FC201" s="72"/>
      <c r="FD201" s="72"/>
      <c r="FE201" s="72"/>
      <c r="FF201" s="72"/>
      <c r="FG201" s="72"/>
      <c r="FH201" s="72"/>
      <c r="FI201" s="72"/>
      <c r="FJ201" s="72"/>
      <c r="FK201" s="72"/>
      <c r="FL201" s="72"/>
      <c r="FM201" s="72"/>
      <c r="FN201" s="72"/>
      <c r="FO201" s="72"/>
      <c r="FP201" s="72"/>
      <c r="FQ201" s="72"/>
      <c r="FR201" s="72"/>
      <c r="FS201" s="72"/>
      <c r="FT201" s="72"/>
      <c r="FU201" s="72"/>
      <c r="FV201" s="72"/>
      <c r="FW201" s="72"/>
      <c r="FX201" s="72"/>
      <c r="FY201" s="72"/>
      <c r="FZ201" s="72"/>
      <c r="GA201" s="72"/>
      <c r="GB201" s="72"/>
      <c r="GC201" s="72"/>
      <c r="GD201" s="72"/>
      <c r="GE201" s="72"/>
      <c r="GF201" s="72"/>
      <c r="GG201" s="72"/>
      <c r="GH201" s="72"/>
      <c r="GI201" s="72"/>
      <c r="GJ201" s="72"/>
      <c r="GK201" s="72"/>
      <c r="GL201" s="72"/>
      <c r="GM201" s="72"/>
      <c r="GN201" s="72"/>
      <c r="GO201" s="72"/>
      <c r="GP201" s="72"/>
      <c r="GQ201" s="72"/>
      <c r="GR201" s="72"/>
      <c r="GS201" s="72"/>
      <c r="GT201" s="72"/>
      <c r="GU201" s="72"/>
      <c r="GV201" s="72"/>
      <c r="GW201" s="72"/>
      <c r="GX201" s="72"/>
      <c r="GY201" s="72"/>
      <c r="GZ201" s="72"/>
      <c r="HA201" s="72"/>
      <c r="HB201" s="72"/>
      <c r="HC201" s="72"/>
      <c r="HD201" s="72"/>
      <c r="HE201" s="72"/>
      <c r="HF201" s="72"/>
      <c r="HG201" s="72"/>
      <c r="HH201" s="72"/>
      <c r="HI201" s="72"/>
      <c r="HJ201" s="72"/>
      <c r="HK201" s="72"/>
      <c r="HL201" s="72"/>
      <c r="HM201" s="72"/>
      <c r="HN201" s="72"/>
      <c r="HO201" s="72"/>
      <c r="HP201" s="72"/>
      <c r="HQ201" s="72"/>
      <c r="HR201" s="72"/>
      <c r="HS201" s="72"/>
      <c r="HT201" s="72"/>
      <c r="HU201" s="72"/>
      <c r="HV201" s="72"/>
      <c r="HW201" s="72"/>
      <c r="HX201" s="72"/>
      <c r="HY201" s="72"/>
      <c r="HZ201" s="72"/>
      <c r="IA201" s="72"/>
      <c r="IB201" s="72"/>
      <c r="IC201" s="72"/>
      <c r="ID201" s="72"/>
      <c r="IE201" s="72"/>
      <c r="IF201" s="72"/>
      <c r="IG201" s="72"/>
      <c r="IH201" s="72"/>
      <c r="II201" s="72"/>
      <c r="IJ201" s="72"/>
      <c r="IK201" s="72"/>
      <c r="IL201" s="72"/>
      <c r="IM201" s="72"/>
      <c r="IN201" s="72"/>
      <c r="IO201" s="72"/>
      <c r="IP201" s="72"/>
      <c r="IQ201" s="72"/>
      <c r="IR201" s="72"/>
      <c r="IS201" s="72"/>
      <c r="IT201" s="72"/>
      <c r="IU201" s="72"/>
      <c r="IV201" s="72"/>
    </row>
    <row r="202" spans="1:256" s="73" customFormat="1" x14ac:dyDescent="0.25">
      <c r="A202" s="70" t="str">
        <f>IF(A200="","",IF((SUM(IF(FREQUENCY('A1'!$K$30:$L$103,'A1'!$K$30:$L$103)&gt;0,1)))&gt;(A200+1),(A200+1),""))</f>
        <v/>
      </c>
      <c r="B202" s="71" t="str">
        <f t="array" ref="B202">IF(A201="","",(LARGE('A1'!$K$30:$L$103,(1+SUM(COUNTIF('A1'!$K$30:$L$103,B$7:B201))-(A201*COUNTIF('A1'!$K$30:$L$103,B$8))))))</f>
        <v/>
      </c>
      <c r="C202" s="72" t="str">
        <f t="array" ref="C202:AZ202">IF($C$6:$AZ$6="","",IF($C$6:$AZ$6="HOT",IF($C201:$AZ201="●","|",IF($C201:$AZ201="|","|","")),IF($C201:$AZ201="▲","|",IF($C201:$AZ201="|","|",""))))</f>
        <v/>
      </c>
      <c r="D202" s="72" t="str">
        <v/>
      </c>
      <c r="E202" s="72" t="e">
        <v>#NUM!</v>
      </c>
      <c r="F202" s="72" t="str">
        <v/>
      </c>
      <c r="G202" s="72" t="str">
        <v/>
      </c>
      <c r="H202" s="72" t="e">
        <v>#NUM!</v>
      </c>
      <c r="I202" s="72" t="e">
        <v>#NUM!</v>
      </c>
      <c r="J202" s="72" t="e">
        <v>#NUM!</v>
      </c>
      <c r="K202" s="72" t="str">
        <v/>
      </c>
      <c r="L202" s="72" t="str">
        <v/>
      </c>
      <c r="M202" s="72" t="str">
        <v/>
      </c>
      <c r="N202" s="72" t="str">
        <v/>
      </c>
      <c r="O202" s="72" t="e">
        <v>#NUM!</v>
      </c>
      <c r="P202" s="72" t="e">
        <v>#NUM!</v>
      </c>
      <c r="Q202" s="72" t="e">
        <v>#NUM!</v>
      </c>
      <c r="R202" s="72" t="e">
        <v>#NUM!</v>
      </c>
      <c r="S202" s="72" t="e">
        <v>#NUM!</v>
      </c>
      <c r="T202" s="72" t="e">
        <v>#NUM!</v>
      </c>
      <c r="U202" s="72" t="e">
        <v>#NUM!</v>
      </c>
      <c r="V202" s="72" t="e">
        <v>#NUM!</v>
      </c>
      <c r="W202" s="72" t="e">
        <v>#NUM!</v>
      </c>
      <c r="X202" s="72" t="e">
        <v>#NUM!</v>
      </c>
      <c r="Y202" s="72" t="e">
        <v>#NUM!</v>
      </c>
      <c r="Z202" s="72" t="str">
        <v/>
      </c>
      <c r="AA202" s="72" t="str">
        <v/>
      </c>
      <c r="AB202" s="72" t="str">
        <v/>
      </c>
      <c r="AC202" s="72" t="str">
        <v/>
      </c>
      <c r="AD202" s="72" t="str">
        <v/>
      </c>
      <c r="AE202" s="72" t="str">
        <v/>
      </c>
      <c r="AF202" s="72" t="str">
        <v/>
      </c>
      <c r="AG202" s="72" t="str">
        <v/>
      </c>
      <c r="AH202" s="72" t="str">
        <v/>
      </c>
      <c r="AI202" s="72" t="str">
        <v/>
      </c>
      <c r="AJ202" s="72" t="str">
        <v/>
      </c>
      <c r="AK202" s="72" t="str">
        <v/>
      </c>
      <c r="AL202" s="72" t="str">
        <v/>
      </c>
      <c r="AM202" s="72" t="str">
        <v/>
      </c>
      <c r="AN202" s="72" t="str">
        <v/>
      </c>
      <c r="AO202" s="72" t="str">
        <v/>
      </c>
      <c r="AP202" s="72" t="str">
        <v/>
      </c>
      <c r="AQ202" s="72" t="str">
        <v/>
      </c>
      <c r="AR202" s="72" t="str">
        <v/>
      </c>
      <c r="AS202" s="72" t="str">
        <v/>
      </c>
      <c r="AT202" s="72" t="str">
        <v/>
      </c>
      <c r="AU202" s="72" t="str">
        <v/>
      </c>
      <c r="AV202" s="72" t="str">
        <v/>
      </c>
      <c r="AW202" s="72" t="str">
        <v/>
      </c>
      <c r="AX202" s="72" t="str">
        <v/>
      </c>
      <c r="AY202" s="72" t="str">
        <v/>
      </c>
      <c r="AZ202" s="72" t="str">
        <v/>
      </c>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c r="DA202" s="72"/>
      <c r="DB202" s="72"/>
      <c r="DC202" s="72"/>
      <c r="DD202" s="72"/>
      <c r="DE202" s="72"/>
      <c r="DF202" s="72"/>
      <c r="DG202" s="72"/>
      <c r="DH202" s="72"/>
      <c r="DI202" s="72"/>
      <c r="DJ202" s="72"/>
      <c r="DK202" s="72"/>
      <c r="DL202" s="72"/>
      <c r="DM202" s="72"/>
      <c r="DN202" s="72"/>
      <c r="DO202" s="72"/>
      <c r="DP202" s="72"/>
      <c r="DQ202" s="72"/>
      <c r="DR202" s="72"/>
      <c r="DS202" s="72"/>
      <c r="DT202" s="72"/>
      <c r="DU202" s="72"/>
      <c r="DV202" s="72"/>
      <c r="DW202" s="72"/>
      <c r="DX202" s="72"/>
      <c r="DY202" s="72"/>
      <c r="DZ202" s="72"/>
      <c r="EA202" s="72"/>
      <c r="EB202" s="72"/>
      <c r="EC202" s="72"/>
      <c r="ED202" s="72"/>
      <c r="EE202" s="72"/>
      <c r="EF202" s="72"/>
      <c r="EG202" s="72"/>
      <c r="EH202" s="72"/>
      <c r="EI202" s="72"/>
      <c r="EJ202" s="72"/>
      <c r="EK202" s="72"/>
      <c r="EL202" s="72"/>
      <c r="EM202" s="72"/>
      <c r="EN202" s="72"/>
      <c r="EO202" s="72"/>
      <c r="EP202" s="72"/>
      <c r="EQ202" s="72"/>
      <c r="ER202" s="72"/>
      <c r="ES202" s="72"/>
      <c r="ET202" s="72"/>
      <c r="EU202" s="72"/>
      <c r="EV202" s="72"/>
      <c r="EW202" s="72"/>
      <c r="EX202" s="72"/>
      <c r="EY202" s="72"/>
      <c r="EZ202" s="72"/>
      <c r="FA202" s="72"/>
      <c r="FB202" s="72"/>
      <c r="FC202" s="72"/>
      <c r="FD202" s="72"/>
      <c r="FE202" s="72"/>
      <c r="FF202" s="72"/>
      <c r="FG202" s="72"/>
      <c r="FH202" s="72"/>
      <c r="FI202" s="72"/>
      <c r="FJ202" s="72"/>
      <c r="FK202" s="72"/>
      <c r="FL202" s="72"/>
      <c r="FM202" s="72"/>
      <c r="FN202" s="72"/>
      <c r="FO202" s="72"/>
      <c r="FP202" s="72"/>
      <c r="FQ202" s="72"/>
      <c r="FR202" s="72"/>
      <c r="FS202" s="72"/>
      <c r="FT202" s="72"/>
      <c r="FU202" s="72"/>
      <c r="FV202" s="72"/>
      <c r="FW202" s="72"/>
      <c r="FX202" s="72"/>
      <c r="FY202" s="72"/>
      <c r="FZ202" s="72"/>
      <c r="GA202" s="72"/>
      <c r="GB202" s="72"/>
      <c r="GC202" s="72"/>
      <c r="GD202" s="72"/>
      <c r="GE202" s="72"/>
      <c r="GF202" s="72"/>
      <c r="GG202" s="72"/>
      <c r="GH202" s="72"/>
      <c r="GI202" s="72"/>
      <c r="GJ202" s="72"/>
      <c r="GK202" s="72"/>
      <c r="GL202" s="72"/>
      <c r="GM202" s="72"/>
      <c r="GN202" s="72"/>
      <c r="GO202" s="72"/>
      <c r="GP202" s="72"/>
      <c r="GQ202" s="72"/>
      <c r="GR202" s="72"/>
      <c r="GS202" s="72"/>
      <c r="GT202" s="72"/>
      <c r="GU202" s="72"/>
      <c r="GV202" s="72"/>
      <c r="GW202" s="72"/>
      <c r="GX202" s="72"/>
      <c r="GY202" s="72"/>
      <c r="GZ202" s="72"/>
      <c r="HA202" s="72"/>
      <c r="HB202" s="72"/>
      <c r="HC202" s="72"/>
      <c r="HD202" s="72"/>
      <c r="HE202" s="72"/>
      <c r="HF202" s="72"/>
      <c r="HG202" s="72"/>
      <c r="HH202" s="72"/>
      <c r="HI202" s="72"/>
      <c r="HJ202" s="72"/>
      <c r="HK202" s="72"/>
      <c r="HL202" s="72"/>
      <c r="HM202" s="72"/>
      <c r="HN202" s="72"/>
      <c r="HO202" s="72"/>
      <c r="HP202" s="72"/>
      <c r="HQ202" s="72"/>
      <c r="HR202" s="72"/>
      <c r="HS202" s="72"/>
      <c r="HT202" s="72"/>
      <c r="HU202" s="72"/>
      <c r="HV202" s="72"/>
      <c r="HW202" s="72"/>
      <c r="HX202" s="72"/>
      <c r="HY202" s="72"/>
      <c r="HZ202" s="72"/>
      <c r="IA202" s="72"/>
      <c r="IB202" s="72"/>
      <c r="IC202" s="72"/>
      <c r="ID202" s="72"/>
      <c r="IE202" s="72"/>
      <c r="IF202" s="72"/>
      <c r="IG202" s="72"/>
      <c r="IH202" s="72"/>
      <c r="II202" s="72"/>
      <c r="IJ202" s="72"/>
      <c r="IK202" s="72"/>
      <c r="IL202" s="72"/>
      <c r="IM202" s="72"/>
      <c r="IN202" s="72"/>
      <c r="IO202" s="72"/>
      <c r="IP202" s="72"/>
      <c r="IQ202" s="72"/>
      <c r="IR202" s="72"/>
      <c r="IS202" s="72"/>
      <c r="IT202" s="72"/>
      <c r="IU202" s="72"/>
      <c r="IV202" s="72"/>
    </row>
    <row r="203" spans="1:256" s="73" customFormat="1" x14ac:dyDescent="0.25">
      <c r="A203" s="70" t="str">
        <f>IF(A201="","",IF((SUM(IF(FREQUENCY('A1'!$K$30:$L$103,'A1'!$K$30:$L$103)&gt;0,1)))&gt;(A201+1),(A201+1),""))</f>
        <v/>
      </c>
      <c r="B203" s="71" t="str">
        <f t="array" ref="B203">IF(A202="","",(LARGE('A1'!$K$30:$L$103,(1+SUM(COUNTIF('A1'!$K$30:$L$103,B$7:B202))-(A202*COUNTIF('A1'!$K$30:$L$103,B$8))))))</f>
        <v/>
      </c>
      <c r="C203" s="72" t="str">
        <f t="array" ref="C203:AZ203">IF($C$6:$AZ$6="","",IF($C$6:$AZ$6="HOT",IF(TRANSPOSE('A1'!$K$30:$K$80)=$B203,"●",IF(TRANSPOSE('A1'!$L$30:$L$80)=$B203,"▼",IF($C202:$AZ202="|","|",""))),IF(TRANSPOSE('A1'!$K$30:$K$80)=$B203,"●",IF(TRANSPOSE('A1'!$L$30:$L$80)=$B203,"▲",IF($C202:$AZ202="|","|","")))))</f>
        <v/>
      </c>
      <c r="D203" s="72" t="str">
        <v/>
      </c>
      <c r="E203" s="72" t="e">
        <v>#NUM!</v>
      </c>
      <c r="F203" s="72" t="str">
        <v/>
      </c>
      <c r="G203" s="72" t="str">
        <v/>
      </c>
      <c r="H203" s="72" t="e">
        <v>#NUM!</v>
      </c>
      <c r="I203" s="72" t="e">
        <v>#NUM!</v>
      </c>
      <c r="J203" s="72" t="e">
        <v>#NUM!</v>
      </c>
      <c r="K203" s="72" t="str">
        <v/>
      </c>
      <c r="L203" s="72" t="str">
        <v/>
      </c>
      <c r="M203" s="72" t="str">
        <v/>
      </c>
      <c r="N203" s="72" t="str">
        <v/>
      </c>
      <c r="O203" s="72" t="e">
        <v>#NUM!</v>
      </c>
      <c r="P203" s="72" t="e">
        <v>#NUM!</v>
      </c>
      <c r="Q203" s="72" t="e">
        <v>#NUM!</v>
      </c>
      <c r="R203" s="72" t="e">
        <v>#NUM!</v>
      </c>
      <c r="S203" s="72" t="e">
        <v>#NUM!</v>
      </c>
      <c r="T203" s="72" t="e">
        <v>#NUM!</v>
      </c>
      <c r="U203" s="72" t="e">
        <v>#NUM!</v>
      </c>
      <c r="V203" s="72" t="e">
        <v>#NUM!</v>
      </c>
      <c r="W203" s="72" t="e">
        <v>#NUM!</v>
      </c>
      <c r="X203" s="72" t="e">
        <v>#NUM!</v>
      </c>
      <c r="Y203" s="72" t="e">
        <v>#NUM!</v>
      </c>
      <c r="Z203" s="72" t="str">
        <v/>
      </c>
      <c r="AA203" s="72" t="str">
        <v/>
      </c>
      <c r="AB203" s="72" t="str">
        <v/>
      </c>
      <c r="AC203" s="72" t="str">
        <v/>
      </c>
      <c r="AD203" s="72" t="str">
        <v/>
      </c>
      <c r="AE203" s="72" t="str">
        <v/>
      </c>
      <c r="AF203" s="72" t="str">
        <v/>
      </c>
      <c r="AG203" s="72" t="str">
        <v/>
      </c>
      <c r="AH203" s="72" t="str">
        <v/>
      </c>
      <c r="AI203" s="72" t="str">
        <v/>
      </c>
      <c r="AJ203" s="72" t="str">
        <v/>
      </c>
      <c r="AK203" s="72" t="str">
        <v/>
      </c>
      <c r="AL203" s="72" t="str">
        <v/>
      </c>
      <c r="AM203" s="72" t="str">
        <v/>
      </c>
      <c r="AN203" s="72" t="str">
        <v/>
      </c>
      <c r="AO203" s="72" t="str">
        <v/>
      </c>
      <c r="AP203" s="72" t="str">
        <v/>
      </c>
      <c r="AQ203" s="72" t="str">
        <v/>
      </c>
      <c r="AR203" s="72" t="str">
        <v/>
      </c>
      <c r="AS203" s="72" t="str">
        <v/>
      </c>
      <c r="AT203" s="72" t="str">
        <v/>
      </c>
      <c r="AU203" s="72" t="str">
        <v/>
      </c>
      <c r="AV203" s="72" t="str">
        <v/>
      </c>
      <c r="AW203" s="72" t="str">
        <v/>
      </c>
      <c r="AX203" s="72" t="str">
        <v/>
      </c>
      <c r="AY203" s="72" t="str">
        <v/>
      </c>
      <c r="AZ203" s="72" t="str">
        <v/>
      </c>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c r="DA203" s="72"/>
      <c r="DB203" s="72"/>
      <c r="DC203" s="72"/>
      <c r="DD203" s="72"/>
      <c r="DE203" s="72"/>
      <c r="DF203" s="72"/>
      <c r="DG203" s="72"/>
      <c r="DH203" s="72"/>
      <c r="DI203" s="72"/>
      <c r="DJ203" s="72"/>
      <c r="DK203" s="72"/>
      <c r="DL203" s="72"/>
      <c r="DM203" s="72"/>
      <c r="DN203" s="72"/>
      <c r="DO203" s="72"/>
      <c r="DP203" s="72"/>
      <c r="DQ203" s="72"/>
      <c r="DR203" s="72"/>
      <c r="DS203" s="72"/>
      <c r="DT203" s="72"/>
      <c r="DU203" s="72"/>
      <c r="DV203" s="72"/>
      <c r="DW203" s="72"/>
      <c r="DX203" s="72"/>
      <c r="DY203" s="72"/>
      <c r="DZ203" s="72"/>
      <c r="EA203" s="72"/>
      <c r="EB203" s="72"/>
      <c r="EC203" s="72"/>
      <c r="ED203" s="72"/>
      <c r="EE203" s="72"/>
      <c r="EF203" s="72"/>
      <c r="EG203" s="72"/>
      <c r="EH203" s="72"/>
      <c r="EI203" s="72"/>
      <c r="EJ203" s="72"/>
      <c r="EK203" s="72"/>
      <c r="EL203" s="72"/>
      <c r="EM203" s="72"/>
      <c r="EN203" s="72"/>
      <c r="EO203" s="72"/>
      <c r="EP203" s="72"/>
      <c r="EQ203" s="72"/>
      <c r="ER203" s="72"/>
      <c r="ES203" s="72"/>
      <c r="ET203" s="72"/>
      <c r="EU203" s="72"/>
      <c r="EV203" s="72"/>
      <c r="EW203" s="72"/>
      <c r="EX203" s="72"/>
      <c r="EY203" s="72"/>
      <c r="EZ203" s="72"/>
      <c r="FA203" s="72"/>
      <c r="FB203" s="72"/>
      <c r="FC203" s="72"/>
      <c r="FD203" s="72"/>
      <c r="FE203" s="72"/>
      <c r="FF203" s="72"/>
      <c r="FG203" s="72"/>
      <c r="FH203" s="72"/>
      <c r="FI203" s="72"/>
      <c r="FJ203" s="72"/>
      <c r="FK203" s="72"/>
      <c r="FL203" s="72"/>
      <c r="FM203" s="72"/>
      <c r="FN203" s="72"/>
      <c r="FO203" s="72"/>
      <c r="FP203" s="72"/>
      <c r="FQ203" s="72"/>
      <c r="FR203" s="72"/>
      <c r="FS203" s="72"/>
      <c r="FT203" s="72"/>
      <c r="FU203" s="72"/>
      <c r="FV203" s="72"/>
      <c r="FW203" s="72"/>
      <c r="FX203" s="72"/>
      <c r="FY203" s="72"/>
      <c r="FZ203" s="72"/>
      <c r="GA203" s="72"/>
      <c r="GB203" s="72"/>
      <c r="GC203" s="72"/>
      <c r="GD203" s="72"/>
      <c r="GE203" s="72"/>
      <c r="GF203" s="72"/>
      <c r="GG203" s="72"/>
      <c r="GH203" s="72"/>
      <c r="GI203" s="72"/>
      <c r="GJ203" s="72"/>
      <c r="GK203" s="72"/>
      <c r="GL203" s="72"/>
      <c r="GM203" s="72"/>
      <c r="GN203" s="72"/>
      <c r="GO203" s="72"/>
      <c r="GP203" s="72"/>
      <c r="GQ203" s="72"/>
      <c r="GR203" s="72"/>
      <c r="GS203" s="72"/>
      <c r="GT203" s="72"/>
      <c r="GU203" s="72"/>
      <c r="GV203" s="72"/>
      <c r="GW203" s="72"/>
      <c r="GX203" s="72"/>
      <c r="GY203" s="72"/>
      <c r="GZ203" s="72"/>
      <c r="HA203" s="72"/>
      <c r="HB203" s="72"/>
      <c r="HC203" s="72"/>
      <c r="HD203" s="72"/>
      <c r="HE203" s="72"/>
      <c r="HF203" s="72"/>
      <c r="HG203" s="72"/>
      <c r="HH203" s="72"/>
      <c r="HI203" s="72"/>
      <c r="HJ203" s="72"/>
      <c r="HK203" s="72"/>
      <c r="HL203" s="72"/>
      <c r="HM203" s="72"/>
      <c r="HN203" s="72"/>
      <c r="HO203" s="72"/>
      <c r="HP203" s="72"/>
      <c r="HQ203" s="72"/>
      <c r="HR203" s="72"/>
      <c r="HS203" s="72"/>
      <c r="HT203" s="72"/>
      <c r="HU203" s="72"/>
      <c r="HV203" s="72"/>
      <c r="HW203" s="72"/>
      <c r="HX203" s="72"/>
      <c r="HY203" s="72"/>
      <c r="HZ203" s="72"/>
      <c r="IA203" s="72"/>
      <c r="IB203" s="72"/>
      <c r="IC203" s="72"/>
      <c r="ID203" s="72"/>
      <c r="IE203" s="72"/>
      <c r="IF203" s="72"/>
      <c r="IG203" s="72"/>
      <c r="IH203" s="72"/>
      <c r="II203" s="72"/>
      <c r="IJ203" s="72"/>
      <c r="IK203" s="72"/>
      <c r="IL203" s="72"/>
      <c r="IM203" s="72"/>
      <c r="IN203" s="72"/>
      <c r="IO203" s="72"/>
      <c r="IP203" s="72"/>
      <c r="IQ203" s="72"/>
      <c r="IR203" s="72"/>
      <c r="IS203" s="72"/>
      <c r="IT203" s="72"/>
      <c r="IU203" s="72"/>
      <c r="IV203" s="72"/>
    </row>
    <row r="204" spans="1:256" s="73" customFormat="1" x14ac:dyDescent="0.25">
      <c r="A204" s="70" t="str">
        <f>IF(A202="","",IF((SUM(IF(FREQUENCY('A1'!$K$30:$L$103,'A1'!$K$30:$L$103)&gt;0,1)))&gt;(A202+1),(A202+1),""))</f>
        <v/>
      </c>
      <c r="B204" s="71" t="str">
        <f t="array" ref="B204">IF(A203="","",(LARGE('A1'!$K$30:$L$103,(1+SUM(COUNTIF('A1'!$K$30:$L$103,B$7:B203))-(A203*COUNTIF('A1'!$K$30:$L$103,B$8))))))</f>
        <v/>
      </c>
      <c r="C204" s="72" t="str">
        <f t="array" ref="C204:AZ204">IF($C$6:$AZ$6="","",IF($C$6:$AZ$6="HOT",IF($C203:$AZ203="●","|",IF($C203:$AZ203="|","|","")),IF($C203:$AZ203="▲","|",IF($C203:$AZ203="|","|",""))))</f>
        <v/>
      </c>
      <c r="D204" s="72" t="str">
        <v/>
      </c>
      <c r="E204" s="72" t="e">
        <v>#NUM!</v>
      </c>
      <c r="F204" s="72" t="str">
        <v/>
      </c>
      <c r="G204" s="72" t="str">
        <v/>
      </c>
      <c r="H204" s="72" t="e">
        <v>#NUM!</v>
      </c>
      <c r="I204" s="72" t="e">
        <v>#NUM!</v>
      </c>
      <c r="J204" s="72" t="e">
        <v>#NUM!</v>
      </c>
      <c r="K204" s="72" t="str">
        <v/>
      </c>
      <c r="L204" s="72" t="str">
        <v/>
      </c>
      <c r="M204" s="72" t="str">
        <v/>
      </c>
      <c r="N204" s="72" t="str">
        <v/>
      </c>
      <c r="O204" s="72" t="e">
        <v>#NUM!</v>
      </c>
      <c r="P204" s="72" t="e">
        <v>#NUM!</v>
      </c>
      <c r="Q204" s="72" t="e">
        <v>#NUM!</v>
      </c>
      <c r="R204" s="72" t="e">
        <v>#NUM!</v>
      </c>
      <c r="S204" s="72" t="e">
        <v>#NUM!</v>
      </c>
      <c r="T204" s="72" t="e">
        <v>#NUM!</v>
      </c>
      <c r="U204" s="72" t="e">
        <v>#NUM!</v>
      </c>
      <c r="V204" s="72" t="e">
        <v>#NUM!</v>
      </c>
      <c r="W204" s="72" t="e">
        <v>#NUM!</v>
      </c>
      <c r="X204" s="72" t="e">
        <v>#NUM!</v>
      </c>
      <c r="Y204" s="72" t="e">
        <v>#NUM!</v>
      </c>
      <c r="Z204" s="72" t="str">
        <v/>
      </c>
      <c r="AA204" s="72" t="str">
        <v/>
      </c>
      <c r="AB204" s="72" t="str">
        <v/>
      </c>
      <c r="AC204" s="72" t="str">
        <v/>
      </c>
      <c r="AD204" s="72" t="str">
        <v/>
      </c>
      <c r="AE204" s="72" t="str">
        <v/>
      </c>
      <c r="AF204" s="72" t="str">
        <v/>
      </c>
      <c r="AG204" s="72" t="str">
        <v/>
      </c>
      <c r="AH204" s="72" t="str">
        <v/>
      </c>
      <c r="AI204" s="72" t="str">
        <v/>
      </c>
      <c r="AJ204" s="72" t="str">
        <v/>
      </c>
      <c r="AK204" s="72" t="str">
        <v/>
      </c>
      <c r="AL204" s="72" t="str">
        <v/>
      </c>
      <c r="AM204" s="72" t="str">
        <v/>
      </c>
      <c r="AN204" s="72" t="str">
        <v/>
      </c>
      <c r="AO204" s="72" t="str">
        <v/>
      </c>
      <c r="AP204" s="72" t="str">
        <v/>
      </c>
      <c r="AQ204" s="72" t="str">
        <v/>
      </c>
      <c r="AR204" s="72" t="str">
        <v/>
      </c>
      <c r="AS204" s="72" t="str">
        <v/>
      </c>
      <c r="AT204" s="72" t="str">
        <v/>
      </c>
      <c r="AU204" s="72" t="str">
        <v/>
      </c>
      <c r="AV204" s="72" t="str">
        <v/>
      </c>
      <c r="AW204" s="72" t="str">
        <v/>
      </c>
      <c r="AX204" s="72" t="str">
        <v/>
      </c>
      <c r="AY204" s="72" t="str">
        <v/>
      </c>
      <c r="AZ204" s="72" t="str">
        <v/>
      </c>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c r="DA204" s="72"/>
      <c r="DB204" s="72"/>
      <c r="DC204" s="72"/>
      <c r="DD204" s="72"/>
      <c r="DE204" s="72"/>
      <c r="DF204" s="72"/>
      <c r="DG204" s="72"/>
      <c r="DH204" s="72"/>
      <c r="DI204" s="72"/>
      <c r="DJ204" s="72"/>
      <c r="DK204" s="72"/>
      <c r="DL204" s="72"/>
      <c r="DM204" s="72"/>
      <c r="DN204" s="72"/>
      <c r="DO204" s="72"/>
      <c r="DP204" s="72"/>
      <c r="DQ204" s="72"/>
      <c r="DR204" s="72"/>
      <c r="DS204" s="72"/>
      <c r="DT204" s="72"/>
      <c r="DU204" s="72"/>
      <c r="DV204" s="72"/>
      <c r="DW204" s="72"/>
      <c r="DX204" s="72"/>
      <c r="DY204" s="72"/>
      <c r="DZ204" s="72"/>
      <c r="EA204" s="72"/>
      <c r="EB204" s="72"/>
      <c r="EC204" s="72"/>
      <c r="ED204" s="72"/>
      <c r="EE204" s="72"/>
      <c r="EF204" s="72"/>
      <c r="EG204" s="72"/>
      <c r="EH204" s="72"/>
      <c r="EI204" s="72"/>
      <c r="EJ204" s="72"/>
      <c r="EK204" s="72"/>
      <c r="EL204" s="72"/>
      <c r="EM204" s="72"/>
      <c r="EN204" s="72"/>
      <c r="EO204" s="72"/>
      <c r="EP204" s="72"/>
      <c r="EQ204" s="72"/>
      <c r="ER204" s="72"/>
      <c r="ES204" s="72"/>
      <c r="ET204" s="72"/>
      <c r="EU204" s="72"/>
      <c r="EV204" s="72"/>
      <c r="EW204" s="72"/>
      <c r="EX204" s="72"/>
      <c r="EY204" s="72"/>
      <c r="EZ204" s="72"/>
      <c r="FA204" s="72"/>
      <c r="FB204" s="72"/>
      <c r="FC204" s="72"/>
      <c r="FD204" s="72"/>
      <c r="FE204" s="72"/>
      <c r="FF204" s="72"/>
      <c r="FG204" s="72"/>
      <c r="FH204" s="72"/>
      <c r="FI204" s="72"/>
      <c r="FJ204" s="72"/>
      <c r="FK204" s="72"/>
      <c r="FL204" s="72"/>
      <c r="FM204" s="72"/>
      <c r="FN204" s="72"/>
      <c r="FO204" s="72"/>
      <c r="FP204" s="72"/>
      <c r="FQ204" s="72"/>
      <c r="FR204" s="72"/>
      <c r="FS204" s="72"/>
      <c r="FT204" s="72"/>
      <c r="FU204" s="72"/>
      <c r="FV204" s="72"/>
      <c r="FW204" s="72"/>
      <c r="FX204" s="72"/>
      <c r="FY204" s="72"/>
      <c r="FZ204" s="72"/>
      <c r="GA204" s="72"/>
      <c r="GB204" s="72"/>
      <c r="GC204" s="72"/>
      <c r="GD204" s="72"/>
      <c r="GE204" s="72"/>
      <c r="GF204" s="72"/>
      <c r="GG204" s="72"/>
      <c r="GH204" s="72"/>
      <c r="GI204" s="72"/>
      <c r="GJ204" s="72"/>
      <c r="GK204" s="72"/>
      <c r="GL204" s="72"/>
      <c r="GM204" s="72"/>
      <c r="GN204" s="72"/>
      <c r="GO204" s="72"/>
      <c r="GP204" s="72"/>
      <c r="GQ204" s="72"/>
      <c r="GR204" s="72"/>
      <c r="GS204" s="72"/>
      <c r="GT204" s="72"/>
      <c r="GU204" s="72"/>
      <c r="GV204" s="72"/>
      <c r="GW204" s="72"/>
      <c r="GX204" s="72"/>
      <c r="GY204" s="72"/>
      <c r="GZ204" s="72"/>
      <c r="HA204" s="72"/>
      <c r="HB204" s="72"/>
      <c r="HC204" s="72"/>
      <c r="HD204" s="72"/>
      <c r="HE204" s="72"/>
      <c r="HF204" s="72"/>
      <c r="HG204" s="72"/>
      <c r="HH204" s="72"/>
      <c r="HI204" s="72"/>
      <c r="HJ204" s="72"/>
      <c r="HK204" s="72"/>
      <c r="HL204" s="72"/>
      <c r="HM204" s="72"/>
      <c r="HN204" s="72"/>
      <c r="HO204" s="72"/>
      <c r="HP204" s="72"/>
      <c r="HQ204" s="72"/>
      <c r="HR204" s="72"/>
      <c r="HS204" s="72"/>
      <c r="HT204" s="72"/>
      <c r="HU204" s="72"/>
      <c r="HV204" s="72"/>
      <c r="HW204" s="72"/>
      <c r="HX204" s="72"/>
      <c r="HY204" s="72"/>
      <c r="HZ204" s="72"/>
      <c r="IA204" s="72"/>
      <c r="IB204" s="72"/>
      <c r="IC204" s="72"/>
      <c r="ID204" s="72"/>
      <c r="IE204" s="72"/>
      <c r="IF204" s="72"/>
      <c r="IG204" s="72"/>
      <c r="IH204" s="72"/>
      <c r="II204" s="72"/>
      <c r="IJ204" s="72"/>
      <c r="IK204" s="72"/>
      <c r="IL204" s="72"/>
      <c r="IM204" s="72"/>
      <c r="IN204" s="72"/>
      <c r="IO204" s="72"/>
      <c r="IP204" s="72"/>
      <c r="IQ204" s="72"/>
      <c r="IR204" s="72"/>
      <c r="IS204" s="72"/>
      <c r="IT204" s="72"/>
      <c r="IU204" s="72"/>
      <c r="IV204" s="72"/>
    </row>
    <row r="205" spans="1:256" s="73" customFormat="1" x14ac:dyDescent="0.25">
      <c r="A205" s="70" t="str">
        <f>IF(A203="","",IF((SUM(IF(FREQUENCY('A1'!$K$30:$L$103,'A1'!$K$30:$L$103)&gt;0,1)))&gt;(A203+1),(A203+1),""))</f>
        <v/>
      </c>
      <c r="B205" s="71" t="str">
        <f t="array" ref="B205">IF(A204="","",(LARGE('A1'!$K$30:$L$103,(1+SUM(COUNTIF('A1'!$K$30:$L$103,B$7:B204))-(A204*COUNTIF('A1'!$K$30:$L$103,B$8))))))</f>
        <v/>
      </c>
      <c r="C205" s="72" t="str">
        <f t="array" ref="C205:AZ205">IF($C$6:$AZ$6="","",IF($C$6:$AZ$6="HOT",IF(TRANSPOSE('A1'!$K$30:$K$80)=$B205,"●",IF(TRANSPOSE('A1'!$L$30:$L$80)=$B205,"▼",IF($C204:$AZ204="|","|",""))),IF(TRANSPOSE('A1'!$K$30:$K$80)=$B205,"●",IF(TRANSPOSE('A1'!$L$30:$L$80)=$B205,"▲",IF($C204:$AZ204="|","|","")))))</f>
        <v/>
      </c>
      <c r="D205" s="72" t="str">
        <v/>
      </c>
      <c r="E205" s="72" t="e">
        <v>#NUM!</v>
      </c>
      <c r="F205" s="72" t="str">
        <v/>
      </c>
      <c r="G205" s="72" t="str">
        <v/>
      </c>
      <c r="H205" s="72" t="e">
        <v>#NUM!</v>
      </c>
      <c r="I205" s="72" t="e">
        <v>#NUM!</v>
      </c>
      <c r="J205" s="72" t="e">
        <v>#NUM!</v>
      </c>
      <c r="K205" s="72" t="str">
        <v/>
      </c>
      <c r="L205" s="72" t="str">
        <v/>
      </c>
      <c r="M205" s="72" t="str">
        <v/>
      </c>
      <c r="N205" s="72" t="str">
        <v/>
      </c>
      <c r="O205" s="72" t="e">
        <v>#NUM!</v>
      </c>
      <c r="P205" s="72" t="e">
        <v>#NUM!</v>
      </c>
      <c r="Q205" s="72" t="e">
        <v>#NUM!</v>
      </c>
      <c r="R205" s="72" t="e">
        <v>#NUM!</v>
      </c>
      <c r="S205" s="72" t="e">
        <v>#NUM!</v>
      </c>
      <c r="T205" s="72" t="e">
        <v>#NUM!</v>
      </c>
      <c r="U205" s="72" t="e">
        <v>#NUM!</v>
      </c>
      <c r="V205" s="72" t="e">
        <v>#NUM!</v>
      </c>
      <c r="W205" s="72" t="e">
        <v>#NUM!</v>
      </c>
      <c r="X205" s="72" t="e">
        <v>#NUM!</v>
      </c>
      <c r="Y205" s="72" t="e">
        <v>#NUM!</v>
      </c>
      <c r="Z205" s="72" t="str">
        <v/>
      </c>
      <c r="AA205" s="72" t="str">
        <v/>
      </c>
      <c r="AB205" s="72" t="str">
        <v/>
      </c>
      <c r="AC205" s="72" t="str">
        <v/>
      </c>
      <c r="AD205" s="72" t="str">
        <v/>
      </c>
      <c r="AE205" s="72" t="str">
        <v/>
      </c>
      <c r="AF205" s="72" t="str">
        <v/>
      </c>
      <c r="AG205" s="72" t="str">
        <v/>
      </c>
      <c r="AH205" s="72" t="str">
        <v/>
      </c>
      <c r="AI205" s="72" t="str">
        <v/>
      </c>
      <c r="AJ205" s="72" t="str">
        <v/>
      </c>
      <c r="AK205" s="72" t="str">
        <v/>
      </c>
      <c r="AL205" s="72" t="str">
        <v/>
      </c>
      <c r="AM205" s="72" t="str">
        <v/>
      </c>
      <c r="AN205" s="72" t="str">
        <v/>
      </c>
      <c r="AO205" s="72" t="str">
        <v/>
      </c>
      <c r="AP205" s="72" t="str">
        <v/>
      </c>
      <c r="AQ205" s="72" t="str">
        <v/>
      </c>
      <c r="AR205" s="72" t="str">
        <v/>
      </c>
      <c r="AS205" s="72" t="str">
        <v/>
      </c>
      <c r="AT205" s="72" t="str">
        <v/>
      </c>
      <c r="AU205" s="72" t="str">
        <v/>
      </c>
      <c r="AV205" s="72" t="str">
        <v/>
      </c>
      <c r="AW205" s="72" t="str">
        <v/>
      </c>
      <c r="AX205" s="72" t="str">
        <v/>
      </c>
      <c r="AY205" s="72" t="str">
        <v/>
      </c>
      <c r="AZ205" s="72" t="str">
        <v/>
      </c>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c r="DA205" s="72"/>
      <c r="DB205" s="72"/>
      <c r="DC205" s="72"/>
      <c r="DD205" s="72"/>
      <c r="DE205" s="72"/>
      <c r="DF205" s="72"/>
      <c r="DG205" s="72"/>
      <c r="DH205" s="72"/>
      <c r="DI205" s="72"/>
      <c r="DJ205" s="72"/>
      <c r="DK205" s="72"/>
      <c r="DL205" s="72"/>
      <c r="DM205" s="72"/>
      <c r="DN205" s="72"/>
      <c r="DO205" s="72"/>
      <c r="DP205" s="72"/>
      <c r="DQ205" s="72"/>
      <c r="DR205" s="72"/>
      <c r="DS205" s="72"/>
      <c r="DT205" s="72"/>
      <c r="DU205" s="72"/>
      <c r="DV205" s="72"/>
      <c r="DW205" s="72"/>
      <c r="DX205" s="72"/>
      <c r="DY205" s="72"/>
      <c r="DZ205" s="72"/>
      <c r="EA205" s="72"/>
      <c r="EB205" s="72"/>
      <c r="EC205" s="72"/>
      <c r="ED205" s="72"/>
      <c r="EE205" s="72"/>
      <c r="EF205" s="72"/>
      <c r="EG205" s="72"/>
      <c r="EH205" s="72"/>
      <c r="EI205" s="72"/>
      <c r="EJ205" s="72"/>
      <c r="EK205" s="72"/>
      <c r="EL205" s="72"/>
      <c r="EM205" s="72"/>
      <c r="EN205" s="72"/>
      <c r="EO205" s="72"/>
      <c r="EP205" s="72"/>
      <c r="EQ205" s="72"/>
      <c r="ER205" s="72"/>
      <c r="ES205" s="72"/>
      <c r="ET205" s="72"/>
      <c r="EU205" s="72"/>
      <c r="EV205" s="72"/>
      <c r="EW205" s="72"/>
      <c r="EX205" s="72"/>
      <c r="EY205" s="72"/>
      <c r="EZ205" s="72"/>
      <c r="FA205" s="72"/>
      <c r="FB205" s="72"/>
      <c r="FC205" s="72"/>
      <c r="FD205" s="72"/>
      <c r="FE205" s="72"/>
      <c r="FF205" s="72"/>
      <c r="FG205" s="72"/>
      <c r="FH205" s="72"/>
      <c r="FI205" s="72"/>
      <c r="FJ205" s="72"/>
      <c r="FK205" s="72"/>
      <c r="FL205" s="72"/>
      <c r="FM205" s="72"/>
      <c r="FN205" s="72"/>
      <c r="FO205" s="72"/>
      <c r="FP205" s="72"/>
      <c r="FQ205" s="72"/>
      <c r="FR205" s="72"/>
      <c r="FS205" s="72"/>
      <c r="FT205" s="72"/>
      <c r="FU205" s="72"/>
      <c r="FV205" s="72"/>
      <c r="FW205" s="72"/>
      <c r="FX205" s="72"/>
      <c r="FY205" s="72"/>
      <c r="FZ205" s="72"/>
      <c r="GA205" s="72"/>
      <c r="GB205" s="72"/>
      <c r="GC205" s="72"/>
      <c r="GD205" s="72"/>
      <c r="GE205" s="72"/>
      <c r="GF205" s="72"/>
      <c r="GG205" s="72"/>
      <c r="GH205" s="72"/>
      <c r="GI205" s="72"/>
      <c r="GJ205" s="72"/>
      <c r="GK205" s="72"/>
      <c r="GL205" s="72"/>
      <c r="GM205" s="72"/>
      <c r="GN205" s="72"/>
      <c r="GO205" s="72"/>
      <c r="GP205" s="72"/>
      <c r="GQ205" s="72"/>
      <c r="GR205" s="72"/>
      <c r="GS205" s="72"/>
      <c r="GT205" s="72"/>
      <c r="GU205" s="72"/>
      <c r="GV205" s="72"/>
      <c r="GW205" s="72"/>
      <c r="GX205" s="72"/>
      <c r="GY205" s="72"/>
      <c r="GZ205" s="72"/>
      <c r="HA205" s="72"/>
      <c r="HB205" s="72"/>
      <c r="HC205" s="72"/>
      <c r="HD205" s="72"/>
      <c r="HE205" s="72"/>
      <c r="HF205" s="72"/>
      <c r="HG205" s="72"/>
      <c r="HH205" s="72"/>
      <c r="HI205" s="72"/>
      <c r="HJ205" s="72"/>
      <c r="HK205" s="72"/>
      <c r="HL205" s="72"/>
      <c r="HM205" s="72"/>
      <c r="HN205" s="72"/>
      <c r="HO205" s="72"/>
      <c r="HP205" s="72"/>
      <c r="HQ205" s="72"/>
      <c r="HR205" s="72"/>
      <c r="HS205" s="72"/>
      <c r="HT205" s="72"/>
      <c r="HU205" s="72"/>
      <c r="HV205" s="72"/>
      <c r="HW205" s="72"/>
      <c r="HX205" s="72"/>
      <c r="HY205" s="72"/>
      <c r="HZ205" s="72"/>
      <c r="IA205" s="72"/>
      <c r="IB205" s="72"/>
      <c r="IC205" s="72"/>
      <c r="ID205" s="72"/>
      <c r="IE205" s="72"/>
      <c r="IF205" s="72"/>
      <c r="IG205" s="72"/>
      <c r="IH205" s="72"/>
      <c r="II205" s="72"/>
      <c r="IJ205" s="72"/>
      <c r="IK205" s="72"/>
      <c r="IL205" s="72"/>
      <c r="IM205" s="72"/>
      <c r="IN205" s="72"/>
      <c r="IO205" s="72"/>
      <c r="IP205" s="72"/>
      <c r="IQ205" s="72"/>
      <c r="IR205" s="72"/>
      <c r="IS205" s="72"/>
      <c r="IT205" s="72"/>
      <c r="IU205" s="72"/>
      <c r="IV205" s="72"/>
    </row>
    <row r="206" spans="1:256" s="73" customFormat="1" x14ac:dyDescent="0.25">
      <c r="A206" s="70" t="str">
        <f>IF(A204="","",IF((SUM(IF(FREQUENCY('A1'!$K$30:$L$103,'A1'!$K$30:$L$103)&gt;0,1)))&gt;(A204+1),(A204+1),""))</f>
        <v/>
      </c>
      <c r="B206" s="71" t="str">
        <f t="array" ref="B206">IF(A205="","",(LARGE('A1'!$K$30:$L$103,(1+SUM(COUNTIF('A1'!$K$30:$L$103,B$7:B205))-(A205*COUNTIF('A1'!$K$30:$L$103,B$8))))))</f>
        <v/>
      </c>
      <c r="C206" s="72" t="str">
        <f t="array" ref="C206:AZ206">IF($C$6:$AZ$6="","",IF($C$6:$AZ$6="HOT",IF($C205:$AZ205="●","|",IF($C205:$AZ205="|","|","")),IF($C205:$AZ205="▲","|",IF($C205:$AZ205="|","|",""))))</f>
        <v/>
      </c>
      <c r="D206" s="72" t="str">
        <v/>
      </c>
      <c r="E206" s="72" t="e">
        <v>#NUM!</v>
      </c>
      <c r="F206" s="72" t="str">
        <v/>
      </c>
      <c r="G206" s="72" t="str">
        <v/>
      </c>
      <c r="H206" s="72" t="e">
        <v>#NUM!</v>
      </c>
      <c r="I206" s="72" t="e">
        <v>#NUM!</v>
      </c>
      <c r="J206" s="72" t="e">
        <v>#NUM!</v>
      </c>
      <c r="K206" s="72" t="str">
        <v/>
      </c>
      <c r="L206" s="72" t="str">
        <v/>
      </c>
      <c r="M206" s="72" t="str">
        <v/>
      </c>
      <c r="N206" s="72" t="str">
        <v/>
      </c>
      <c r="O206" s="72" t="e">
        <v>#NUM!</v>
      </c>
      <c r="P206" s="72" t="e">
        <v>#NUM!</v>
      </c>
      <c r="Q206" s="72" t="e">
        <v>#NUM!</v>
      </c>
      <c r="R206" s="72" t="e">
        <v>#NUM!</v>
      </c>
      <c r="S206" s="72" t="e">
        <v>#NUM!</v>
      </c>
      <c r="T206" s="72" t="e">
        <v>#NUM!</v>
      </c>
      <c r="U206" s="72" t="e">
        <v>#NUM!</v>
      </c>
      <c r="V206" s="72" t="e">
        <v>#NUM!</v>
      </c>
      <c r="W206" s="72" t="e">
        <v>#NUM!</v>
      </c>
      <c r="X206" s="72" t="e">
        <v>#NUM!</v>
      </c>
      <c r="Y206" s="72" t="e">
        <v>#NUM!</v>
      </c>
      <c r="Z206" s="72" t="str">
        <v/>
      </c>
      <c r="AA206" s="72" t="str">
        <v/>
      </c>
      <c r="AB206" s="72" t="str">
        <v/>
      </c>
      <c r="AC206" s="72" t="str">
        <v/>
      </c>
      <c r="AD206" s="72" t="str">
        <v/>
      </c>
      <c r="AE206" s="72" t="str">
        <v/>
      </c>
      <c r="AF206" s="72" t="str">
        <v/>
      </c>
      <c r="AG206" s="72" t="str">
        <v/>
      </c>
      <c r="AH206" s="72" t="str">
        <v/>
      </c>
      <c r="AI206" s="72" t="str">
        <v/>
      </c>
      <c r="AJ206" s="72" t="str">
        <v/>
      </c>
      <c r="AK206" s="72" t="str">
        <v/>
      </c>
      <c r="AL206" s="72" t="str">
        <v/>
      </c>
      <c r="AM206" s="72" t="str">
        <v/>
      </c>
      <c r="AN206" s="72" t="str">
        <v/>
      </c>
      <c r="AO206" s="72" t="str">
        <v/>
      </c>
      <c r="AP206" s="72" t="str">
        <v/>
      </c>
      <c r="AQ206" s="72" t="str">
        <v/>
      </c>
      <c r="AR206" s="72" t="str">
        <v/>
      </c>
      <c r="AS206" s="72" t="str">
        <v/>
      </c>
      <c r="AT206" s="72" t="str">
        <v/>
      </c>
      <c r="AU206" s="72" t="str">
        <v/>
      </c>
      <c r="AV206" s="72" t="str">
        <v/>
      </c>
      <c r="AW206" s="72" t="str">
        <v/>
      </c>
      <c r="AX206" s="72" t="str">
        <v/>
      </c>
      <c r="AY206" s="72" t="str">
        <v/>
      </c>
      <c r="AZ206" s="72" t="str">
        <v/>
      </c>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c r="DA206" s="72"/>
      <c r="DB206" s="72"/>
      <c r="DC206" s="72"/>
      <c r="DD206" s="72"/>
      <c r="DE206" s="72"/>
      <c r="DF206" s="72"/>
      <c r="DG206" s="72"/>
      <c r="DH206" s="72"/>
      <c r="DI206" s="72"/>
      <c r="DJ206" s="72"/>
      <c r="DK206" s="72"/>
      <c r="DL206" s="72"/>
      <c r="DM206" s="72"/>
      <c r="DN206" s="72"/>
      <c r="DO206" s="72"/>
      <c r="DP206" s="72"/>
      <c r="DQ206" s="72"/>
      <c r="DR206" s="72"/>
      <c r="DS206" s="72"/>
      <c r="DT206" s="72"/>
      <c r="DU206" s="72"/>
      <c r="DV206" s="72"/>
      <c r="DW206" s="72"/>
      <c r="DX206" s="72"/>
      <c r="DY206" s="72"/>
      <c r="DZ206" s="72"/>
      <c r="EA206" s="72"/>
      <c r="EB206" s="72"/>
      <c r="EC206" s="72"/>
      <c r="ED206" s="72"/>
      <c r="EE206" s="72"/>
      <c r="EF206" s="72"/>
      <c r="EG206" s="72"/>
      <c r="EH206" s="72"/>
      <c r="EI206" s="72"/>
      <c r="EJ206" s="72"/>
      <c r="EK206" s="72"/>
      <c r="EL206" s="72"/>
      <c r="EM206" s="72"/>
      <c r="EN206" s="72"/>
      <c r="EO206" s="72"/>
      <c r="EP206" s="72"/>
      <c r="EQ206" s="72"/>
      <c r="ER206" s="72"/>
      <c r="ES206" s="72"/>
      <c r="ET206" s="72"/>
      <c r="EU206" s="72"/>
      <c r="EV206" s="72"/>
      <c r="EW206" s="72"/>
      <c r="EX206" s="72"/>
      <c r="EY206" s="72"/>
      <c r="EZ206" s="72"/>
      <c r="FA206" s="72"/>
      <c r="FB206" s="72"/>
      <c r="FC206" s="72"/>
      <c r="FD206" s="72"/>
      <c r="FE206" s="72"/>
      <c r="FF206" s="72"/>
      <c r="FG206" s="72"/>
      <c r="FH206" s="72"/>
      <c r="FI206" s="72"/>
      <c r="FJ206" s="72"/>
      <c r="FK206" s="72"/>
      <c r="FL206" s="72"/>
      <c r="FM206" s="72"/>
      <c r="FN206" s="72"/>
      <c r="FO206" s="72"/>
      <c r="FP206" s="72"/>
      <c r="FQ206" s="72"/>
      <c r="FR206" s="72"/>
      <c r="FS206" s="72"/>
      <c r="FT206" s="72"/>
      <c r="FU206" s="72"/>
      <c r="FV206" s="72"/>
      <c r="FW206" s="72"/>
      <c r="FX206" s="72"/>
      <c r="FY206" s="72"/>
      <c r="FZ206" s="72"/>
      <c r="GA206" s="72"/>
      <c r="GB206" s="72"/>
      <c r="GC206" s="72"/>
      <c r="GD206" s="72"/>
      <c r="GE206" s="72"/>
      <c r="GF206" s="72"/>
      <c r="GG206" s="72"/>
      <c r="GH206" s="72"/>
      <c r="GI206" s="72"/>
      <c r="GJ206" s="72"/>
      <c r="GK206" s="72"/>
      <c r="GL206" s="72"/>
      <c r="GM206" s="72"/>
      <c r="GN206" s="72"/>
      <c r="GO206" s="72"/>
      <c r="GP206" s="72"/>
      <c r="GQ206" s="72"/>
      <c r="GR206" s="72"/>
      <c r="GS206" s="72"/>
      <c r="GT206" s="72"/>
      <c r="GU206" s="72"/>
      <c r="GV206" s="72"/>
      <c r="GW206" s="72"/>
      <c r="GX206" s="72"/>
      <c r="GY206" s="72"/>
      <c r="GZ206" s="72"/>
      <c r="HA206" s="72"/>
      <c r="HB206" s="72"/>
      <c r="HC206" s="72"/>
      <c r="HD206" s="72"/>
      <c r="HE206" s="72"/>
      <c r="HF206" s="72"/>
      <c r="HG206" s="72"/>
      <c r="HH206" s="72"/>
      <c r="HI206" s="72"/>
      <c r="HJ206" s="72"/>
      <c r="HK206" s="72"/>
      <c r="HL206" s="72"/>
      <c r="HM206" s="72"/>
      <c r="HN206" s="72"/>
      <c r="HO206" s="72"/>
      <c r="HP206" s="72"/>
      <c r="HQ206" s="72"/>
      <c r="HR206" s="72"/>
      <c r="HS206" s="72"/>
      <c r="HT206" s="72"/>
      <c r="HU206" s="72"/>
      <c r="HV206" s="72"/>
      <c r="HW206" s="72"/>
      <c r="HX206" s="72"/>
      <c r="HY206" s="72"/>
      <c r="HZ206" s="72"/>
      <c r="IA206" s="72"/>
      <c r="IB206" s="72"/>
      <c r="IC206" s="72"/>
      <c r="ID206" s="72"/>
      <c r="IE206" s="72"/>
      <c r="IF206" s="72"/>
      <c r="IG206" s="72"/>
      <c r="IH206" s="72"/>
      <c r="II206" s="72"/>
      <c r="IJ206" s="72"/>
      <c r="IK206" s="72"/>
      <c r="IL206" s="72"/>
      <c r="IM206" s="72"/>
      <c r="IN206" s="72"/>
      <c r="IO206" s="72"/>
      <c r="IP206" s="72"/>
      <c r="IQ206" s="72"/>
      <c r="IR206" s="72"/>
      <c r="IS206" s="72"/>
      <c r="IT206" s="72"/>
      <c r="IU206" s="72"/>
      <c r="IV206" s="72"/>
    </row>
    <row r="207" spans="1:256" s="73" customFormat="1" x14ac:dyDescent="0.25">
      <c r="A207" s="70" t="str">
        <f>IF(A205="","",IF((SUM(IF(FREQUENCY('A1'!$K$30:$L$103,'A1'!$K$30:$L$103)&gt;0,1)))&gt;(A205+1),(A205+1),""))</f>
        <v/>
      </c>
      <c r="B207" s="71" t="str">
        <f t="array" ref="B207">IF(A206="","",(LARGE('A1'!$K$30:$L$103,(1+SUM(COUNTIF('A1'!$K$30:$L$103,B$7:B206))-(A206*COUNTIF('A1'!$K$30:$L$103,B$8))))))</f>
        <v/>
      </c>
      <c r="C207" s="72" t="str">
        <f t="array" ref="C207:AZ207">IF($C$6:$AZ$6="","",IF($C$6:$AZ$6="HOT",IF(TRANSPOSE('A1'!$K$30:$K$80)=$B207,"●",IF(TRANSPOSE('A1'!$L$30:$L$80)=$B207,"▼",IF($C206:$AZ206="|","|",""))),IF(TRANSPOSE('A1'!$K$30:$K$80)=$B207,"●",IF(TRANSPOSE('A1'!$L$30:$L$80)=$B207,"▲",IF($C206:$AZ206="|","|","")))))</f>
        <v/>
      </c>
      <c r="D207" s="72" t="str">
        <v/>
      </c>
      <c r="E207" s="72" t="e">
        <v>#NUM!</v>
      </c>
      <c r="F207" s="72" t="str">
        <v/>
      </c>
      <c r="G207" s="72" t="str">
        <v/>
      </c>
      <c r="H207" s="72" t="e">
        <v>#NUM!</v>
      </c>
      <c r="I207" s="72" t="e">
        <v>#NUM!</v>
      </c>
      <c r="J207" s="72" t="e">
        <v>#NUM!</v>
      </c>
      <c r="K207" s="72" t="str">
        <v/>
      </c>
      <c r="L207" s="72" t="str">
        <v/>
      </c>
      <c r="M207" s="72" t="str">
        <v/>
      </c>
      <c r="N207" s="72" t="str">
        <v/>
      </c>
      <c r="O207" s="72" t="e">
        <v>#NUM!</v>
      </c>
      <c r="P207" s="72" t="e">
        <v>#NUM!</v>
      </c>
      <c r="Q207" s="72" t="e">
        <v>#NUM!</v>
      </c>
      <c r="R207" s="72" t="e">
        <v>#NUM!</v>
      </c>
      <c r="S207" s="72" t="e">
        <v>#NUM!</v>
      </c>
      <c r="T207" s="72" t="e">
        <v>#NUM!</v>
      </c>
      <c r="U207" s="72" t="e">
        <v>#NUM!</v>
      </c>
      <c r="V207" s="72" t="e">
        <v>#NUM!</v>
      </c>
      <c r="W207" s="72" t="e">
        <v>#NUM!</v>
      </c>
      <c r="X207" s="72" t="e">
        <v>#NUM!</v>
      </c>
      <c r="Y207" s="72" t="e">
        <v>#NUM!</v>
      </c>
      <c r="Z207" s="72" t="str">
        <v/>
      </c>
      <c r="AA207" s="72" t="str">
        <v/>
      </c>
      <c r="AB207" s="72" t="str">
        <v/>
      </c>
      <c r="AC207" s="72" t="str">
        <v/>
      </c>
      <c r="AD207" s="72" t="str">
        <v/>
      </c>
      <c r="AE207" s="72" t="str">
        <v/>
      </c>
      <c r="AF207" s="72" t="str">
        <v/>
      </c>
      <c r="AG207" s="72" t="str">
        <v/>
      </c>
      <c r="AH207" s="72" t="str">
        <v/>
      </c>
      <c r="AI207" s="72" t="str">
        <v/>
      </c>
      <c r="AJ207" s="72" t="str">
        <v/>
      </c>
      <c r="AK207" s="72" t="str">
        <v/>
      </c>
      <c r="AL207" s="72" t="str">
        <v/>
      </c>
      <c r="AM207" s="72" t="str">
        <v/>
      </c>
      <c r="AN207" s="72" t="str">
        <v/>
      </c>
      <c r="AO207" s="72" t="str">
        <v/>
      </c>
      <c r="AP207" s="72" t="str">
        <v/>
      </c>
      <c r="AQ207" s="72" t="str">
        <v/>
      </c>
      <c r="AR207" s="72" t="str">
        <v/>
      </c>
      <c r="AS207" s="72" t="str">
        <v/>
      </c>
      <c r="AT207" s="72" t="str">
        <v/>
      </c>
      <c r="AU207" s="72" t="str">
        <v/>
      </c>
      <c r="AV207" s="72" t="str">
        <v/>
      </c>
      <c r="AW207" s="72" t="str">
        <v/>
      </c>
      <c r="AX207" s="72" t="str">
        <v/>
      </c>
      <c r="AY207" s="72" t="str">
        <v/>
      </c>
      <c r="AZ207" s="72" t="str">
        <v/>
      </c>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c r="DA207" s="72"/>
      <c r="DB207" s="72"/>
      <c r="DC207" s="72"/>
      <c r="DD207" s="72"/>
      <c r="DE207" s="72"/>
      <c r="DF207" s="72"/>
      <c r="DG207" s="72"/>
      <c r="DH207" s="72"/>
      <c r="DI207" s="72"/>
      <c r="DJ207" s="72"/>
      <c r="DK207" s="72"/>
      <c r="DL207" s="72"/>
      <c r="DM207" s="72"/>
      <c r="DN207" s="72"/>
      <c r="DO207" s="72"/>
      <c r="DP207" s="72"/>
      <c r="DQ207" s="72"/>
      <c r="DR207" s="72"/>
      <c r="DS207" s="72"/>
      <c r="DT207" s="72"/>
      <c r="DU207" s="72"/>
      <c r="DV207" s="72"/>
      <c r="DW207" s="72"/>
      <c r="DX207" s="72"/>
      <c r="DY207" s="72"/>
      <c r="DZ207" s="72"/>
      <c r="EA207" s="72"/>
      <c r="EB207" s="72"/>
      <c r="EC207" s="72"/>
      <c r="ED207" s="72"/>
      <c r="EE207" s="72"/>
      <c r="EF207" s="72"/>
      <c r="EG207" s="72"/>
      <c r="EH207" s="72"/>
      <c r="EI207" s="72"/>
      <c r="EJ207" s="72"/>
      <c r="EK207" s="72"/>
      <c r="EL207" s="72"/>
      <c r="EM207" s="72"/>
      <c r="EN207" s="72"/>
      <c r="EO207" s="72"/>
      <c r="EP207" s="72"/>
      <c r="EQ207" s="72"/>
      <c r="ER207" s="72"/>
      <c r="ES207" s="72"/>
      <c r="ET207" s="72"/>
      <c r="EU207" s="72"/>
      <c r="EV207" s="72"/>
      <c r="EW207" s="72"/>
      <c r="EX207" s="72"/>
      <c r="EY207" s="72"/>
      <c r="EZ207" s="72"/>
      <c r="FA207" s="72"/>
      <c r="FB207" s="72"/>
      <c r="FC207" s="72"/>
      <c r="FD207" s="72"/>
      <c r="FE207" s="72"/>
      <c r="FF207" s="72"/>
      <c r="FG207" s="72"/>
      <c r="FH207" s="72"/>
      <c r="FI207" s="72"/>
      <c r="FJ207" s="72"/>
      <c r="FK207" s="72"/>
      <c r="FL207" s="72"/>
      <c r="FM207" s="72"/>
      <c r="FN207" s="72"/>
      <c r="FO207" s="72"/>
      <c r="FP207" s="72"/>
      <c r="FQ207" s="72"/>
      <c r="FR207" s="72"/>
      <c r="FS207" s="72"/>
      <c r="FT207" s="72"/>
      <c r="FU207" s="72"/>
      <c r="FV207" s="72"/>
      <c r="FW207" s="72"/>
      <c r="FX207" s="72"/>
      <c r="FY207" s="72"/>
      <c r="FZ207" s="72"/>
      <c r="GA207" s="72"/>
      <c r="GB207" s="72"/>
      <c r="GC207" s="72"/>
      <c r="GD207" s="72"/>
      <c r="GE207" s="72"/>
      <c r="GF207" s="72"/>
      <c r="GG207" s="72"/>
      <c r="GH207" s="72"/>
      <c r="GI207" s="72"/>
      <c r="GJ207" s="72"/>
      <c r="GK207" s="72"/>
      <c r="GL207" s="72"/>
      <c r="GM207" s="72"/>
      <c r="GN207" s="72"/>
      <c r="GO207" s="72"/>
      <c r="GP207" s="72"/>
      <c r="GQ207" s="72"/>
      <c r="GR207" s="72"/>
      <c r="GS207" s="72"/>
      <c r="GT207" s="72"/>
      <c r="GU207" s="72"/>
      <c r="GV207" s="72"/>
      <c r="GW207" s="72"/>
      <c r="GX207" s="72"/>
      <c r="GY207" s="72"/>
      <c r="GZ207" s="72"/>
      <c r="HA207" s="72"/>
      <c r="HB207" s="72"/>
      <c r="HC207" s="72"/>
      <c r="HD207" s="72"/>
      <c r="HE207" s="72"/>
      <c r="HF207" s="72"/>
      <c r="HG207" s="72"/>
      <c r="HH207" s="72"/>
      <c r="HI207" s="72"/>
      <c r="HJ207" s="72"/>
      <c r="HK207" s="72"/>
      <c r="HL207" s="72"/>
      <c r="HM207" s="72"/>
      <c r="HN207" s="72"/>
      <c r="HO207" s="72"/>
      <c r="HP207" s="72"/>
      <c r="HQ207" s="72"/>
      <c r="HR207" s="72"/>
      <c r="HS207" s="72"/>
      <c r="HT207" s="72"/>
      <c r="HU207" s="72"/>
      <c r="HV207" s="72"/>
      <c r="HW207" s="72"/>
      <c r="HX207" s="72"/>
      <c r="HY207" s="72"/>
      <c r="HZ207" s="72"/>
      <c r="IA207" s="72"/>
      <c r="IB207" s="72"/>
      <c r="IC207" s="72"/>
      <c r="ID207" s="72"/>
      <c r="IE207" s="72"/>
      <c r="IF207" s="72"/>
      <c r="IG207" s="72"/>
      <c r="IH207" s="72"/>
      <c r="II207" s="72"/>
      <c r="IJ207" s="72"/>
      <c r="IK207" s="72"/>
      <c r="IL207" s="72"/>
      <c r="IM207" s="72"/>
      <c r="IN207" s="72"/>
      <c r="IO207" s="72"/>
      <c r="IP207" s="72"/>
      <c r="IQ207" s="72"/>
      <c r="IR207" s="72"/>
      <c r="IS207" s="72"/>
      <c r="IT207" s="72"/>
      <c r="IU207" s="72"/>
      <c r="IV207" s="72"/>
    </row>
  </sheetData>
  <sheetProtection password="F648" sheet="1" objects="1" scenarios="1" formatColumns="0" formatRows="0" selectLockedCells="1" selectUnlockedCells="1"/>
  <customSheetViews>
    <customSheetView guid="{A9FAE7F8-4C93-4A8A-BCE2-EBE14E94C374}" showPageBreaks="1" printArea="1" view="pageBreakPreview" showRuler="0">
      <pageMargins left="0.75" right="0.75" top="1" bottom="1" header="0.5" footer="0.5"/>
      <pageSetup paperSize="9" scale="54" orientation="portrait" r:id="rId1"/>
      <headerFooter alignWithMargins="0"/>
    </customSheetView>
  </customSheetViews>
  <mergeCells count="4">
    <mergeCell ref="A1:B1"/>
    <mergeCell ref="A4:B4"/>
    <mergeCell ref="A5:B5"/>
    <mergeCell ref="A3:B3"/>
  </mergeCells>
  <phoneticPr fontId="0" type="noConversion"/>
  <conditionalFormatting sqref="C6:IV65536">
    <cfRule type="expression" dxfId="63" priority="1" stopIfTrue="1">
      <formula>IF(C$6="HOT",TRUE,FALSE)</formula>
    </cfRule>
    <cfRule type="expression" dxfId="62" priority="2" stopIfTrue="1">
      <formula>IF(C$6="COLD",TRUE,FALSE)</formula>
    </cfRule>
  </conditionalFormatting>
  <pageMargins left="0.75" right="0.75" top="1" bottom="1" header="0.5" footer="0.5"/>
  <pageSetup paperSize="9" scale="50"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Q205"/>
  <sheetViews>
    <sheetView showGridLines="0" workbookViewId="0">
      <selection activeCell="B3" sqref="B3"/>
    </sheetView>
  </sheetViews>
  <sheetFormatPr defaultRowHeight="13.2" x14ac:dyDescent="0.25"/>
  <cols>
    <col min="1" max="1" width="13.44140625" customWidth="1"/>
    <col min="9" max="9" width="5.44140625" customWidth="1"/>
    <col min="10" max="10" width="4.6640625" customWidth="1"/>
    <col min="11" max="11" width="8.109375" customWidth="1"/>
    <col min="12" max="12" width="5" customWidth="1"/>
    <col min="13" max="13" width="4" customWidth="1"/>
    <col min="14" max="14" width="13.6640625" customWidth="1"/>
    <col min="15" max="15" width="3.33203125" customWidth="1"/>
    <col min="16" max="16" width="5.33203125" customWidth="1"/>
  </cols>
  <sheetData>
    <row r="1" spans="1:17" s="4" customFormat="1" ht="15.6" x14ac:dyDescent="0.3">
      <c r="A1" s="10" t="s">
        <v>56</v>
      </c>
      <c r="H1" s="11"/>
      <c r="J1" s="12"/>
      <c r="M1" s="12"/>
      <c r="P1" s="13"/>
      <c r="Q1" s="12"/>
    </row>
    <row r="2" spans="1:17" x14ac:dyDescent="0.25">
      <c r="A2" s="6"/>
      <c r="H2" s="5"/>
      <c r="J2" s="9"/>
      <c r="M2" s="9"/>
      <c r="P2" s="3"/>
      <c r="Q2" s="9"/>
    </row>
    <row r="3" spans="1:17" s="7" customFormat="1" ht="29.25" customHeight="1" x14ac:dyDescent="0.25">
      <c r="A3" s="7" t="s">
        <v>108</v>
      </c>
      <c r="B3" s="7" t="s">
        <v>72</v>
      </c>
      <c r="C3" s="7" t="s">
        <v>73</v>
      </c>
      <c r="D3" s="7" t="s">
        <v>25</v>
      </c>
      <c r="E3" s="7" t="s">
        <v>26</v>
      </c>
      <c r="F3" s="7" t="s">
        <v>74</v>
      </c>
      <c r="G3" s="7" t="s">
        <v>29</v>
      </c>
      <c r="H3" s="7" t="s">
        <v>27</v>
      </c>
    </row>
    <row r="4" spans="1:17" x14ac:dyDescent="0.25">
      <c r="A4" s="8"/>
      <c r="B4" s="118" t="str">
        <f>'A1'!T3</f>
        <v>°C</v>
      </c>
      <c r="C4" s="118" t="str">
        <f>'A1'!T4</f>
        <v>kW/K</v>
      </c>
      <c r="D4" s="118" t="str">
        <f>'A1'!T5</f>
        <v>kW</v>
      </c>
      <c r="E4" s="118" t="str">
        <f>'A1'!T5</f>
        <v>kW</v>
      </c>
      <c r="F4" s="118" t="str">
        <f>'A1'!T4</f>
        <v>kW/K</v>
      </c>
      <c r="G4" s="118" t="str">
        <f>'A1'!T5</f>
        <v>kW</v>
      </c>
      <c r="H4" s="118" t="str">
        <f>'A1'!T5</f>
        <v>kW</v>
      </c>
    </row>
    <row r="5" spans="1:17" x14ac:dyDescent="0.25">
      <c r="A5" s="2">
        <f>SS!B7</f>
        <v>544.75599999999997</v>
      </c>
      <c r="B5" s="2" t="str">
        <f>IF(A6="","",A4-A6)</f>
        <v/>
      </c>
      <c r="C5" s="90" t="str">
        <f t="array" ref="C5">IF($B5="","",SUM(IF(SS!$C$6:$AZ$6="HOT",IF(SS!$C7:$AZ7="|",1*SS!$C$4:$AZ$4,0),0)))</f>
        <v/>
      </c>
      <c r="D5" s="90" t="str">
        <f>IF(C5="","",C5*B5)</f>
        <v/>
      </c>
      <c r="E5" s="90" t="e">
        <f t="array" ref="E5">IF(OR($A5="",SUM(IF(SS!$C$6:$AZ$6="HOT",IF(SS!$C7:$AZ7="",1,0)))=COUNTIF(SS!$C$6:$AZ$6,"HOT")),"",SUM(D6:D$106))</f>
        <v>#NUM!</v>
      </c>
      <c r="F5" s="90" t="str">
        <f t="array" ref="F5">IF($B5="","",SUM(IF(SS!$C$6:$AZ$6="COLD",IF(SS!$C7:$AZ7="|",1*SS!$C$4:$AZ$4,0),0)))</f>
        <v/>
      </c>
      <c r="G5" s="90" t="str">
        <f>IF(F5="","",F5*B5)</f>
        <v/>
      </c>
      <c r="H5" s="90" t="str">
        <f t="array" ref="H5">IF(OR($A5="",SUM(IF(SS!$C$6:$AZ$6="COLD",IF(SS!$C7:$AZ7="",1,0)))=COUNTIF(SS!$C$6:$AZ$6,"COLD")),"",PT!$P$8+SUM(G6:G$106))</f>
        <v/>
      </c>
    </row>
    <row r="6" spans="1:17" x14ac:dyDescent="0.25">
      <c r="A6" s="2" t="str">
        <f>SS!B8</f>
        <v/>
      </c>
      <c r="B6" s="2">
        <f t="shared" ref="B6:B69" si="0">IF(A7="","",A5-A7)</f>
        <v>149.90599999999995</v>
      </c>
      <c r="C6" s="90">
        <f t="array" ref="C6">IF($B6="","",SUM(IF(SS!$C$6:$AZ$6="HOT",IF(SS!$C8:$AZ8="|",1*SS!$C$4:$AZ$4,0),0)))</f>
        <v>68.181703038516602</v>
      </c>
      <c r="D6" s="90">
        <f t="shared" ref="D6:D69" si="1">IF(C6="","",C6*B6)</f>
        <v>10220.846375691866</v>
      </c>
      <c r="E6" s="90" t="str">
        <f t="array" ref="E6">IF(OR($A6="",SUM(IF(SS!$C$6:$AZ$6="HOT",IF(SS!$C8:$AZ8="",1,0)))=COUNTIF(SS!$C$6:$AZ$6,"HOT")),"",SUM(D7:D$106))</f>
        <v/>
      </c>
      <c r="F6" s="90">
        <f t="array" ref="F6">IF($B6="","",SUM(IF(SS!$C$6:$AZ$6="COLD",IF(SS!$C8:$AZ8="|",1*SS!$C$4:$AZ$4,0),0)))</f>
        <v>0</v>
      </c>
      <c r="G6" s="90">
        <f t="shared" ref="G6:G69" si="2">IF(F6="","",F6*B6)</f>
        <v>0</v>
      </c>
      <c r="H6" s="90" t="str">
        <f t="array" ref="H6">IF(OR($A6="",SUM(IF(SS!$C$6:$AZ$6="COLD",IF(SS!$C8:$AZ8="",1,0)))=COUNTIF(SS!$C$6:$AZ$6,"COLD")),"",PT!$P$8+SUM(G7:G$106))</f>
        <v/>
      </c>
    </row>
    <row r="7" spans="1:17" x14ac:dyDescent="0.25">
      <c r="A7" s="2">
        <f>SS!B9</f>
        <v>394.85</v>
      </c>
      <c r="B7" s="2" t="str">
        <f t="shared" si="0"/>
        <v/>
      </c>
      <c r="C7" s="90" t="str">
        <f t="array" ref="C7">IF($B7="","",SUM(IF(SS!$C$6:$AZ$6="HOT",IF(SS!$C9:$AZ9="|",1*SS!$C$4:$AZ$4,0),0)))</f>
        <v/>
      </c>
      <c r="D7" s="90" t="str">
        <f t="shared" si="1"/>
        <v/>
      </c>
      <c r="E7" s="90" t="e">
        <f t="array" ref="E7">IF(OR($A7="",SUM(IF(SS!$C$6:$AZ$6="HOT",IF(SS!$C9:$AZ9="",1,0)))=COUNTIF(SS!$C$6:$AZ$6,"HOT")),"",SUM(D8:D$106))</f>
        <v>#NUM!</v>
      </c>
      <c r="F7" s="90" t="str">
        <f t="array" ref="F7">IF($B7="","",SUM(IF(SS!$C$6:$AZ$6="COLD",IF(SS!$C9:$AZ9="|",1*SS!$C$4:$AZ$4,0),0)))</f>
        <v/>
      </c>
      <c r="G7" s="90" t="str">
        <f t="shared" si="2"/>
        <v/>
      </c>
      <c r="H7" s="90" t="e">
        <f t="array" ref="H7">IF(OR($A7="",SUM(IF(SS!$C$6:$AZ$6="COLD",IF(SS!$C9:$AZ9="",1,0)))=COUNTIF(SS!$C$6:$AZ$6,"COLD")),"",PT!$P$8+SUM(G8:G$106))</f>
        <v>#NUM!</v>
      </c>
    </row>
    <row r="8" spans="1:17" x14ac:dyDescent="0.25">
      <c r="A8" s="2" t="str">
        <f>SS!B10</f>
        <v/>
      </c>
      <c r="B8" s="2">
        <f t="shared" si="0"/>
        <v>8</v>
      </c>
      <c r="C8" s="90">
        <f t="array" ref="C8">IF($B8="","",SUM(IF(SS!$C$6:$AZ$6="HOT",IF(SS!$C10:$AZ10="|",1*SS!$C$4:$AZ$4,0),0)))</f>
        <v>68.181703038516602</v>
      </c>
      <c r="D8" s="90">
        <f t="shared" si="1"/>
        <v>545.45362430813282</v>
      </c>
      <c r="E8" s="90" t="str">
        <f t="array" ref="E8">IF(OR($A8="",SUM(IF(SS!$C$6:$AZ$6="HOT",IF(SS!$C10:$AZ10="",1,0)))=COUNTIF(SS!$C$6:$AZ$6,"HOT")),"",SUM(D9:D$106))</f>
        <v/>
      </c>
      <c r="F8" s="90">
        <f t="array" ref="F8">IF($B8="","",SUM(IF(SS!$C$6:$AZ$6="COLD",IF(SS!$C10:$AZ10="|",1*SS!$C$4:$AZ$4,0),0)))</f>
        <v>166.84564846460722</v>
      </c>
      <c r="G8" s="90">
        <f t="shared" si="2"/>
        <v>1334.7651877168578</v>
      </c>
      <c r="H8" s="90" t="str">
        <f t="array" ref="H8">IF(OR($A8="",SUM(IF(SS!$C$6:$AZ$6="COLD",IF(SS!$C10:$AZ10="",1,0)))=COUNTIF(SS!$C$6:$AZ$6,"COLD")),"",PT!$P$8+SUM(G9:G$106))</f>
        <v/>
      </c>
    </row>
    <row r="9" spans="1:17" x14ac:dyDescent="0.25">
      <c r="A9" s="2">
        <f>SS!B11</f>
        <v>386.85</v>
      </c>
      <c r="B9" s="2" t="str">
        <f t="shared" si="0"/>
        <v/>
      </c>
      <c r="C9" s="90" t="str">
        <f t="array" ref="C9">IF($B9="","",SUM(IF(SS!$C$6:$AZ$6="HOT",IF(SS!$C11:$AZ11="|",1*SS!$C$4:$AZ$4,0),0)))</f>
        <v/>
      </c>
      <c r="D9" s="90" t="str">
        <f t="shared" si="1"/>
        <v/>
      </c>
      <c r="E9" s="90" t="e">
        <f t="array" ref="E9">IF(OR($A9="",SUM(IF(SS!$C$6:$AZ$6="HOT",IF(SS!$C11:$AZ11="",1,0)))=COUNTIF(SS!$C$6:$AZ$6,"HOT")),"",SUM(D10:D$106))</f>
        <v>#NUM!</v>
      </c>
      <c r="F9" s="90" t="str">
        <f t="array" ref="F9">IF($B9="","",SUM(IF(SS!$C$6:$AZ$6="COLD",IF(SS!$C11:$AZ11="|",1*SS!$C$4:$AZ$4,0),0)))</f>
        <v/>
      </c>
      <c r="G9" s="90" t="str">
        <f t="shared" si="2"/>
        <v/>
      </c>
      <c r="H9" s="90" t="e">
        <f t="array" ref="H9">IF(OR($A9="",SUM(IF(SS!$C$6:$AZ$6="COLD",IF(SS!$C11:$AZ11="",1,0)))=COUNTIF(SS!$C$6:$AZ$6,"COLD")),"",PT!$P$8+SUM(G10:G$106))</f>
        <v>#NUM!</v>
      </c>
    </row>
    <row r="10" spans="1:17" x14ac:dyDescent="0.25">
      <c r="A10" s="2" t="str">
        <f>SS!B12</f>
        <v/>
      </c>
      <c r="B10" s="2">
        <f t="shared" si="0"/>
        <v>2</v>
      </c>
      <c r="C10" s="90">
        <f t="array" ref="C10">IF($B10="","",SUM(IF(SS!$C$6:$AZ$6="HOT",IF(SS!$C12:$AZ12="|",1*SS!$C$4:$AZ$4,0),0)))</f>
        <v>0</v>
      </c>
      <c r="D10" s="90">
        <f t="shared" si="1"/>
        <v>0</v>
      </c>
      <c r="E10" s="90" t="str">
        <f t="array" ref="E10">IF(OR($A10="",SUM(IF(SS!$C$6:$AZ$6="HOT",IF(SS!$C12:$AZ12="",1,0)))=COUNTIF(SS!$C$6:$AZ$6,"HOT")),"",SUM(D11:D$106))</f>
        <v/>
      </c>
      <c r="F10" s="90">
        <f t="array" ref="F10">IF($B10="","",SUM(IF(SS!$C$6:$AZ$6="COLD",IF(SS!$C12:$AZ12="|",1*SS!$C$4:$AZ$4,0),0)))</f>
        <v>166.84564846460722</v>
      </c>
      <c r="G10" s="90">
        <f t="shared" si="2"/>
        <v>333.69129692921445</v>
      </c>
      <c r="H10" s="90" t="str">
        <f t="array" ref="H10">IF(OR($A10="",SUM(IF(SS!$C$6:$AZ$6="COLD",IF(SS!$C12:$AZ12="",1,0)))=COUNTIF(SS!$C$6:$AZ$6,"COLD")),"",PT!$P$8+SUM(G11:G$106))</f>
        <v/>
      </c>
    </row>
    <row r="11" spans="1:17" x14ac:dyDescent="0.25">
      <c r="A11" s="2">
        <f>SS!B13</f>
        <v>384.85</v>
      </c>
      <c r="B11" s="2" t="str">
        <f t="shared" si="0"/>
        <v/>
      </c>
      <c r="C11" s="90" t="str">
        <f t="array" ref="C11">IF($B11="","",SUM(IF(SS!$C$6:$AZ$6="HOT",IF(SS!$C13:$AZ13="|",1*SS!$C$4:$AZ$4,0),0)))</f>
        <v/>
      </c>
      <c r="D11" s="90" t="str">
        <f t="shared" si="1"/>
        <v/>
      </c>
      <c r="E11" s="90" t="e">
        <f t="array" ref="E11">IF(OR($A11="",SUM(IF(SS!$C$6:$AZ$6="HOT",IF(SS!$C13:$AZ13="",1,0)))=COUNTIF(SS!$C$6:$AZ$6,"HOT")),"",SUM(D12:D$106))</f>
        <v>#NUM!</v>
      </c>
      <c r="F11" s="90" t="str">
        <f t="array" ref="F11">IF($B11="","",SUM(IF(SS!$C$6:$AZ$6="COLD",IF(SS!$C13:$AZ13="|",1*SS!$C$4:$AZ$4,0),0)))</f>
        <v/>
      </c>
      <c r="G11" s="90" t="str">
        <f t="shared" si="2"/>
        <v/>
      </c>
      <c r="H11" s="90" t="e">
        <f t="array" ref="H11">IF(OR($A11="",SUM(IF(SS!$C$6:$AZ$6="COLD",IF(SS!$C13:$AZ13="",1,0)))=COUNTIF(SS!$C$6:$AZ$6,"COLD")),"",PT!$P$8+SUM(G12:G$106))</f>
        <v>#NUM!</v>
      </c>
    </row>
    <row r="12" spans="1:17" x14ac:dyDescent="0.25">
      <c r="A12" s="2" t="str">
        <f>SS!B14</f>
        <v/>
      </c>
      <c r="B12" s="2">
        <f t="shared" si="0"/>
        <v>1.0109999999999673</v>
      </c>
      <c r="C12" s="90">
        <f t="array" ref="C12">IF($B12="","",SUM(IF(SS!$C$6:$AZ$6="HOT",IF(SS!$C14:$AZ14="|",1*SS!$C$4:$AZ$4,0),0)))</f>
        <v>29931.84965380908</v>
      </c>
      <c r="D12" s="90">
        <f t="shared" si="1"/>
        <v>30261.1</v>
      </c>
      <c r="E12" s="90" t="str">
        <f t="array" ref="E12">IF(OR($A12="",SUM(IF(SS!$C$6:$AZ$6="HOT",IF(SS!$C14:$AZ14="",1,0)))=COUNTIF(SS!$C$6:$AZ$6,"HOT")),"",SUM(D13:D$106))</f>
        <v/>
      </c>
      <c r="F12" s="90">
        <f t="array" ref="F12">IF($B12="","",SUM(IF(SS!$C$6:$AZ$6="COLD",IF(SS!$C14:$AZ14="|",1*SS!$C$4:$AZ$4,0),0)))</f>
        <v>166.84564846460722</v>
      </c>
      <c r="G12" s="90">
        <f t="shared" si="2"/>
        <v>168.68095059771244</v>
      </c>
      <c r="H12" s="90" t="str">
        <f t="array" ref="H12">IF(OR($A12="",SUM(IF(SS!$C$6:$AZ$6="COLD",IF(SS!$C14:$AZ14="",1,0)))=COUNTIF(SS!$C$6:$AZ$6,"COLD")),"",PT!$P$8+SUM(G13:G$106))</f>
        <v/>
      </c>
    </row>
    <row r="13" spans="1:17" x14ac:dyDescent="0.25">
      <c r="A13" s="2">
        <f>SS!B15</f>
        <v>383.83900000000006</v>
      </c>
      <c r="B13" s="2" t="str">
        <f t="shared" si="0"/>
        <v/>
      </c>
      <c r="C13" s="90" t="str">
        <f t="array" ref="C13">IF($B13="","",SUM(IF(SS!$C$6:$AZ$6="HOT",IF(SS!$C15:$AZ15="|",1*SS!$C$4:$AZ$4,0),0)))</f>
        <v/>
      </c>
      <c r="D13" s="90" t="str">
        <f t="shared" si="1"/>
        <v/>
      </c>
      <c r="E13" s="90" t="e">
        <f t="array" ref="E13">IF(OR($A13="",SUM(IF(SS!$C$6:$AZ$6="HOT",IF(SS!$C15:$AZ15="",1,0)))=COUNTIF(SS!$C$6:$AZ$6,"HOT")),"",SUM(D14:D$106))</f>
        <v>#NUM!</v>
      </c>
      <c r="F13" s="90" t="str">
        <f t="array" ref="F13">IF($B13="","",SUM(IF(SS!$C$6:$AZ$6="COLD",IF(SS!$C15:$AZ15="|",1*SS!$C$4:$AZ$4,0),0)))</f>
        <v/>
      </c>
      <c r="G13" s="90" t="str">
        <f t="shared" si="2"/>
        <v/>
      </c>
      <c r="H13" s="90" t="e">
        <f t="array" ref="H13">IF(OR($A13="",SUM(IF(SS!$C$6:$AZ$6="COLD",IF(SS!$C15:$AZ15="",1,0)))=COUNTIF(SS!$C$6:$AZ$6,"COLD")),"",PT!$P$8+SUM(G14:G$106))</f>
        <v>#NUM!</v>
      </c>
    </row>
    <row r="14" spans="1:17" x14ac:dyDescent="0.25">
      <c r="A14" s="2" t="str">
        <f>SS!B16</f>
        <v/>
      </c>
      <c r="B14" s="2">
        <f t="shared" si="0"/>
        <v>27.339000000000055</v>
      </c>
      <c r="C14" s="90">
        <f t="array" ref="C14">IF($B14="","",SUM(IF(SS!$C$6:$AZ$6="HOT",IF(SS!$C16:$AZ16="|",1*SS!$C$4:$AZ$4,0),0)))</f>
        <v>0</v>
      </c>
      <c r="D14" s="90">
        <f t="shared" si="1"/>
        <v>0</v>
      </c>
      <c r="E14" s="90" t="str">
        <f t="array" ref="E14">IF(OR($A14="",SUM(IF(SS!$C$6:$AZ$6="HOT",IF(SS!$C16:$AZ16="",1,0)))=COUNTIF(SS!$C$6:$AZ$6,"HOT")),"",SUM(D15:D$106))</f>
        <v/>
      </c>
      <c r="F14" s="90">
        <f t="array" ref="F14">IF($B14="","",SUM(IF(SS!$C$6:$AZ$6="COLD",IF(SS!$C16:$AZ16="|",1*SS!$C$4:$AZ$4,0),0)))</f>
        <v>166.84564846460722</v>
      </c>
      <c r="G14" s="90">
        <f t="shared" si="2"/>
        <v>4561.3931833739061</v>
      </c>
      <c r="H14" s="90" t="str">
        <f t="array" ref="H14">IF(OR($A14="",SUM(IF(SS!$C$6:$AZ$6="COLD",IF(SS!$C16:$AZ16="",1,0)))=COUNTIF(SS!$C$6:$AZ$6,"COLD")),"",PT!$P$8+SUM(G15:G$106))</f>
        <v/>
      </c>
    </row>
    <row r="15" spans="1:17" x14ac:dyDescent="0.25">
      <c r="A15" s="2">
        <f>SS!B17</f>
        <v>356.5</v>
      </c>
      <c r="B15" s="2" t="str">
        <f t="shared" si="0"/>
        <v/>
      </c>
      <c r="C15" s="90" t="str">
        <f t="array" ref="C15">IF($B15="","",SUM(IF(SS!$C$6:$AZ$6="HOT",IF(SS!$C17:$AZ17="|",1*SS!$C$4:$AZ$4,0),0)))</f>
        <v/>
      </c>
      <c r="D15" s="90" t="str">
        <f t="shared" si="1"/>
        <v/>
      </c>
      <c r="E15" s="90" t="str">
        <f t="array" ref="E15">IF(OR($A15="",SUM(IF(SS!$C$6:$AZ$6="HOT",IF(SS!$C17:$AZ17="",1,0)))=COUNTIF(SS!$C$6:$AZ$6,"HOT")),"",SUM(D16:D$106))</f>
        <v/>
      </c>
      <c r="F15" s="90" t="str">
        <f t="array" ref="F15">IF($B15="","",SUM(IF(SS!$C$6:$AZ$6="COLD",IF(SS!$C17:$AZ17="|",1*SS!$C$4:$AZ$4,0),0)))</f>
        <v/>
      </c>
      <c r="G15" s="90" t="str">
        <f t="shared" si="2"/>
        <v/>
      </c>
      <c r="H15" s="90" t="e">
        <f t="array" ref="H15">IF(OR($A15="",SUM(IF(SS!$C$6:$AZ$6="COLD",IF(SS!$C17:$AZ17="",1,0)))=COUNTIF(SS!$C$6:$AZ$6,"COLD")),"",PT!$P$8+SUM(G16:G$106))</f>
        <v>#NUM!</v>
      </c>
    </row>
    <row r="16" spans="1:17" x14ac:dyDescent="0.25">
      <c r="A16" s="2" t="str">
        <f>SS!B18</f>
        <v/>
      </c>
      <c r="B16" s="2">
        <f t="shared" si="0"/>
        <v>1.5</v>
      </c>
      <c r="C16" s="90">
        <f t="array" ref="C16">IF($B16="","",SUM(IF(SS!$C$6:$AZ$6="HOT",IF(SS!$C18:$AZ18="|",1*SS!$C$4:$AZ$4,0),0)))</f>
        <v>0</v>
      </c>
      <c r="D16" s="90">
        <f t="shared" si="1"/>
        <v>0</v>
      </c>
      <c r="E16" s="90" t="str">
        <f t="array" ref="E16">IF(OR($A16="",SUM(IF(SS!$C$6:$AZ$6="HOT",IF(SS!$C18:$AZ18="",1,0)))=COUNTIF(SS!$C$6:$AZ$6,"HOT")),"",SUM(D17:D$106))</f>
        <v/>
      </c>
      <c r="F16" s="90">
        <f t="array" ref="F16">IF($B16="","",SUM(IF(SS!$C$6:$AZ$6="COLD",IF(SS!$C18:$AZ18="|",1*SS!$C$4:$AZ$4,0),0)))</f>
        <v>179.54762815402123</v>
      </c>
      <c r="G16" s="90">
        <f t="shared" si="2"/>
        <v>269.32144223103182</v>
      </c>
      <c r="H16" s="90" t="str">
        <f t="array" ref="H16">IF(OR($A16="",SUM(IF(SS!$C$6:$AZ$6="COLD",IF(SS!$C18:$AZ18="",1,0)))=COUNTIF(SS!$C$6:$AZ$6,"COLD")),"",PT!$P$8+SUM(G17:G$106))</f>
        <v/>
      </c>
    </row>
    <row r="17" spans="1:12" x14ac:dyDescent="0.25">
      <c r="A17" s="2">
        <f>SS!B19</f>
        <v>355</v>
      </c>
      <c r="B17" s="2" t="str">
        <f t="shared" si="0"/>
        <v/>
      </c>
      <c r="C17" s="90" t="str">
        <f t="array" ref="C17">IF($B17="","",SUM(IF(SS!$C$6:$AZ$6="HOT",IF(SS!$C19:$AZ19="|",1*SS!$C$4:$AZ$4,0),0)))</f>
        <v/>
      </c>
      <c r="D17" s="90" t="str">
        <f t="shared" si="1"/>
        <v/>
      </c>
      <c r="E17" s="90" t="str">
        <f t="array" ref="E17">IF(OR($A17="",SUM(IF(SS!$C$6:$AZ$6="HOT",IF(SS!$C19:$AZ19="",1,0)))=COUNTIF(SS!$C$6:$AZ$6,"HOT")),"",SUM(D18:D$106))</f>
        <v/>
      </c>
      <c r="F17" s="90" t="str">
        <f t="array" ref="F17">IF($B17="","",SUM(IF(SS!$C$6:$AZ$6="COLD",IF(SS!$C19:$AZ19="|",1*SS!$C$4:$AZ$4,0),0)))</f>
        <v/>
      </c>
      <c r="G17" s="90" t="str">
        <f t="shared" si="2"/>
        <v/>
      </c>
      <c r="H17" s="90" t="e">
        <f t="array" ref="H17">IF(OR($A17="",SUM(IF(SS!$C$6:$AZ$6="COLD",IF(SS!$C19:$AZ19="",1,0)))=COUNTIF(SS!$C$6:$AZ$6,"COLD")),"",PT!$P$8+SUM(G18:G$106))</f>
        <v>#NUM!</v>
      </c>
    </row>
    <row r="18" spans="1:12" x14ac:dyDescent="0.25">
      <c r="A18" s="2" t="str">
        <f>SS!B20</f>
        <v/>
      </c>
      <c r="B18" s="2">
        <f t="shared" si="0"/>
        <v>9.66599999999994</v>
      </c>
      <c r="C18" s="90">
        <f t="array" ref="C18">IF($B18="","",SUM(IF(SS!$C$6:$AZ$6="HOT",IF(SS!$C20:$AZ20="|",1*SS!$C$4:$AZ$4,0),0)))</f>
        <v>0</v>
      </c>
      <c r="D18" s="90">
        <f t="shared" si="1"/>
        <v>0</v>
      </c>
      <c r="E18" s="90" t="str">
        <f t="array" ref="E18">IF(OR($A18="",SUM(IF(SS!$C$6:$AZ$6="HOT",IF(SS!$C20:$AZ20="",1,0)))=COUNTIF(SS!$C$6:$AZ$6,"HOT")),"",SUM(D19:D$106))</f>
        <v/>
      </c>
      <c r="F18" s="90">
        <f t="array" ref="F18">IF($B18="","",SUM(IF(SS!$C$6:$AZ$6="COLD",IF(SS!$C20:$AZ20="|",1*SS!$C$4:$AZ$4,0),0)))</f>
        <v>205.74186599037353</v>
      </c>
      <c r="G18" s="90">
        <f t="shared" si="2"/>
        <v>1988.7008766629381</v>
      </c>
      <c r="H18" s="90" t="str">
        <f t="array" ref="H18">IF(OR($A18="",SUM(IF(SS!$C$6:$AZ$6="COLD",IF(SS!$C20:$AZ20="",1,0)))=COUNTIF(SS!$C$6:$AZ$6,"COLD")),"",PT!$P$8+SUM(G19:G$106))</f>
        <v/>
      </c>
    </row>
    <row r="19" spans="1:12" x14ac:dyDescent="0.25">
      <c r="A19" s="2">
        <f>SS!B21</f>
        <v>345.33400000000006</v>
      </c>
      <c r="B19" s="2" t="str">
        <f t="shared" si="0"/>
        <v/>
      </c>
      <c r="C19" s="90" t="str">
        <f t="array" ref="C19">IF($B19="","",SUM(IF(SS!$C$6:$AZ$6="HOT",IF(SS!$C21:$AZ21="|",1*SS!$C$4:$AZ$4,0),0)))</f>
        <v/>
      </c>
      <c r="D19" s="90" t="str">
        <f t="shared" si="1"/>
        <v/>
      </c>
      <c r="E19" s="90" t="e">
        <f t="array" ref="E19">IF(OR($A19="",SUM(IF(SS!$C$6:$AZ$6="HOT",IF(SS!$C21:$AZ21="",1,0)))=COUNTIF(SS!$C$6:$AZ$6,"HOT")),"",SUM(D20:D$106))</f>
        <v>#NUM!</v>
      </c>
      <c r="F19" s="90" t="str">
        <f t="array" ref="F19">IF($B19="","",SUM(IF(SS!$C$6:$AZ$6="COLD",IF(SS!$C21:$AZ21="|",1*SS!$C$4:$AZ$4,0),0)))</f>
        <v/>
      </c>
      <c r="G19" s="90" t="str">
        <f t="shared" si="2"/>
        <v/>
      </c>
      <c r="H19" s="90" t="e">
        <f t="array" ref="H19">IF(OR($A19="",SUM(IF(SS!$C$6:$AZ$6="COLD",IF(SS!$C21:$AZ21="",1,0)))=COUNTIF(SS!$C$6:$AZ$6,"COLD")),"",PT!$P$8+SUM(G20:G$106))</f>
        <v>#NUM!</v>
      </c>
    </row>
    <row r="20" spans="1:12" x14ac:dyDescent="0.25">
      <c r="A20" s="2" t="str">
        <f>SS!B22</f>
        <v/>
      </c>
      <c r="B20" s="2">
        <f t="shared" si="0"/>
        <v>0.33400000000006003</v>
      </c>
      <c r="C20" s="90">
        <f t="array" ref="C20">IF($B20="","",SUM(IF(SS!$C$6:$AZ$6="HOT",IF(SS!$C22:$AZ22="|",1*SS!$C$4:$AZ$4,0),0)))</f>
        <v>181550.29940116499</v>
      </c>
      <c r="D20" s="90">
        <f t="shared" si="1"/>
        <v>60637.8</v>
      </c>
      <c r="E20" s="90" t="str">
        <f t="array" ref="E20">IF(OR($A20="",SUM(IF(SS!$C$6:$AZ$6="HOT",IF(SS!$C22:$AZ22="",1,0)))=COUNTIF(SS!$C$6:$AZ$6,"HOT")),"",SUM(D21:D$106))</f>
        <v/>
      </c>
      <c r="F20" s="90">
        <f t="array" ref="F20">IF($B20="","",SUM(IF(SS!$C$6:$AZ$6="COLD",IF(SS!$C22:$AZ22="|",1*SS!$C$4:$AZ$4,0),0)))</f>
        <v>205.74186599037353</v>
      </c>
      <c r="G20" s="90">
        <f t="shared" si="2"/>
        <v>68.717783240797104</v>
      </c>
      <c r="H20" s="90" t="str">
        <f t="array" ref="H20">IF(OR($A20="",SUM(IF(SS!$C$6:$AZ$6="COLD",IF(SS!$C22:$AZ22="",1,0)))=COUNTIF(SS!$C$6:$AZ$6,"COLD")),"",PT!$P$8+SUM(G21:G$106))</f>
        <v/>
      </c>
    </row>
    <row r="21" spans="1:12" x14ac:dyDescent="0.25">
      <c r="A21" s="2">
        <f>SS!B23</f>
        <v>345</v>
      </c>
      <c r="B21" s="2" t="str">
        <f t="shared" si="0"/>
        <v/>
      </c>
      <c r="C21" s="90" t="str">
        <f t="array" ref="C21">IF($B21="","",SUM(IF(SS!$C$6:$AZ$6="HOT",IF(SS!$C23:$AZ23="|",1*SS!$C$4:$AZ$4,0),0)))</f>
        <v/>
      </c>
      <c r="D21" s="90" t="str">
        <f t="shared" si="1"/>
        <v/>
      </c>
      <c r="E21" s="90" t="e">
        <f t="array" ref="E21">IF(OR($A21="",SUM(IF(SS!$C$6:$AZ$6="HOT",IF(SS!$C23:$AZ23="",1,0)))=COUNTIF(SS!$C$6:$AZ$6,"HOT")),"",SUM(D22:D$106))</f>
        <v>#NUM!</v>
      </c>
      <c r="F21" s="90" t="str">
        <f t="array" ref="F21">IF($B21="","",SUM(IF(SS!$C$6:$AZ$6="COLD",IF(SS!$C23:$AZ23="|",1*SS!$C$4:$AZ$4,0),0)))</f>
        <v/>
      </c>
      <c r="G21" s="90" t="str">
        <f t="shared" si="2"/>
        <v/>
      </c>
      <c r="H21" s="90" t="e">
        <f t="array" ref="H21">IF(OR($A21="",SUM(IF(SS!$C$6:$AZ$6="COLD",IF(SS!$C23:$AZ23="",1,0)))=COUNTIF(SS!$C$6:$AZ$6,"COLD")),"",PT!$P$8+SUM(G22:G$106))</f>
        <v>#NUM!</v>
      </c>
    </row>
    <row r="22" spans="1:12" x14ac:dyDescent="0.25">
      <c r="A22" s="2" t="str">
        <f>SS!B24</f>
        <v/>
      </c>
      <c r="B22" s="2">
        <f t="shared" si="0"/>
        <v>63.149999999999977</v>
      </c>
      <c r="C22" s="90">
        <f t="array" ref="C22">IF($B22="","",SUM(IF(SS!$C$6:$AZ$6="HOT",IF(SS!$C24:$AZ24="|",1*SS!$C$4:$AZ$4,0),0)))</f>
        <v>42.633511111111112</v>
      </c>
      <c r="D22" s="90">
        <f t="shared" si="1"/>
        <v>2692.3062266666657</v>
      </c>
      <c r="E22" s="90" t="str">
        <f t="array" ref="E22">IF(OR($A22="",SUM(IF(SS!$C$6:$AZ$6="HOT",IF(SS!$C24:$AZ24="",1,0)))=COUNTIF(SS!$C$6:$AZ$6,"HOT")),"",SUM(D23:D$106))</f>
        <v/>
      </c>
      <c r="F22" s="90">
        <f t="array" ref="F22">IF($B22="","",SUM(IF(SS!$C$6:$AZ$6="COLD",IF(SS!$C24:$AZ24="|",1*SS!$C$4:$AZ$4,0),0)))</f>
        <v>205.74186599037353</v>
      </c>
      <c r="G22" s="90">
        <f t="shared" si="2"/>
        <v>12992.598837292084</v>
      </c>
      <c r="H22" s="90" t="str">
        <f t="array" ref="H22">IF(OR($A22="",SUM(IF(SS!$C$6:$AZ$6="COLD",IF(SS!$C24:$AZ24="",1,0)))=COUNTIF(SS!$C$6:$AZ$6,"COLD")),"",PT!$P$8+SUM(G23:G$106))</f>
        <v/>
      </c>
    </row>
    <row r="23" spans="1:12" x14ac:dyDescent="0.25">
      <c r="A23" s="2">
        <f>SS!B25</f>
        <v>281.85000000000002</v>
      </c>
      <c r="B23" s="2" t="str">
        <f t="shared" si="0"/>
        <v/>
      </c>
      <c r="C23" s="90" t="str">
        <f t="array" ref="C23">IF($B23="","",SUM(IF(SS!$C$6:$AZ$6="HOT",IF(SS!$C25:$AZ25="|",1*SS!$C$4:$AZ$4,0),0)))</f>
        <v/>
      </c>
      <c r="D23" s="90" t="str">
        <f t="shared" si="1"/>
        <v/>
      </c>
      <c r="E23" s="90" t="e">
        <f t="array" ref="E23">IF(OR($A23="",SUM(IF(SS!$C$6:$AZ$6="HOT",IF(SS!$C25:$AZ25="",1,0)))=COUNTIF(SS!$C$6:$AZ$6,"HOT")),"",SUM(D24:D$106))</f>
        <v>#NUM!</v>
      </c>
      <c r="F23" s="90" t="str">
        <f t="array" ref="F23">IF($B23="","",SUM(IF(SS!$C$6:$AZ$6="COLD",IF(SS!$C25:$AZ25="|",1*SS!$C$4:$AZ$4,0),0)))</f>
        <v/>
      </c>
      <c r="G23" s="90" t="str">
        <f t="shared" si="2"/>
        <v/>
      </c>
      <c r="H23" s="90" t="e">
        <f t="array" ref="H23">IF(OR($A23="",SUM(IF(SS!$C$6:$AZ$6="COLD",IF(SS!$C25:$AZ25="",1,0)))=COUNTIF(SS!$C$6:$AZ$6,"COLD")),"",PT!$P$8+SUM(G24:G$106))</f>
        <v>#NUM!</v>
      </c>
      <c r="I23" s="2"/>
      <c r="J23" s="2"/>
      <c r="K23" s="1"/>
      <c r="L23" s="2"/>
    </row>
    <row r="24" spans="1:12" x14ac:dyDescent="0.25">
      <c r="A24" s="2" t="str">
        <f>SS!B26</f>
        <v/>
      </c>
      <c r="B24" s="2">
        <f t="shared" si="0"/>
        <v>82.086000000000013</v>
      </c>
      <c r="C24" s="90">
        <f t="array" ref="C24">IF($B24="","",SUM(IF(SS!$C$6:$AZ$6="HOT",IF(SS!$C26:$AZ26="|",1*SS!$C$4:$AZ$4,0),0)))</f>
        <v>42.633511111111112</v>
      </c>
      <c r="D24" s="90">
        <f t="shared" si="1"/>
        <v>3499.6143930666672</v>
      </c>
      <c r="E24" s="90" t="str">
        <f t="array" ref="E24">IF(OR($A24="",SUM(IF(SS!$C$6:$AZ$6="HOT",IF(SS!$C26:$AZ26="",1,0)))=COUNTIF(SS!$C$6:$AZ$6,"HOT")),"",SUM(D25:D$106))</f>
        <v/>
      </c>
      <c r="F24" s="90">
        <f t="array" ref="F24">IF($B24="","",SUM(IF(SS!$C$6:$AZ$6="COLD",IF(SS!$C26:$AZ26="|",1*SS!$C$4:$AZ$4,0),0)))</f>
        <v>301.12767244198642</v>
      </c>
      <c r="G24" s="90">
        <f t="shared" si="2"/>
        <v>24718.3661200729</v>
      </c>
      <c r="H24" s="90" t="str">
        <f t="array" ref="H24">IF(OR($A24="",SUM(IF(SS!$C$6:$AZ$6="COLD",IF(SS!$C26:$AZ26="",1,0)))=COUNTIF(SS!$C$6:$AZ$6,"COLD")),"",PT!$P$8+SUM(G25:G$106))</f>
        <v/>
      </c>
      <c r="I24" s="2"/>
      <c r="J24" s="2"/>
      <c r="K24" s="2"/>
      <c r="L24" s="2"/>
    </row>
    <row r="25" spans="1:12" x14ac:dyDescent="0.25">
      <c r="A25" s="2">
        <f>SS!B27</f>
        <v>199.76400000000001</v>
      </c>
      <c r="B25" s="2" t="str">
        <f t="shared" si="0"/>
        <v/>
      </c>
      <c r="C25" s="90" t="str">
        <f t="array" ref="C25">IF($B25="","",SUM(IF(SS!$C$6:$AZ$6="HOT",IF(SS!$C27:$AZ27="|",1*SS!$C$4:$AZ$4,0),0)))</f>
        <v/>
      </c>
      <c r="D25" s="90" t="str">
        <f t="shared" si="1"/>
        <v/>
      </c>
      <c r="E25" s="90" t="e">
        <f t="array" ref="E25">IF(OR($A25="",SUM(IF(SS!$C$6:$AZ$6="HOT",IF(SS!$C27:$AZ27="",1,0)))=COUNTIF(SS!$C$6:$AZ$6,"HOT")),"",SUM(D26:D$106))</f>
        <v>#NUM!</v>
      </c>
      <c r="F25" s="90" t="str">
        <f t="array" ref="F25">IF($B25="","",SUM(IF(SS!$C$6:$AZ$6="COLD",IF(SS!$C27:$AZ27="|",1*SS!$C$4:$AZ$4,0),0)))</f>
        <v/>
      </c>
      <c r="G25" s="90" t="str">
        <f t="shared" si="2"/>
        <v/>
      </c>
      <c r="H25" s="90" t="e">
        <f t="array" ref="H25">IF(OR($A25="",SUM(IF(SS!$C$6:$AZ$6="COLD",IF(SS!$C27:$AZ27="",1,0)))=COUNTIF(SS!$C$6:$AZ$6,"COLD")),"",PT!$P$8+SUM(G26:G$106))</f>
        <v>#NUM!</v>
      </c>
      <c r="I25" s="2"/>
      <c r="J25" s="2"/>
      <c r="K25" s="1"/>
      <c r="L25" s="2"/>
    </row>
    <row r="26" spans="1:12" x14ac:dyDescent="0.25">
      <c r="A26" s="2" t="str">
        <f>SS!B28</f>
        <v/>
      </c>
      <c r="B26" s="2">
        <f t="shared" si="0"/>
        <v>79.76400000000001</v>
      </c>
      <c r="C26" s="90">
        <f t="array" ref="C26">IF($B26="","",SUM(IF(SS!$C$6:$AZ$6="HOT",IF(SS!$C28:$AZ28="|",1*SS!$C$4:$AZ$4,0),0)))</f>
        <v>84.569271330064851</v>
      </c>
      <c r="D26" s="90">
        <f t="shared" si="1"/>
        <v>6745.5833583712938</v>
      </c>
      <c r="E26" s="90" t="str">
        <f t="array" ref="E26">IF(OR($A26="",SUM(IF(SS!$C$6:$AZ$6="HOT",IF(SS!$C28:$AZ28="",1,0)))=COUNTIF(SS!$C$6:$AZ$6,"HOT")),"",SUM(D27:D$106))</f>
        <v/>
      </c>
      <c r="F26" s="90">
        <f t="array" ref="F26">IF($B26="","",SUM(IF(SS!$C$6:$AZ$6="COLD",IF(SS!$C28:$AZ28="|",1*SS!$C$4:$AZ$4,0),0)))</f>
        <v>301.12767244198642</v>
      </c>
      <c r="G26" s="90">
        <f t="shared" si="2"/>
        <v>24019.147664662607</v>
      </c>
      <c r="H26" s="90" t="str">
        <f t="array" ref="H26">IF(OR($A26="",SUM(IF(SS!$C$6:$AZ$6="COLD",IF(SS!$C28:$AZ28="",1,0)))=COUNTIF(SS!$C$6:$AZ$6,"COLD")),"",PT!$P$8+SUM(G27:G$106))</f>
        <v/>
      </c>
      <c r="I26" s="2"/>
      <c r="J26" s="2"/>
      <c r="K26" s="2"/>
      <c r="L26" s="2"/>
    </row>
    <row r="27" spans="1:12" x14ac:dyDescent="0.25">
      <c r="A27" s="2">
        <f>SS!B29</f>
        <v>120</v>
      </c>
      <c r="B27" s="2" t="str">
        <f t="shared" si="0"/>
        <v/>
      </c>
      <c r="C27" s="90" t="str">
        <f t="array" ref="C27">IF($B27="","",SUM(IF(SS!$C$6:$AZ$6="HOT",IF(SS!$C29:$AZ29="|",1*SS!$C$4:$AZ$4,0),0)))</f>
        <v/>
      </c>
      <c r="D27" s="90" t="str">
        <f t="shared" si="1"/>
        <v/>
      </c>
      <c r="E27" s="90" t="e">
        <f t="array" ref="E27">IF(OR($A27="",SUM(IF(SS!$C$6:$AZ$6="HOT",IF(SS!$C29:$AZ29="",1,0)))=COUNTIF(SS!$C$6:$AZ$6,"HOT")),"",SUM(D28:D$106))</f>
        <v>#NUM!</v>
      </c>
      <c r="F27" s="90" t="str">
        <f t="array" ref="F27">IF($B27="","",SUM(IF(SS!$C$6:$AZ$6="COLD",IF(SS!$C29:$AZ29="|",1*SS!$C$4:$AZ$4,0),0)))</f>
        <v/>
      </c>
      <c r="G27" s="90" t="str">
        <f t="shared" si="2"/>
        <v/>
      </c>
      <c r="H27" s="90" t="e">
        <f t="array" ref="H27">IF(OR($A27="",SUM(IF(SS!$C$6:$AZ$6="COLD",IF(SS!$C29:$AZ29="",1,0)))=COUNTIF(SS!$C$6:$AZ$6,"COLD")),"",PT!$P$8+SUM(G28:G$106))</f>
        <v>#NUM!</v>
      </c>
      <c r="I27" s="2"/>
      <c r="J27" s="2"/>
      <c r="K27" s="1"/>
      <c r="L27" s="2"/>
    </row>
    <row r="28" spans="1:12" x14ac:dyDescent="0.25">
      <c r="A28" s="2" t="str">
        <f>SS!B30</f>
        <v/>
      </c>
      <c r="B28" s="2">
        <f t="shared" si="0"/>
        <v>0.14999999999997726</v>
      </c>
      <c r="C28" s="90">
        <f t="array" ref="C28">IF($B28="","",SUM(IF(SS!$C$6:$AZ$6="HOT",IF(SS!$C30:$AZ30="|",1*SS!$C$4:$AZ$4,0),0)))</f>
        <v>739048.60242699774</v>
      </c>
      <c r="D28" s="90">
        <f t="shared" si="1"/>
        <v>110857.29036403286</v>
      </c>
      <c r="E28" s="90" t="str">
        <f t="array" ref="E28">IF(OR($A28="",SUM(IF(SS!$C$6:$AZ$6="HOT",IF(SS!$C30:$AZ30="",1,0)))=COUNTIF(SS!$C$6:$AZ$6,"HOT")),"",SUM(D29:D$106))</f>
        <v/>
      </c>
      <c r="F28" s="90">
        <f t="array" ref="F28">IF($B28="","",SUM(IF(SS!$C$6:$AZ$6="COLD",IF(SS!$C30:$AZ30="|",1*SS!$C$4:$AZ$4,0),0)))</f>
        <v>301.12767244198642</v>
      </c>
      <c r="G28" s="90">
        <f t="shared" si="2"/>
        <v>45.169150866291119</v>
      </c>
      <c r="H28" s="90" t="str">
        <f t="array" ref="H28">IF(OR($A28="",SUM(IF(SS!$C$6:$AZ$6="COLD",IF(SS!$C30:$AZ30="",1,0)))=COUNTIF(SS!$C$6:$AZ$6,"COLD")),"",PT!$P$8+SUM(G29:G$106))</f>
        <v/>
      </c>
      <c r="I28" s="2"/>
      <c r="J28" s="2"/>
      <c r="K28" s="2"/>
    </row>
    <row r="29" spans="1:12" x14ac:dyDescent="0.25">
      <c r="A29" s="2">
        <f>SS!B31</f>
        <v>119.85000000000002</v>
      </c>
      <c r="B29" s="2" t="str">
        <f t="shared" si="0"/>
        <v/>
      </c>
      <c r="C29" s="90" t="str">
        <f t="array" ref="C29">IF($B29="","",SUM(IF(SS!$C$6:$AZ$6="HOT",IF(SS!$C31:$AZ31="|",1*SS!$C$4:$AZ$4,0),0)))</f>
        <v/>
      </c>
      <c r="D29" s="90" t="str">
        <f t="shared" si="1"/>
        <v/>
      </c>
      <c r="E29" s="90" t="e">
        <f t="array" ref="E29">IF(OR($A29="",SUM(IF(SS!$C$6:$AZ$6="HOT",IF(SS!$C31:$AZ31="",1,0)))=COUNTIF(SS!$C$6:$AZ$6,"HOT")),"",SUM(D30:D$106))</f>
        <v>#NUM!</v>
      </c>
      <c r="F29" s="90" t="str">
        <f t="array" ref="F29">IF($B29="","",SUM(IF(SS!$C$6:$AZ$6="COLD",IF(SS!$C31:$AZ31="|",1*SS!$C$4:$AZ$4,0),0)))</f>
        <v/>
      </c>
      <c r="G29" s="90" t="str">
        <f t="shared" si="2"/>
        <v/>
      </c>
      <c r="H29" s="90" t="e">
        <f t="array" ref="H29">IF(OR($A29="",SUM(IF(SS!$C$6:$AZ$6="COLD",IF(SS!$C31:$AZ31="",1,0)))=COUNTIF(SS!$C$6:$AZ$6,"COLD")),"",PT!$P$8+SUM(G30:G$106))</f>
        <v>#NUM!</v>
      </c>
      <c r="I29" s="2"/>
      <c r="J29" s="2"/>
    </row>
    <row r="30" spans="1:12" x14ac:dyDescent="0.25">
      <c r="A30" s="2" t="str">
        <f>SS!B32</f>
        <v/>
      </c>
      <c r="B30" s="2">
        <f t="shared" si="0"/>
        <v>14.651999999999987</v>
      </c>
      <c r="C30" s="90">
        <f t="array" ref="C30">IF($B30="","",SUM(IF(SS!$C$6:$AZ$6="HOT",IF(SS!$C32:$AZ32="|",1*SS!$C$4:$AZ$4,0),0)))</f>
        <v>568.66257726156005</v>
      </c>
      <c r="D30" s="90">
        <f t="shared" si="1"/>
        <v>8332.044082036371</v>
      </c>
      <c r="E30" s="90" t="str">
        <f t="array" ref="E30">IF(OR($A30="",SUM(IF(SS!$C$6:$AZ$6="HOT",IF(SS!$C32:$AZ32="",1,0)))=COUNTIF(SS!$C$6:$AZ$6,"HOT")),"",SUM(D31:D$106))</f>
        <v/>
      </c>
      <c r="F30" s="90">
        <f t="array" ref="F30">IF($B30="","",SUM(IF(SS!$C$6:$AZ$6="COLD",IF(SS!$C32:$AZ32="|",1*SS!$C$4:$AZ$4,0),0)))</f>
        <v>301.12767244198642</v>
      </c>
      <c r="G30" s="90">
        <f t="shared" si="2"/>
        <v>4412.1226566199812</v>
      </c>
      <c r="H30" s="90" t="str">
        <f t="array" ref="H30">IF(OR($A30="",SUM(IF(SS!$C$6:$AZ$6="COLD",IF(SS!$C32:$AZ32="",1,0)))=COUNTIF(SS!$C$6:$AZ$6,"COLD")),"",PT!$P$8+SUM(G31:G$106))</f>
        <v/>
      </c>
      <c r="I30" s="2"/>
      <c r="J30" s="2"/>
    </row>
    <row r="31" spans="1:12" x14ac:dyDescent="0.25">
      <c r="A31" s="2">
        <f>SS!B33</f>
        <v>105.19800000000004</v>
      </c>
      <c r="B31" s="2" t="str">
        <f t="shared" si="0"/>
        <v/>
      </c>
      <c r="C31" s="90" t="str">
        <f t="array" ref="C31">IF($B31="","",SUM(IF(SS!$C$6:$AZ$6="HOT",IF(SS!$C33:$AZ33="|",1*SS!$C$4:$AZ$4,0),0)))</f>
        <v/>
      </c>
      <c r="D31" s="90" t="str">
        <f t="shared" si="1"/>
        <v/>
      </c>
      <c r="E31" s="90" t="e">
        <f t="array" ref="E31">IF(OR($A31="",SUM(IF(SS!$C$6:$AZ$6="HOT",IF(SS!$C33:$AZ33="",1,0)))=COUNTIF(SS!$C$6:$AZ$6,"HOT")),"",SUM(D32:D$106))</f>
        <v>#NUM!</v>
      </c>
      <c r="F31" s="90" t="str">
        <f t="array" ref="F31">IF($B31="","",SUM(IF(SS!$C$6:$AZ$6="COLD",IF(SS!$C33:$AZ33="|",1*SS!$C$4:$AZ$4,0),0)))</f>
        <v/>
      </c>
      <c r="G31" s="90" t="str">
        <f t="shared" si="2"/>
        <v/>
      </c>
      <c r="H31" s="90" t="e">
        <f t="array" ref="H31">IF(OR($A31="",SUM(IF(SS!$C$6:$AZ$6="COLD",IF(SS!$C33:$AZ33="",1,0)))=COUNTIF(SS!$C$6:$AZ$6,"COLD")),"",PT!$P$8+SUM(G32:G$106))</f>
        <v>#NUM!</v>
      </c>
    </row>
    <row r="32" spans="1:12" x14ac:dyDescent="0.25">
      <c r="A32" s="2" t="str">
        <f>SS!B34</f>
        <v/>
      </c>
      <c r="B32" s="2">
        <f t="shared" si="0"/>
        <v>8.6000000000012733E-2</v>
      </c>
      <c r="C32" s="90">
        <f t="array" ref="C32">IF($B32="","",SUM(IF(SS!$C$6:$AZ$6="HOT",IF(SS!$C34:$AZ34="|",1*SS!$C$4:$AZ$4,0),0)))</f>
        <v>568.66257726156005</v>
      </c>
      <c r="D32" s="90">
        <f t="shared" si="1"/>
        <v>48.904981644501405</v>
      </c>
      <c r="E32" s="90" t="str">
        <f t="array" ref="E32">IF(OR($A32="",SUM(IF(SS!$C$6:$AZ$6="HOT",IF(SS!$C34:$AZ34="",1,0)))=COUNTIF(SS!$C$6:$AZ$6,"HOT")),"",SUM(D33:D$106))</f>
        <v/>
      </c>
      <c r="F32" s="90">
        <f t="array" ref="F32">IF($B32="","",SUM(IF(SS!$C$6:$AZ$6="COLD",IF(SS!$C34:$AZ34="|",1*SS!$C$4:$AZ$4,0),0)))</f>
        <v>529820.89511422405</v>
      </c>
      <c r="G32" s="90">
        <f t="shared" si="2"/>
        <v>45564.596979830014</v>
      </c>
      <c r="H32" s="90" t="str">
        <f t="array" ref="H32">IF(OR($A32="",SUM(IF(SS!$C$6:$AZ$6="COLD",IF(SS!$C34:$AZ34="",1,0)))=COUNTIF(SS!$C$6:$AZ$6,"COLD")),"",PT!$P$8+SUM(G33:G$106))</f>
        <v/>
      </c>
    </row>
    <row r="33" spans="1:8" x14ac:dyDescent="0.25">
      <c r="A33" s="2">
        <f>SS!B35</f>
        <v>105.11200000000002</v>
      </c>
      <c r="B33" s="2" t="str">
        <f t="shared" si="0"/>
        <v/>
      </c>
      <c r="C33" s="90" t="str">
        <f t="array" ref="C33">IF($B33="","",SUM(IF(SS!$C$6:$AZ$6="HOT",IF(SS!$C35:$AZ35="|",1*SS!$C$4:$AZ$4,0),0)))</f>
        <v/>
      </c>
      <c r="D33" s="90" t="str">
        <f t="shared" si="1"/>
        <v/>
      </c>
      <c r="E33" s="90" t="e">
        <f t="array" ref="E33">IF(OR($A33="",SUM(IF(SS!$C$6:$AZ$6="HOT",IF(SS!$C35:$AZ35="",1,0)))=COUNTIF(SS!$C$6:$AZ$6,"HOT")),"",SUM(D34:D$106))</f>
        <v>#NUM!</v>
      </c>
      <c r="F33" s="90" t="str">
        <f t="array" ref="F33">IF($B33="","",SUM(IF(SS!$C$6:$AZ$6="COLD",IF(SS!$C35:$AZ35="|",1*SS!$C$4:$AZ$4,0),0)))</f>
        <v/>
      </c>
      <c r="G33" s="90" t="str">
        <f t="shared" si="2"/>
        <v/>
      </c>
      <c r="H33" s="90" t="e">
        <f t="array" ref="H33">IF(OR($A33="",SUM(IF(SS!$C$6:$AZ$6="COLD",IF(SS!$C35:$AZ35="",1,0)))=COUNTIF(SS!$C$6:$AZ$6,"COLD")),"",PT!$P$8+SUM(G34:G$106))</f>
        <v>#NUM!</v>
      </c>
    </row>
    <row r="34" spans="1:8" x14ac:dyDescent="0.25">
      <c r="A34" s="2" t="str">
        <f>SS!B36</f>
        <v/>
      </c>
      <c r="B34" s="2">
        <f t="shared" si="0"/>
        <v>9.9139999999999873</v>
      </c>
      <c r="C34" s="90">
        <f t="array" ref="C34">IF($B34="","",SUM(IF(SS!$C$6:$AZ$6="HOT",IF(SS!$C36:$AZ36="|",1*SS!$C$4:$AZ$4,0),0)))</f>
        <v>568.66257726156005</v>
      </c>
      <c r="D34" s="90">
        <f t="shared" si="1"/>
        <v>5637.7207909710987</v>
      </c>
      <c r="E34" s="90" t="str">
        <f t="array" ref="E34">IF(OR($A34="",SUM(IF(SS!$C$6:$AZ$6="HOT",IF(SS!$C36:$AZ36="",1,0)))=COUNTIF(SS!$C$6:$AZ$6,"HOT")),"",SUM(D35:D$106))</f>
        <v/>
      </c>
      <c r="F34" s="90">
        <f t="array" ref="F34">IF($B34="","",SUM(IF(SS!$C$6:$AZ$6="COLD",IF(SS!$C36:$AZ36="|",1*SS!$C$4:$AZ$4,0),0)))</f>
        <v>301.12767244198642</v>
      </c>
      <c r="G34" s="90">
        <f t="shared" si="2"/>
        <v>2985.3797445898495</v>
      </c>
      <c r="H34" s="90" t="str">
        <f t="array" ref="H34">IF(OR($A34="",SUM(IF(SS!$C$6:$AZ$6="COLD",IF(SS!$C36:$AZ36="",1,0)))=COUNTIF(SS!$C$6:$AZ$6,"COLD")),"",PT!$P$8+SUM(G35:G$106))</f>
        <v/>
      </c>
    </row>
    <row r="35" spans="1:8" x14ac:dyDescent="0.25">
      <c r="A35" s="2">
        <f>SS!B37</f>
        <v>95.198000000000036</v>
      </c>
      <c r="B35" s="2" t="str">
        <f t="shared" si="0"/>
        <v/>
      </c>
      <c r="C35" s="90" t="str">
        <f t="array" ref="C35">IF($B35="","",SUM(IF(SS!$C$6:$AZ$6="HOT",IF(SS!$C37:$AZ37="|",1*SS!$C$4:$AZ$4,0),0)))</f>
        <v/>
      </c>
      <c r="D35" s="90" t="str">
        <f t="shared" si="1"/>
        <v/>
      </c>
      <c r="E35" s="90" t="e">
        <f t="array" ref="E35">IF(OR($A35="",SUM(IF(SS!$C$6:$AZ$6="HOT",IF(SS!$C37:$AZ37="",1,0)))=COUNTIF(SS!$C$6:$AZ$6,"HOT")),"",SUM(D36:D$106))</f>
        <v>#NUM!</v>
      </c>
      <c r="F35" s="90" t="str">
        <f t="array" ref="F35">IF($B35="","",SUM(IF(SS!$C$6:$AZ$6="COLD",IF(SS!$C37:$AZ37="|",1*SS!$C$4:$AZ$4,0),0)))</f>
        <v/>
      </c>
      <c r="G35" s="90" t="str">
        <f t="shared" si="2"/>
        <v/>
      </c>
      <c r="H35" s="90" t="e">
        <f t="array" ref="H35">IF(OR($A35="",SUM(IF(SS!$C$6:$AZ$6="COLD",IF(SS!$C37:$AZ37="",1,0)))=COUNTIF(SS!$C$6:$AZ$6,"COLD")),"",PT!$P$8+SUM(G36:G$106))</f>
        <v>#NUM!</v>
      </c>
    </row>
    <row r="36" spans="1:8" x14ac:dyDescent="0.25">
      <c r="A36" s="2" t="str">
        <f>SS!B38</f>
        <v/>
      </c>
      <c r="B36" s="2">
        <f t="shared" si="0"/>
        <v>11.211000000000013</v>
      </c>
      <c r="C36" s="90">
        <f t="array" ref="C36">IF($B36="","",SUM(IF(SS!$C$6:$AZ$6="HOT",IF(SS!$C38:$AZ38="|",1*SS!$C$4:$AZ$4,0),0)))</f>
        <v>579.93624489818455</v>
      </c>
      <c r="D36" s="90">
        <f t="shared" si="1"/>
        <v>6501.6652415535546</v>
      </c>
      <c r="E36" s="90" t="str">
        <f t="array" ref="E36">IF(OR($A36="",SUM(IF(SS!$C$6:$AZ$6="HOT",IF(SS!$C38:$AZ38="",1,0)))=COUNTIF(SS!$C$6:$AZ$6,"HOT")),"",SUM(D37:D$106))</f>
        <v/>
      </c>
      <c r="F36" s="90">
        <f t="array" ref="F36">IF($B36="","",SUM(IF(SS!$C$6:$AZ$6="COLD",IF(SS!$C38:$AZ38="|",1*SS!$C$4:$AZ$4,0),0)))</f>
        <v>301.12767244198642</v>
      </c>
      <c r="G36" s="90">
        <f t="shared" si="2"/>
        <v>3375.9423357471137</v>
      </c>
      <c r="H36" s="90" t="str">
        <f t="array" ref="H36">IF(OR($A36="",SUM(IF(SS!$C$6:$AZ$6="COLD",IF(SS!$C38:$AZ38="",1,0)))=COUNTIF(SS!$C$6:$AZ$6,"COLD")),"",PT!$P$8+SUM(G37:G$106))</f>
        <v/>
      </c>
    </row>
    <row r="37" spans="1:8" x14ac:dyDescent="0.25">
      <c r="A37" s="2">
        <f>SS!B39</f>
        <v>83.987000000000023</v>
      </c>
      <c r="B37" s="2" t="str">
        <f t="shared" si="0"/>
        <v/>
      </c>
      <c r="C37" s="90" t="str">
        <f t="array" ref="C37">IF($B37="","",SUM(IF(SS!$C$6:$AZ$6="HOT",IF(SS!$C39:$AZ39="|",1*SS!$C$4:$AZ$4,0),0)))</f>
        <v/>
      </c>
      <c r="D37" s="90" t="str">
        <f t="shared" si="1"/>
        <v/>
      </c>
      <c r="E37" s="90" t="e">
        <f t="array" ref="E37">IF(OR($A37="",SUM(IF(SS!$C$6:$AZ$6="HOT",IF(SS!$C39:$AZ39="",1,0)))=COUNTIF(SS!$C$6:$AZ$6,"HOT")),"",SUM(D38:D$106))</f>
        <v>#NUM!</v>
      </c>
      <c r="F37" s="90" t="str">
        <f t="array" ref="F37">IF($B37="","",SUM(IF(SS!$C$6:$AZ$6="COLD",IF(SS!$C39:$AZ39="|",1*SS!$C$4:$AZ$4,0),0)))</f>
        <v/>
      </c>
      <c r="G37" s="90" t="str">
        <f t="shared" si="2"/>
        <v/>
      </c>
      <c r="H37" s="90" t="e">
        <f t="array" ref="H37">IF(OR($A37="",SUM(IF(SS!$C$6:$AZ$6="COLD",IF(SS!$C39:$AZ39="",1,0)))=COUNTIF(SS!$C$6:$AZ$6,"COLD")),"",PT!$P$8+SUM(G38:G$106))</f>
        <v>#NUM!</v>
      </c>
    </row>
    <row r="38" spans="1:8" x14ac:dyDescent="0.25">
      <c r="A38" s="2" t="str">
        <f>SS!B40</f>
        <v/>
      </c>
      <c r="B38" s="2">
        <f t="shared" si="0"/>
        <v>1.2999999999976808E-2</v>
      </c>
      <c r="C38" s="90">
        <f t="array" ref="C38">IF($B38="","",SUM(IF(SS!$C$6:$AZ$6="HOT",IF(SS!$C40:$AZ40="|",1*SS!$C$4:$AZ$4,0),0)))</f>
        <v>579.93624489818455</v>
      </c>
      <c r="D38" s="90">
        <f t="shared" si="1"/>
        <v>7.5391711836629494</v>
      </c>
      <c r="E38" s="90" t="str">
        <f t="array" ref="E38">IF(OR($A38="",SUM(IF(SS!$C$6:$AZ$6="HOT",IF(SS!$C40:$AZ40="",1,0)))=COUNTIF(SS!$C$6:$AZ$6,"HOT")),"",SUM(D39:D$106))</f>
        <v/>
      </c>
      <c r="F38" s="90">
        <f t="array" ref="F38">IF($B38="","",SUM(IF(SS!$C$6:$AZ$6="COLD",IF(SS!$C40:$AZ40="|",1*SS!$C$4:$AZ$4,0),0)))</f>
        <v>14857.871410399443</v>
      </c>
      <c r="G38" s="90">
        <f t="shared" si="2"/>
        <v>193.15232833484816</v>
      </c>
      <c r="H38" s="90" t="str">
        <f t="array" ref="H38">IF(OR($A38="",SUM(IF(SS!$C$6:$AZ$6="COLD",IF(SS!$C40:$AZ40="",1,0)))=COUNTIF(SS!$C$6:$AZ$6,"COLD")),"",PT!$P$8+SUM(G39:G$106))</f>
        <v/>
      </c>
    </row>
    <row r="39" spans="1:8" x14ac:dyDescent="0.25">
      <c r="A39" s="2">
        <f>SS!B41</f>
        <v>83.974000000000046</v>
      </c>
      <c r="B39" s="2" t="str">
        <f t="shared" si="0"/>
        <v/>
      </c>
      <c r="C39" s="90" t="str">
        <f t="array" ref="C39">IF($B39="","",SUM(IF(SS!$C$6:$AZ$6="HOT",IF(SS!$C41:$AZ41="|",1*SS!$C$4:$AZ$4,0),0)))</f>
        <v/>
      </c>
      <c r="D39" s="90" t="str">
        <f t="shared" si="1"/>
        <v/>
      </c>
      <c r="E39" s="90" t="e">
        <f t="array" ref="E39">IF(OR($A39="",SUM(IF(SS!$C$6:$AZ$6="HOT",IF(SS!$C41:$AZ41="",1,0)))=COUNTIF(SS!$C$6:$AZ$6,"HOT")),"",SUM(D40:D$106))</f>
        <v>#NUM!</v>
      </c>
      <c r="F39" s="90" t="str">
        <f t="array" ref="F39">IF($B39="","",SUM(IF(SS!$C$6:$AZ$6="COLD",IF(SS!$C41:$AZ41="|",1*SS!$C$4:$AZ$4,0),0)))</f>
        <v/>
      </c>
      <c r="G39" s="90" t="str">
        <f t="shared" si="2"/>
        <v/>
      </c>
      <c r="H39" s="90" t="e">
        <f t="array" ref="H39">IF(OR($A39="",SUM(IF(SS!$C$6:$AZ$6="COLD",IF(SS!$C41:$AZ41="",1,0)))=COUNTIF(SS!$C$6:$AZ$6,"COLD")),"",PT!$P$8+SUM(G40:G$106))</f>
        <v>#NUM!</v>
      </c>
    </row>
    <row r="40" spans="1:8" x14ac:dyDescent="0.25">
      <c r="A40" s="2" t="str">
        <f>SS!B42</f>
        <v/>
      </c>
      <c r="B40" s="2">
        <f t="shared" si="0"/>
        <v>2.2000000000048203E-2</v>
      </c>
      <c r="C40" s="90">
        <f t="array" ref="C40">IF($B40="","",SUM(IF(SS!$C$6:$AZ$6="HOT",IF(SS!$C42:$AZ42="|",1*SS!$C$4:$AZ$4,0),0)))</f>
        <v>579.93624489818455</v>
      </c>
      <c r="D40" s="90">
        <f t="shared" si="1"/>
        <v>12.758597387788015</v>
      </c>
      <c r="E40" s="90" t="str">
        <f t="array" ref="E40">IF(OR($A40="",SUM(IF(SS!$C$6:$AZ$6="HOT",IF(SS!$C42:$AZ42="",1,0)))=COUNTIF(SS!$C$6:$AZ$6,"HOT")),"",SUM(D41:D$106))</f>
        <v/>
      </c>
      <c r="F40" s="90">
        <f t="array" ref="F40">IF($B40="","",SUM(IF(SS!$C$6:$AZ$6="COLD",IF(SS!$C42:$AZ42="|",1*SS!$C$4:$AZ$4,0),0)))</f>
        <v>29567.413766776619</v>
      </c>
      <c r="G40" s="90">
        <f t="shared" si="2"/>
        <v>650.48310287051083</v>
      </c>
      <c r="H40" s="90" t="str">
        <f t="array" ref="H40">IF(OR($A40="",SUM(IF(SS!$C$6:$AZ$6="COLD",IF(SS!$C42:$AZ42="",1,0)))=COUNTIF(SS!$C$6:$AZ$6,"COLD")),"",PT!$P$8+SUM(G41:G$106))</f>
        <v/>
      </c>
    </row>
    <row r="41" spans="1:8" x14ac:dyDescent="0.25">
      <c r="A41" s="2">
        <f>SS!B43</f>
        <v>83.951999999999998</v>
      </c>
      <c r="B41" s="2" t="str">
        <f t="shared" si="0"/>
        <v/>
      </c>
      <c r="C41" s="90" t="str">
        <f t="array" ref="C41">IF($B41="","",SUM(IF(SS!$C$6:$AZ$6="HOT",IF(SS!$C43:$AZ43="|",1*SS!$C$4:$AZ$4,0),0)))</f>
        <v/>
      </c>
      <c r="D41" s="90" t="str">
        <f t="shared" si="1"/>
        <v/>
      </c>
      <c r="E41" s="90" t="e">
        <f t="array" ref="E41">IF(OR($A41="",SUM(IF(SS!$C$6:$AZ$6="HOT",IF(SS!$C43:$AZ43="",1,0)))=COUNTIF(SS!$C$6:$AZ$6,"HOT")),"",SUM(D42:D$106))</f>
        <v>#NUM!</v>
      </c>
      <c r="F41" s="90" t="str">
        <f t="array" ref="F41">IF($B41="","",SUM(IF(SS!$C$6:$AZ$6="COLD",IF(SS!$C43:$AZ43="|",1*SS!$C$4:$AZ$4,0),0)))</f>
        <v/>
      </c>
      <c r="G41" s="90" t="str">
        <f t="shared" si="2"/>
        <v/>
      </c>
      <c r="H41" s="90" t="e">
        <f t="array" ref="H41">IF(OR($A41="",SUM(IF(SS!$C$6:$AZ$6="COLD",IF(SS!$C43:$AZ43="",1,0)))=COUNTIF(SS!$C$6:$AZ$6,"COLD")),"",PT!$P$8+SUM(G42:G$106))</f>
        <v>#NUM!</v>
      </c>
    </row>
    <row r="42" spans="1:8" x14ac:dyDescent="0.25">
      <c r="A42" s="2" t="str">
        <f>SS!B44</f>
        <v/>
      </c>
      <c r="B42" s="2">
        <f t="shared" si="0"/>
        <v>1.0029999999999859</v>
      </c>
      <c r="C42" s="90">
        <f t="array" ref="C42">IF($B42="","",SUM(IF(SS!$C$6:$AZ$6="HOT",IF(SS!$C44:$AZ44="|",1*SS!$C$4:$AZ$4,0),0)))</f>
        <v>579.93624489818455</v>
      </c>
      <c r="D42" s="90">
        <f t="shared" si="1"/>
        <v>581.67605363287089</v>
      </c>
      <c r="E42" s="90" t="str">
        <f t="array" ref="E42">IF(OR($A42="",SUM(IF(SS!$C$6:$AZ$6="HOT",IF(SS!$C44:$AZ44="",1,0)))=COUNTIF(SS!$C$6:$AZ$6,"HOT")),"",SUM(D43:D$106))</f>
        <v/>
      </c>
      <c r="F42" s="90">
        <f t="array" ref="F42">IF($B42="","",SUM(IF(SS!$C$6:$AZ$6="COLD",IF(SS!$C44:$AZ44="|",1*SS!$C$4:$AZ$4,0),0)))</f>
        <v>44539.16797886842</v>
      </c>
      <c r="G42" s="90">
        <f t="shared" si="2"/>
        <v>44672.7854828044</v>
      </c>
      <c r="H42" s="90" t="str">
        <f t="array" ref="H42">IF(OR($A42="",SUM(IF(SS!$C$6:$AZ$6="COLD",IF(SS!$C44:$AZ44="",1,0)))=COUNTIF(SS!$C$6:$AZ$6,"COLD")),"",PT!$P$8+SUM(G43:G$106))</f>
        <v/>
      </c>
    </row>
    <row r="43" spans="1:8" x14ac:dyDescent="0.25">
      <c r="A43" s="2">
        <f>SS!B45</f>
        <v>82.949000000000012</v>
      </c>
      <c r="B43" s="2" t="str">
        <f t="shared" si="0"/>
        <v/>
      </c>
      <c r="C43" s="90" t="str">
        <f t="array" ref="C43">IF($B43="","",SUM(IF(SS!$C$6:$AZ$6="HOT",IF(SS!$C45:$AZ45="|",1*SS!$C$4:$AZ$4,0),0)))</f>
        <v/>
      </c>
      <c r="D43" s="90" t="str">
        <f t="shared" si="1"/>
        <v/>
      </c>
      <c r="E43" s="90" t="e">
        <f t="array" ref="E43">IF(OR($A43="",SUM(IF(SS!$C$6:$AZ$6="HOT",IF(SS!$C45:$AZ45="",1,0)))=COUNTIF(SS!$C$6:$AZ$6,"HOT")),"",SUM(D44:D$106))</f>
        <v>#NUM!</v>
      </c>
      <c r="F43" s="90" t="str">
        <f t="array" ref="F43">IF($B43="","",SUM(IF(SS!$C$6:$AZ$6="COLD",IF(SS!$C45:$AZ45="|",1*SS!$C$4:$AZ$4,0),0)))</f>
        <v/>
      </c>
      <c r="G43" s="90" t="str">
        <f t="shared" si="2"/>
        <v/>
      </c>
      <c r="H43" s="90" t="e">
        <f t="array" ref="H43">IF(OR($A43="",SUM(IF(SS!$C$6:$AZ$6="COLD",IF(SS!$C45:$AZ45="",1,0)))=COUNTIF(SS!$C$6:$AZ$6,"COLD")),"",PT!$P$8+SUM(G44:G$106))</f>
        <v>#NUM!</v>
      </c>
    </row>
    <row r="44" spans="1:8" x14ac:dyDescent="0.25">
      <c r="A44" s="2" t="str">
        <f>SS!B46</f>
        <v/>
      </c>
      <c r="B44" s="2">
        <f t="shared" si="0"/>
        <v>2.0000000000095497E-3</v>
      </c>
      <c r="C44" s="90">
        <f t="array" ref="C44">IF($B44="","",SUM(IF(SS!$C$6:$AZ$6="HOT",IF(SS!$C46:$AZ46="|",1*SS!$C$4:$AZ$4,0),0)))</f>
        <v>579.93624489818455</v>
      </c>
      <c r="D44" s="90">
        <f t="shared" si="1"/>
        <v>1.1598724898019073</v>
      </c>
      <c r="E44" s="90" t="str">
        <f t="array" ref="E44">IF(OR($A44="",SUM(IF(SS!$C$6:$AZ$6="HOT",IF(SS!$C46:$AZ46="",1,0)))=COUNTIF(SS!$C$6:$AZ$6,"HOT")),"",SUM(D45:D$106))</f>
        <v/>
      </c>
      <c r="F44" s="90">
        <f t="array" ref="F44">IF($B44="","",SUM(IF(SS!$C$6:$AZ$6="COLD",IF(SS!$C46:$AZ46="|",1*SS!$C$4:$AZ$4,0),0)))</f>
        <v>29982.424240910965</v>
      </c>
      <c r="G44" s="90">
        <f t="shared" si="2"/>
        <v>59.964848482108252</v>
      </c>
      <c r="H44" s="90" t="str">
        <f t="array" ref="H44">IF(OR($A44="",SUM(IF(SS!$C$6:$AZ$6="COLD",IF(SS!$C46:$AZ46="",1,0)))=COUNTIF(SS!$C$6:$AZ$6,"COLD")),"",PT!$P$8+SUM(G45:G$106))</f>
        <v/>
      </c>
    </row>
    <row r="45" spans="1:8" x14ac:dyDescent="0.25">
      <c r="A45" s="2">
        <f>SS!B47</f>
        <v>82.947000000000003</v>
      </c>
      <c r="B45" s="2" t="str">
        <f t="shared" si="0"/>
        <v/>
      </c>
      <c r="C45" s="90" t="str">
        <f t="array" ref="C45">IF($B45="","",SUM(IF(SS!$C$6:$AZ$6="HOT",IF(SS!$C47:$AZ47="|",1*SS!$C$4:$AZ$4,0),0)))</f>
        <v/>
      </c>
      <c r="D45" s="90" t="str">
        <f t="shared" si="1"/>
        <v/>
      </c>
      <c r="E45" s="90" t="e">
        <f t="array" ref="E45">IF(OR($A45="",SUM(IF(SS!$C$6:$AZ$6="HOT",IF(SS!$C47:$AZ47="",1,0)))=COUNTIF(SS!$C$6:$AZ$6,"HOT")),"",SUM(D46:D$106))</f>
        <v>#NUM!</v>
      </c>
      <c r="F45" s="90" t="str">
        <f t="array" ref="F45">IF($B45="","",SUM(IF(SS!$C$6:$AZ$6="COLD",IF(SS!$C47:$AZ47="|",1*SS!$C$4:$AZ$4,0),0)))</f>
        <v/>
      </c>
      <c r="G45" s="90" t="str">
        <f t="shared" si="2"/>
        <v/>
      </c>
      <c r="H45" s="90" t="e">
        <f t="array" ref="H45">IF(OR($A45="",SUM(IF(SS!$C$6:$AZ$6="COLD",IF(SS!$C47:$AZ47="",1,0)))=COUNTIF(SS!$C$6:$AZ$6,"COLD")),"",PT!$P$8+SUM(G46:G$106))</f>
        <v>#NUM!</v>
      </c>
    </row>
    <row r="46" spans="1:8" x14ac:dyDescent="0.25">
      <c r="A46" s="2" t="str">
        <f>SS!B48</f>
        <v/>
      </c>
      <c r="B46" s="2">
        <f t="shared" si="0"/>
        <v>3.999999999962256E-3</v>
      </c>
      <c r="C46" s="90">
        <f t="array" ref="C46">IF($B46="","",SUM(IF(SS!$C$6:$AZ$6="HOT",IF(SS!$C48:$AZ48="|",1*SS!$C$4:$AZ$4,0),0)))</f>
        <v>579.93624489818455</v>
      </c>
      <c r="D46" s="90">
        <f t="shared" si="1"/>
        <v>2.3197449795708489</v>
      </c>
      <c r="E46" s="90" t="str">
        <f t="array" ref="E46">IF(OR($A46="",SUM(IF(SS!$C$6:$AZ$6="HOT",IF(SS!$C48:$AZ48="",1,0)))=COUNTIF(SS!$C$6:$AZ$6,"HOT")),"",SUM(D47:D$106))</f>
        <v/>
      </c>
      <c r="F46" s="90">
        <f t="array" ref="F46">IF($B46="","",SUM(IF(SS!$C$6:$AZ$6="COLD",IF(SS!$C48:$AZ48="|",1*SS!$C$4:$AZ$4,0),0)))</f>
        <v>15272.881884533792</v>
      </c>
      <c r="G46" s="90">
        <f t="shared" si="2"/>
        <v>61.091527537558704</v>
      </c>
      <c r="H46" s="90" t="str">
        <f t="array" ref="H46">IF(OR($A46="",SUM(IF(SS!$C$6:$AZ$6="COLD",IF(SS!$C48:$AZ48="",1,0)))=COUNTIF(SS!$C$6:$AZ$6,"COLD")),"",PT!$P$8+SUM(G47:G$106))</f>
        <v/>
      </c>
    </row>
    <row r="47" spans="1:8" x14ac:dyDescent="0.25">
      <c r="A47" s="2">
        <f>SS!B49</f>
        <v>82.94300000000004</v>
      </c>
      <c r="B47" s="2" t="str">
        <f t="shared" si="0"/>
        <v/>
      </c>
      <c r="C47" s="90" t="str">
        <f t="array" ref="C47">IF($B47="","",SUM(IF(SS!$C$6:$AZ$6="HOT",IF(SS!$C49:$AZ49="|",1*SS!$C$4:$AZ$4,0),0)))</f>
        <v/>
      </c>
      <c r="D47" s="90" t="str">
        <f t="shared" si="1"/>
        <v/>
      </c>
      <c r="E47" s="90" t="e">
        <f t="array" ref="E47">IF(OR($A47="",SUM(IF(SS!$C$6:$AZ$6="HOT",IF(SS!$C49:$AZ49="",1,0)))=COUNTIF(SS!$C$6:$AZ$6,"HOT")),"",SUM(D48:D$106))</f>
        <v>#NUM!</v>
      </c>
      <c r="F47" s="90" t="str">
        <f t="array" ref="F47">IF($B47="","",SUM(IF(SS!$C$6:$AZ$6="COLD",IF(SS!$C49:$AZ49="|",1*SS!$C$4:$AZ$4,0),0)))</f>
        <v/>
      </c>
      <c r="G47" s="90" t="str">
        <f t="shared" si="2"/>
        <v/>
      </c>
      <c r="H47" s="90" t="e">
        <f t="array" ref="H47">IF(OR($A47="",SUM(IF(SS!$C$6:$AZ$6="COLD",IF(SS!$C49:$AZ49="",1,0)))=COUNTIF(SS!$C$6:$AZ$6,"COLD")),"",PT!$P$8+SUM(G48:G$106))</f>
        <v>#NUM!</v>
      </c>
    </row>
    <row r="48" spans="1:8" x14ac:dyDescent="0.25">
      <c r="A48" s="2" t="str">
        <f>SS!B50</f>
        <v/>
      </c>
      <c r="B48" s="2">
        <f t="shared" si="0"/>
        <v>7.6930000000000405</v>
      </c>
      <c r="C48" s="90">
        <f t="array" ref="C48">IF($B48="","",SUM(IF(SS!$C$6:$AZ$6="HOT",IF(SS!$C50:$AZ50="|",1*SS!$C$4:$AZ$4,0),0)))</f>
        <v>579.93624489818455</v>
      </c>
      <c r="D48" s="90">
        <f t="shared" si="1"/>
        <v>4461.4495320017577</v>
      </c>
      <c r="E48" s="90" t="str">
        <f t="array" ref="E48">IF(OR($A48="",SUM(IF(SS!$C$6:$AZ$6="HOT",IF(SS!$C50:$AZ50="",1,0)))=COUNTIF(SS!$C$6:$AZ$6,"HOT")),"",SUM(D49:D$106))</f>
        <v/>
      </c>
      <c r="F48" s="90">
        <f t="array" ref="F48">IF($B48="","",SUM(IF(SS!$C$6:$AZ$6="COLD",IF(SS!$C50:$AZ50="|",1*SS!$C$4:$AZ$4,0),0)))</f>
        <v>301.12767244198642</v>
      </c>
      <c r="G48" s="90">
        <f t="shared" si="2"/>
        <v>2316.5751840962139</v>
      </c>
      <c r="H48" s="90" t="str">
        <f t="array" ref="H48">IF(OR($A48="",SUM(IF(SS!$C$6:$AZ$6="COLD",IF(SS!$C50:$AZ50="",1,0)))=COUNTIF(SS!$C$6:$AZ$6,"COLD")),"",PT!$P$8+SUM(G49:G$106))</f>
        <v/>
      </c>
    </row>
    <row r="49" spans="1:8" x14ac:dyDescent="0.25">
      <c r="A49" s="2">
        <f>SS!B51</f>
        <v>75.25</v>
      </c>
      <c r="B49" s="2" t="str">
        <f t="shared" si="0"/>
        <v/>
      </c>
      <c r="C49" s="90" t="str">
        <f t="array" ref="C49">IF($B49="","",SUM(IF(SS!$C$6:$AZ$6="HOT",IF(SS!$C51:$AZ51="|",1*SS!$C$4:$AZ$4,0),0)))</f>
        <v/>
      </c>
      <c r="D49" s="90" t="str">
        <f t="shared" si="1"/>
        <v/>
      </c>
      <c r="E49" s="90" t="e">
        <f t="array" ref="E49">IF(OR($A49="",SUM(IF(SS!$C$6:$AZ$6="HOT",IF(SS!$C51:$AZ51="",1,0)))=COUNTIF(SS!$C$6:$AZ$6,"HOT")),"",SUM(D50:D$106))</f>
        <v>#NUM!</v>
      </c>
      <c r="F49" s="90" t="str">
        <f t="array" ref="F49">IF($B49="","",SUM(IF(SS!$C$6:$AZ$6="COLD",IF(SS!$C51:$AZ51="|",1*SS!$C$4:$AZ$4,0),0)))</f>
        <v/>
      </c>
      <c r="G49" s="90" t="str">
        <f t="shared" si="2"/>
        <v/>
      </c>
      <c r="H49" s="90" t="e">
        <f t="array" ref="H49">IF(OR($A49="",SUM(IF(SS!$C$6:$AZ$6="COLD",IF(SS!$C51:$AZ51="",1,0)))=COUNTIF(SS!$C$6:$AZ$6,"COLD")),"",PT!$P$8+SUM(G50:G$106))</f>
        <v>#NUM!</v>
      </c>
    </row>
    <row r="50" spans="1:8" x14ac:dyDescent="0.25">
      <c r="A50" s="2" t="str">
        <f>SS!B52</f>
        <v/>
      </c>
      <c r="B50" s="2">
        <f t="shared" si="0"/>
        <v>1.2860000000000014</v>
      </c>
      <c r="C50" s="90">
        <f t="array" ref="C50">IF($B50="","",SUM(IF(SS!$C$6:$AZ$6="HOT",IF(SS!$C52:$AZ52="|",1*SS!$C$4:$AZ$4,0),0)))</f>
        <v>8454.2738844866199</v>
      </c>
      <c r="D50" s="90">
        <f t="shared" si="1"/>
        <v>10872.196215449805</v>
      </c>
      <c r="E50" s="90" t="str">
        <f t="array" ref="E50">IF(OR($A50="",SUM(IF(SS!$C$6:$AZ$6="HOT",IF(SS!$C52:$AZ52="",1,0)))=COUNTIF(SS!$C$6:$AZ$6,"HOT")),"",SUM(D51:D$106))</f>
        <v/>
      </c>
      <c r="F50" s="90">
        <f t="array" ref="F50">IF($B50="","",SUM(IF(SS!$C$6:$AZ$6="COLD",IF(SS!$C52:$AZ52="|",1*SS!$C$4:$AZ$4,0),0)))</f>
        <v>301.12767244198642</v>
      </c>
      <c r="G50" s="90">
        <f t="shared" si="2"/>
        <v>387.25018676039497</v>
      </c>
      <c r="H50" s="90" t="str">
        <f t="array" ref="H50">IF(OR($A50="",SUM(IF(SS!$C$6:$AZ$6="COLD",IF(SS!$C52:$AZ52="",1,0)))=COUNTIF(SS!$C$6:$AZ$6,"COLD")),"",PT!$P$8+SUM(G51:G$106))</f>
        <v/>
      </c>
    </row>
    <row r="51" spans="1:8" x14ac:dyDescent="0.25">
      <c r="A51" s="2">
        <f>SS!B53</f>
        <v>73.963999999999999</v>
      </c>
      <c r="B51" s="2" t="str">
        <f t="shared" si="0"/>
        <v/>
      </c>
      <c r="C51" s="90" t="str">
        <f t="array" ref="C51">IF($B51="","",SUM(IF(SS!$C$6:$AZ$6="HOT",IF(SS!$C53:$AZ53="|",1*SS!$C$4:$AZ$4,0),0)))</f>
        <v/>
      </c>
      <c r="D51" s="90" t="str">
        <f t="shared" si="1"/>
        <v/>
      </c>
      <c r="E51" s="90" t="e">
        <f t="array" ref="E51">IF(OR($A51="",SUM(IF(SS!$C$6:$AZ$6="HOT",IF(SS!$C53:$AZ53="",1,0)))=COUNTIF(SS!$C$6:$AZ$6,"HOT")),"",SUM(D52:D$106))</f>
        <v>#NUM!</v>
      </c>
      <c r="F51" s="90" t="str">
        <f t="array" ref="F51">IF($B51="","",SUM(IF(SS!$C$6:$AZ$6="COLD",IF(SS!$C53:$AZ53="|",1*SS!$C$4:$AZ$4,0),0)))</f>
        <v/>
      </c>
      <c r="G51" s="90" t="str">
        <f t="shared" si="2"/>
        <v/>
      </c>
      <c r="H51" s="90" t="e">
        <f t="array" ref="H51">IF(OR($A51="",SUM(IF(SS!$C$6:$AZ$6="COLD",IF(SS!$C53:$AZ53="",1,0)))=COUNTIF(SS!$C$6:$AZ$6,"COLD")),"",PT!$P$8+SUM(G52:G$106))</f>
        <v>#NUM!</v>
      </c>
    </row>
    <row r="52" spans="1:8" x14ac:dyDescent="0.25">
      <c r="A52" s="2" t="str">
        <f>SS!B54</f>
        <v/>
      </c>
      <c r="B52" s="2">
        <f t="shared" si="0"/>
        <v>2.7809999999999491</v>
      </c>
      <c r="C52" s="90">
        <f t="array" ref="C52">IF($B52="","",SUM(IF(SS!$C$6:$AZ$6="HOT",IF(SS!$C54:$AZ54="|",1*SS!$C$4:$AZ$4,0),0)))</f>
        <v>8497.2379877447329</v>
      </c>
      <c r="D52" s="90">
        <f t="shared" si="1"/>
        <v>23630.81884391767</v>
      </c>
      <c r="E52" s="90" t="str">
        <f t="array" ref="E52">IF(OR($A52="",SUM(IF(SS!$C$6:$AZ$6="HOT",IF(SS!$C54:$AZ54="",1,0)))=COUNTIF(SS!$C$6:$AZ$6,"HOT")),"",SUM(D53:D$106))</f>
        <v/>
      </c>
      <c r="F52" s="90">
        <f t="array" ref="F52">IF($B52="","",SUM(IF(SS!$C$6:$AZ$6="COLD",IF(SS!$C54:$AZ54="|",1*SS!$C$4:$AZ$4,0),0)))</f>
        <v>301.12767244198642</v>
      </c>
      <c r="G52" s="90">
        <f t="shared" si="2"/>
        <v>837.43605706114886</v>
      </c>
      <c r="H52" s="90" t="str">
        <f t="array" ref="H52">IF(OR($A52="",SUM(IF(SS!$C$6:$AZ$6="COLD",IF(SS!$C54:$AZ54="",1,0)))=COUNTIF(SS!$C$6:$AZ$6,"COLD")),"",PT!$P$8+SUM(G53:G$106))</f>
        <v/>
      </c>
    </row>
    <row r="53" spans="1:8" x14ac:dyDescent="0.25">
      <c r="A53" s="2">
        <f>SS!B55</f>
        <v>71.18300000000005</v>
      </c>
      <c r="B53" s="2" t="str">
        <f t="shared" si="0"/>
        <v/>
      </c>
      <c r="C53" s="90" t="str">
        <f t="array" ref="C53">IF($B53="","",SUM(IF(SS!$C$6:$AZ$6="HOT",IF(SS!$C55:$AZ55="|",1*SS!$C$4:$AZ$4,0),0)))</f>
        <v/>
      </c>
      <c r="D53" s="90" t="str">
        <f t="shared" si="1"/>
        <v/>
      </c>
      <c r="E53" s="90" t="e">
        <f t="array" ref="E53">IF(OR($A53="",SUM(IF(SS!$C$6:$AZ$6="HOT",IF(SS!$C55:$AZ55="",1,0)))=COUNTIF(SS!$C$6:$AZ$6,"HOT")),"",SUM(D54:D$106))</f>
        <v>#NUM!</v>
      </c>
      <c r="F53" s="90" t="str">
        <f t="array" ref="F53">IF($B53="","",SUM(IF(SS!$C$6:$AZ$6="COLD",IF(SS!$C55:$AZ55="|",1*SS!$C$4:$AZ$4,0),0)))</f>
        <v/>
      </c>
      <c r="G53" s="90" t="str">
        <f t="shared" si="2"/>
        <v/>
      </c>
      <c r="H53" s="90" t="e">
        <f t="array" ref="H53">IF(OR($A53="",SUM(IF(SS!$C$6:$AZ$6="COLD",IF(SS!$C55:$AZ55="",1,0)))=COUNTIF(SS!$C$6:$AZ$6,"COLD")),"",PT!$P$8+SUM(G54:G$106))</f>
        <v>#NUM!</v>
      </c>
    </row>
    <row r="54" spans="1:8" x14ac:dyDescent="0.25">
      <c r="A54" s="2" t="str">
        <f>SS!B56</f>
        <v/>
      </c>
      <c r="B54" s="2">
        <f t="shared" si="0"/>
        <v>0.5</v>
      </c>
      <c r="C54" s="90">
        <f t="array" ref="C54">IF($B54="","",SUM(IF(SS!$C$6:$AZ$6="HOT",IF(SS!$C56:$AZ56="|",1*SS!$C$4:$AZ$4,0),0)))</f>
        <v>8497.2379877447329</v>
      </c>
      <c r="D54" s="90">
        <f t="shared" si="1"/>
        <v>4248.6189938723664</v>
      </c>
      <c r="E54" s="90" t="str">
        <f t="array" ref="E54">IF(OR($A54="",SUM(IF(SS!$C$6:$AZ$6="HOT",IF(SS!$C56:$AZ56="",1,0)))=COUNTIF(SS!$C$6:$AZ$6,"HOT")),"",SUM(D55:D$106))</f>
        <v/>
      </c>
      <c r="F54" s="90">
        <f t="array" ref="F54">IF($B54="","",SUM(IF(SS!$C$6:$AZ$6="COLD",IF(SS!$C56:$AZ56="|",1*SS!$C$4:$AZ$4,0),0)))</f>
        <v>274.93343460563409</v>
      </c>
      <c r="G54" s="90">
        <f t="shared" si="2"/>
        <v>137.46671730281705</v>
      </c>
      <c r="H54" s="90" t="str">
        <f t="array" ref="H54">IF(OR($A54="",SUM(IF(SS!$C$6:$AZ$6="COLD",IF(SS!$C56:$AZ56="",1,0)))=COUNTIF(SS!$C$6:$AZ$6,"COLD")),"",PT!$P$8+SUM(G55:G$106))</f>
        <v/>
      </c>
    </row>
    <row r="55" spans="1:8" x14ac:dyDescent="0.25">
      <c r="A55" s="2">
        <f>SS!B57</f>
        <v>70.68300000000005</v>
      </c>
      <c r="B55" s="2" t="str">
        <f t="shared" si="0"/>
        <v/>
      </c>
      <c r="C55" s="90" t="str">
        <f t="array" ref="C55">IF($B55="","",SUM(IF(SS!$C$6:$AZ$6="HOT",IF(SS!$C57:$AZ57="|",1*SS!$C$4:$AZ$4,0),0)))</f>
        <v/>
      </c>
      <c r="D55" s="90" t="str">
        <f t="shared" si="1"/>
        <v/>
      </c>
      <c r="E55" s="90" t="e">
        <f t="array" ref="E55">IF(OR($A55="",SUM(IF(SS!$C$6:$AZ$6="HOT",IF(SS!$C57:$AZ57="",1,0)))=COUNTIF(SS!$C$6:$AZ$6,"HOT")),"",SUM(D56:D$106))</f>
        <v>#NUM!</v>
      </c>
      <c r="F55" s="90" t="str">
        <f t="array" ref="F55">IF($B55="","",SUM(IF(SS!$C$6:$AZ$6="COLD",IF(SS!$C57:$AZ57="|",1*SS!$C$4:$AZ$4,0),0)))</f>
        <v/>
      </c>
      <c r="G55" s="90" t="str">
        <f t="shared" si="2"/>
        <v/>
      </c>
      <c r="H55" s="90" t="e">
        <f t="array" ref="H55">IF(OR($A55="",SUM(IF(SS!$C$6:$AZ$6="COLD",IF(SS!$C57:$AZ57="",1,0)))=COUNTIF(SS!$C$6:$AZ$6,"COLD")),"",PT!$P$8+SUM(G56:G$106))</f>
        <v>#NUM!</v>
      </c>
    </row>
    <row r="56" spans="1:8" x14ac:dyDescent="0.25">
      <c r="A56" s="2" t="str">
        <f>SS!B58</f>
        <v/>
      </c>
      <c r="B56" s="2">
        <f t="shared" si="0"/>
        <v>0.68300000000004957</v>
      </c>
      <c r="C56" s="90">
        <f t="array" ref="C56">IF($B56="","",SUM(IF(SS!$C$6:$AZ$6="HOT",IF(SS!$C58:$AZ58="|",1*SS!$C$4:$AZ$4,0),0)))</f>
        <v>622.90034815629599</v>
      </c>
      <c r="D56" s="90">
        <f t="shared" si="1"/>
        <v>425.44093779078105</v>
      </c>
      <c r="E56" s="90" t="str">
        <f t="array" ref="E56">IF(OR($A56="",SUM(IF(SS!$C$6:$AZ$6="HOT",IF(SS!$C58:$AZ58="",1,0)))=COUNTIF(SS!$C$6:$AZ$6,"HOT")),"",SUM(D57:D$106))</f>
        <v/>
      </c>
      <c r="F56" s="90">
        <f t="array" ref="F56">IF($B56="","",SUM(IF(SS!$C$6:$AZ$6="COLD",IF(SS!$C58:$AZ58="|",1*SS!$C$4:$AZ$4,0),0)))</f>
        <v>274.93343460563409</v>
      </c>
      <c r="G56" s="90">
        <f t="shared" si="2"/>
        <v>187.7795358356617</v>
      </c>
      <c r="H56" s="90" t="str">
        <f t="array" ref="H56">IF(OR($A56="",SUM(IF(SS!$C$6:$AZ$6="COLD",IF(SS!$C58:$AZ58="",1,0)))=COUNTIF(SS!$C$6:$AZ$6,"COLD")),"",PT!$P$8+SUM(G57:G$106))</f>
        <v/>
      </c>
    </row>
    <row r="57" spans="1:8" x14ac:dyDescent="0.25">
      <c r="A57" s="2">
        <f>SS!B59</f>
        <v>70</v>
      </c>
      <c r="B57" s="2" t="str">
        <f t="shared" si="0"/>
        <v/>
      </c>
      <c r="C57" s="90" t="str">
        <f t="array" ref="C57">IF($B57="","",SUM(IF(SS!$C$6:$AZ$6="HOT",IF(SS!$C59:$AZ59="|",1*SS!$C$4:$AZ$4,0),0)))</f>
        <v/>
      </c>
      <c r="D57" s="90" t="str">
        <f t="shared" si="1"/>
        <v/>
      </c>
      <c r="E57" s="90" t="e">
        <f t="array" ref="E57">IF(OR($A57="",SUM(IF(SS!$C$6:$AZ$6="HOT",IF(SS!$C59:$AZ59="",1,0)))=COUNTIF(SS!$C$6:$AZ$6,"HOT")),"",SUM(D58:D$106))</f>
        <v>#NUM!</v>
      </c>
      <c r="F57" s="90" t="str">
        <f t="array" ref="F57">IF($B57="","",SUM(IF(SS!$C$6:$AZ$6="COLD",IF(SS!$C59:$AZ59="|",1*SS!$C$4:$AZ$4,0),0)))</f>
        <v/>
      </c>
      <c r="G57" s="90" t="str">
        <f t="shared" si="2"/>
        <v/>
      </c>
      <c r="H57" s="90" t="e">
        <f t="array" ref="H57">IF(OR($A57="",SUM(IF(SS!$C$6:$AZ$6="COLD",IF(SS!$C59:$AZ59="",1,0)))=COUNTIF(SS!$C$6:$AZ$6,"COLD")),"",PT!$P$8+SUM(G58:G$106))</f>
        <v>#NUM!</v>
      </c>
    </row>
    <row r="58" spans="1:8" x14ac:dyDescent="0.25">
      <c r="A58" s="2" t="str">
        <f>SS!B60</f>
        <v/>
      </c>
      <c r="B58" s="2">
        <f t="shared" si="0"/>
        <v>7.3859999999999673</v>
      </c>
      <c r="C58" s="90">
        <f t="array" ref="C58">IF($B58="","",SUM(IF(SS!$C$6:$AZ$6="HOT",IF(SS!$C60:$AZ60="|",1*SS!$C$4:$AZ$4,0),0)))</f>
        <v>622.90034815629599</v>
      </c>
      <c r="D58" s="90">
        <f t="shared" si="1"/>
        <v>4600.7419714823818</v>
      </c>
      <c r="E58" s="90" t="str">
        <f t="array" ref="E58">IF(OR($A58="",SUM(IF(SS!$C$6:$AZ$6="HOT",IF(SS!$C60:$AZ60="",1,0)))=COUNTIF(SS!$C$6:$AZ$6,"HOT")),"",SUM(D59:D$106))</f>
        <v/>
      </c>
      <c r="F58" s="90">
        <f t="array" ref="F58">IF($B58="","",SUM(IF(SS!$C$6:$AZ$6="COLD",IF(SS!$C60:$AZ60="|",1*SS!$C$4:$AZ$4,0),0)))</f>
        <v>288.34979016118962</v>
      </c>
      <c r="G58" s="90">
        <f t="shared" si="2"/>
        <v>2129.751550130537</v>
      </c>
      <c r="H58" s="90" t="str">
        <f t="array" ref="H58">IF(OR($A58="",SUM(IF(SS!$C$6:$AZ$6="COLD",IF(SS!$C60:$AZ60="",1,0)))=COUNTIF(SS!$C$6:$AZ$6,"COLD")),"",PT!$P$8+SUM(G59:G$106))</f>
        <v/>
      </c>
    </row>
    <row r="59" spans="1:8" x14ac:dyDescent="0.25">
      <c r="A59" s="2">
        <f>SS!B61</f>
        <v>62.614000000000033</v>
      </c>
      <c r="B59" s="2" t="str">
        <f t="shared" si="0"/>
        <v/>
      </c>
      <c r="C59" s="90" t="str">
        <f t="array" ref="C59">IF($B59="","",SUM(IF(SS!$C$6:$AZ$6="HOT",IF(SS!$C61:$AZ61="|",1*SS!$C$4:$AZ$4,0),0)))</f>
        <v/>
      </c>
      <c r="D59" s="90" t="str">
        <f t="shared" si="1"/>
        <v/>
      </c>
      <c r="E59" s="90" t="e">
        <f t="array" ref="E59">IF(OR($A59="",SUM(IF(SS!$C$6:$AZ$6="HOT",IF(SS!$C61:$AZ61="",1,0)))=COUNTIF(SS!$C$6:$AZ$6,"HOT")),"",SUM(D60:D$106))</f>
        <v>#NUM!</v>
      </c>
      <c r="F59" s="90" t="str">
        <f t="array" ref="F59">IF($B59="","",SUM(IF(SS!$C$6:$AZ$6="COLD",IF(SS!$C61:$AZ61="|",1*SS!$C$4:$AZ$4,0),0)))</f>
        <v/>
      </c>
      <c r="G59" s="90" t="str">
        <f t="shared" si="2"/>
        <v/>
      </c>
      <c r="H59" s="90" t="e">
        <f t="array" ref="H59">IF(OR($A59="",SUM(IF(SS!$C$6:$AZ$6="COLD",IF(SS!$C61:$AZ61="",1,0)))=COUNTIF(SS!$C$6:$AZ$6,"COLD")),"",PT!$P$8+SUM(G60:G$106))</f>
        <v>#NUM!</v>
      </c>
    </row>
    <row r="60" spans="1:8" x14ac:dyDescent="0.25">
      <c r="A60" s="2" t="str">
        <f>SS!B62</f>
        <v/>
      </c>
      <c r="B60" s="2">
        <f t="shared" si="0"/>
        <v>1.0000000000331966E-3</v>
      </c>
      <c r="C60" s="90">
        <f t="array" ref="C60">IF($B60="","",SUM(IF(SS!$C$6:$AZ$6="HOT",IF(SS!$C62:$AZ62="|",1*SS!$C$4:$AZ$4,0),0)))</f>
        <v>4856.6765719324994</v>
      </c>
      <c r="D60" s="90">
        <f t="shared" si="1"/>
        <v>4.8566765720937246</v>
      </c>
      <c r="E60" s="90" t="str">
        <f t="array" ref="E60">IF(OR($A60="",SUM(IF(SS!$C$6:$AZ$6="HOT",IF(SS!$C62:$AZ62="",1,0)))=COUNTIF(SS!$C$6:$AZ$6,"HOT")),"",SUM(D61:D$106))</f>
        <v/>
      </c>
      <c r="F60" s="90">
        <f t="array" ref="F60">IF($B60="","",SUM(IF(SS!$C$6:$AZ$6="COLD",IF(SS!$C62:$AZ62="|",1*SS!$C$4:$AZ$4,0),0)))</f>
        <v>288.34979016118962</v>
      </c>
      <c r="G60" s="90">
        <f t="shared" si="2"/>
        <v>0.28834979017076184</v>
      </c>
      <c r="H60" s="90" t="str">
        <f t="array" ref="H60">IF(OR($A60="",SUM(IF(SS!$C$6:$AZ$6="COLD",IF(SS!$C62:$AZ62="",1,0)))=COUNTIF(SS!$C$6:$AZ$6,"COLD")),"",PT!$P$8+SUM(G61:G$106))</f>
        <v/>
      </c>
    </row>
    <row r="61" spans="1:8" x14ac:dyDescent="0.25">
      <c r="A61" s="2">
        <f>SS!B63</f>
        <v>62.613</v>
      </c>
      <c r="B61" s="2" t="str">
        <f t="shared" si="0"/>
        <v/>
      </c>
      <c r="C61" s="90" t="str">
        <f t="array" ref="C61">IF($B61="","",SUM(IF(SS!$C$6:$AZ$6="HOT",IF(SS!$C63:$AZ63="|",1*SS!$C$4:$AZ$4,0),0)))</f>
        <v/>
      </c>
      <c r="D61" s="90" t="str">
        <f t="shared" si="1"/>
        <v/>
      </c>
      <c r="E61" s="90" t="e">
        <f t="array" ref="E61">IF(OR($A61="",SUM(IF(SS!$C$6:$AZ$6="HOT",IF(SS!$C63:$AZ63="",1,0)))=COUNTIF(SS!$C$6:$AZ$6,"HOT")),"",SUM(D62:D$106))</f>
        <v>#NUM!</v>
      </c>
      <c r="F61" s="90" t="str">
        <f t="array" ref="F61">IF($B61="","",SUM(IF(SS!$C$6:$AZ$6="COLD",IF(SS!$C63:$AZ63="|",1*SS!$C$4:$AZ$4,0),0)))</f>
        <v/>
      </c>
      <c r="G61" s="90" t="str">
        <f t="shared" si="2"/>
        <v/>
      </c>
      <c r="H61" s="90" t="e">
        <f t="array" ref="H61">IF(OR($A61="",SUM(IF(SS!$C$6:$AZ$6="COLD",IF(SS!$C63:$AZ63="",1,0)))=COUNTIF(SS!$C$6:$AZ$6,"COLD")),"",PT!$P$8+SUM(G62:G$106))</f>
        <v>#NUM!</v>
      </c>
    </row>
    <row r="62" spans="1:8" x14ac:dyDescent="0.25">
      <c r="A62" s="2" t="str">
        <f>SS!B64</f>
        <v/>
      </c>
      <c r="B62" s="2">
        <f t="shared" si="0"/>
        <v>1.4289999999999736</v>
      </c>
      <c r="C62" s="90">
        <f t="array" ref="C62">IF($B62="","",SUM(IF(SS!$C$6:$AZ$6="HOT",IF(SS!$C64:$AZ64="|",1*SS!$C$4:$AZ$4,0),0)))</f>
        <v>13325.522725778948</v>
      </c>
      <c r="D62" s="90">
        <f t="shared" si="1"/>
        <v>19042.171975137764</v>
      </c>
      <c r="E62" s="90" t="str">
        <f t="array" ref="E62">IF(OR($A62="",SUM(IF(SS!$C$6:$AZ$6="HOT",IF(SS!$C64:$AZ64="",1,0)))=COUNTIF(SS!$C$6:$AZ$6,"HOT")),"",SUM(D63:D$106))</f>
        <v/>
      </c>
      <c r="F62" s="90">
        <f t="array" ref="F62">IF($B62="","",SUM(IF(SS!$C$6:$AZ$6="COLD",IF(SS!$C64:$AZ64="|",1*SS!$C$4:$AZ$4,0),0)))</f>
        <v>288.34979016118962</v>
      </c>
      <c r="G62" s="90">
        <f t="shared" si="2"/>
        <v>412.05185014033236</v>
      </c>
      <c r="H62" s="90" t="str">
        <f t="array" ref="H62">IF(OR($A62="",SUM(IF(SS!$C$6:$AZ$6="COLD",IF(SS!$C64:$AZ64="",1,0)))=COUNTIF(SS!$C$6:$AZ$6,"COLD")),"",PT!$P$8+SUM(G63:G$106))</f>
        <v/>
      </c>
    </row>
    <row r="63" spans="1:8" x14ac:dyDescent="0.25">
      <c r="A63" s="2">
        <f>SS!B65</f>
        <v>61.184000000000026</v>
      </c>
      <c r="B63" s="2" t="str">
        <f t="shared" si="0"/>
        <v/>
      </c>
      <c r="C63" s="90" t="str">
        <f t="array" ref="C63">IF($B63="","",SUM(IF(SS!$C$6:$AZ$6="HOT",IF(SS!$C65:$AZ65="|",1*SS!$C$4:$AZ$4,0),0)))</f>
        <v/>
      </c>
      <c r="D63" s="90" t="str">
        <f t="shared" si="1"/>
        <v/>
      </c>
      <c r="E63" s="90" t="e">
        <f t="array" ref="E63">IF(OR($A63="",SUM(IF(SS!$C$6:$AZ$6="HOT",IF(SS!$C65:$AZ65="",1,0)))=COUNTIF(SS!$C$6:$AZ$6,"HOT")),"",SUM(D64:D$106))</f>
        <v>#NUM!</v>
      </c>
      <c r="F63" s="90" t="str">
        <f t="array" ref="F63">IF($B63="","",SUM(IF(SS!$C$6:$AZ$6="COLD",IF(SS!$C65:$AZ65="|",1*SS!$C$4:$AZ$4,0),0)))</f>
        <v/>
      </c>
      <c r="G63" s="90" t="str">
        <f t="shared" si="2"/>
        <v/>
      </c>
      <c r="H63" s="90" t="e">
        <f t="array" ref="H63">IF(OR($A63="",SUM(IF(SS!$C$6:$AZ$6="COLD",IF(SS!$C65:$AZ65="",1,0)))=COUNTIF(SS!$C$6:$AZ$6,"COLD")),"",PT!$P$8+SUM(G64:G$106))</f>
        <v>#NUM!</v>
      </c>
    </row>
    <row r="64" spans="1:8" x14ac:dyDescent="0.25">
      <c r="A64" s="2" t="str">
        <f>SS!B66</f>
        <v/>
      </c>
      <c r="B64" s="2">
        <f t="shared" si="0"/>
        <v>9.9999999997635314E-4</v>
      </c>
      <c r="C64" s="90">
        <f t="array" ref="C64">IF($B64="","",SUM(IF(SS!$C$6:$AZ$6="HOT",IF(SS!$C66:$AZ66="|",1*SS!$C$4:$AZ$4,0),0)))</f>
        <v>9091.7465020027466</v>
      </c>
      <c r="D64" s="90">
        <f t="shared" si="1"/>
        <v>9.091746501787755</v>
      </c>
      <c r="E64" s="90" t="str">
        <f t="array" ref="E64">IF(OR($A64="",SUM(IF(SS!$C$6:$AZ$6="HOT",IF(SS!$C66:$AZ66="",1,0)))=COUNTIF(SS!$C$6:$AZ$6,"HOT")),"",SUM(D65:D$106))</f>
        <v/>
      </c>
      <c r="F64" s="90">
        <f t="array" ref="F64">IF($B64="","",SUM(IF(SS!$C$6:$AZ$6="COLD",IF(SS!$C66:$AZ66="|",1*SS!$C$4:$AZ$4,0),0)))</f>
        <v>288.34979016118962</v>
      </c>
      <c r="G64" s="90">
        <f t="shared" si="2"/>
        <v>0.28834979015437107</v>
      </c>
      <c r="H64" s="90" t="str">
        <f t="array" ref="H64">IF(OR($A64="",SUM(IF(SS!$C$6:$AZ$6="COLD",IF(SS!$C66:$AZ66="",1,0)))=COUNTIF(SS!$C$6:$AZ$6,"COLD")),"",PT!$P$8+SUM(G65:G$106))</f>
        <v/>
      </c>
    </row>
    <row r="65" spans="1:8" x14ac:dyDescent="0.25">
      <c r="A65" s="2">
        <f>SS!B67</f>
        <v>61.18300000000005</v>
      </c>
      <c r="B65" s="2" t="str">
        <f t="shared" si="0"/>
        <v/>
      </c>
      <c r="C65" s="90" t="str">
        <f t="array" ref="C65">IF($B65="","",SUM(IF(SS!$C$6:$AZ$6="HOT",IF(SS!$C67:$AZ67="|",1*SS!$C$4:$AZ$4,0),0)))</f>
        <v/>
      </c>
      <c r="D65" s="90" t="str">
        <f t="shared" si="1"/>
        <v/>
      </c>
      <c r="E65" s="90" t="e">
        <f t="array" ref="E65">IF(OR($A65="",SUM(IF(SS!$C$6:$AZ$6="HOT",IF(SS!$C67:$AZ67="",1,0)))=COUNTIF(SS!$C$6:$AZ$6,"HOT")),"",SUM(D66:D$106))</f>
        <v>#NUM!</v>
      </c>
      <c r="F65" s="90" t="str">
        <f t="array" ref="F65">IF($B65="","",SUM(IF(SS!$C$6:$AZ$6="COLD",IF(SS!$C67:$AZ67="|",1*SS!$C$4:$AZ$4,0),0)))</f>
        <v/>
      </c>
      <c r="G65" s="90" t="str">
        <f t="shared" si="2"/>
        <v/>
      </c>
      <c r="H65" s="90" t="e">
        <f t="array" ref="H65">IF(OR($A65="",SUM(IF(SS!$C$6:$AZ$6="COLD",IF(SS!$C67:$AZ67="",1,0)))=COUNTIF(SS!$C$6:$AZ$6,"COLD")),"",PT!$P$8+SUM(G66:G$106))</f>
        <v>#NUM!</v>
      </c>
    </row>
    <row r="66" spans="1:8" x14ac:dyDescent="0.25">
      <c r="A66" s="2" t="str">
        <f>SS!B68</f>
        <v/>
      </c>
      <c r="B66" s="2" t="e">
        <f t="shared" si="0"/>
        <v>#NUM!</v>
      </c>
      <c r="C66" s="90" t="e">
        <f t="array" ref="C66">IF($B66="","",SUM(IF(SS!$C$6:$AZ$6="HOT",IF(SS!$C68:$AZ68="|",1*SS!$C$4:$AZ$4,0),0)))</f>
        <v>#NUM!</v>
      </c>
      <c r="D66" s="90" t="e">
        <f t="shared" si="1"/>
        <v>#NUM!</v>
      </c>
      <c r="E66" s="90" t="str">
        <f t="array" ref="E66">IF(OR($A66="",SUM(IF(SS!$C$6:$AZ$6="HOT",IF(SS!$C68:$AZ68="",1,0)))=COUNTIF(SS!$C$6:$AZ$6,"HOT")),"",SUM(D67:D$106))</f>
        <v/>
      </c>
      <c r="F66" s="90" t="e">
        <f t="array" ref="F66">IF($B66="","",SUM(IF(SS!$C$6:$AZ$6="COLD",IF(SS!$C68:$AZ68="|",1*SS!$C$4:$AZ$4,0),0)))</f>
        <v>#NUM!</v>
      </c>
      <c r="G66" s="90" t="e">
        <f t="shared" si="2"/>
        <v>#NUM!</v>
      </c>
      <c r="H66" s="90" t="str">
        <f t="array" ref="H66">IF(OR($A66="",SUM(IF(SS!$C$6:$AZ$6="COLD",IF(SS!$C68:$AZ68="",1,0)))=COUNTIF(SS!$C$6:$AZ$6,"COLD")),"",PT!$P$8+SUM(G67:G$106))</f>
        <v/>
      </c>
    </row>
    <row r="67" spans="1:8" x14ac:dyDescent="0.25">
      <c r="A67" s="2" t="e">
        <f>SS!B69</f>
        <v>#NUM!</v>
      </c>
      <c r="B67" s="2" t="str">
        <f t="shared" si="0"/>
        <v/>
      </c>
      <c r="C67" s="90" t="str">
        <f t="array" ref="C67">IF($B67="","",SUM(IF(SS!$C$6:$AZ$6="HOT",IF(SS!$C69:$AZ69="|",1*SS!$C$4:$AZ$4,0),0)))</f>
        <v/>
      </c>
      <c r="D67" s="90" t="str">
        <f t="shared" si="1"/>
        <v/>
      </c>
      <c r="E67" s="90" t="e">
        <f t="array" ref="E67">IF(OR($A67="",SUM(IF(SS!$C$6:$AZ$6="HOT",IF(SS!$C69:$AZ69="",1,0)))=COUNTIF(SS!$C$6:$AZ$6,"HOT")),"",SUM(D68:D$106))</f>
        <v>#NUM!</v>
      </c>
      <c r="F67" s="90" t="str">
        <f t="array" ref="F67">IF($B67="","",SUM(IF(SS!$C$6:$AZ$6="COLD",IF(SS!$C69:$AZ69="|",1*SS!$C$4:$AZ$4,0),0)))</f>
        <v/>
      </c>
      <c r="G67" s="90" t="str">
        <f t="shared" si="2"/>
        <v/>
      </c>
      <c r="H67" s="90" t="e">
        <f t="array" ref="H67">IF(OR($A67="",SUM(IF(SS!$C$6:$AZ$6="COLD",IF(SS!$C69:$AZ69="",1,0)))=COUNTIF(SS!$C$6:$AZ$6,"COLD")),"",PT!$P$8+SUM(G68:G$106))</f>
        <v>#NUM!</v>
      </c>
    </row>
    <row r="68" spans="1:8" x14ac:dyDescent="0.25">
      <c r="A68" s="2" t="str">
        <f>SS!B70</f>
        <v/>
      </c>
      <c r="B68" s="2" t="e">
        <f t="shared" si="0"/>
        <v>#NUM!</v>
      </c>
      <c r="C68" s="90" t="e">
        <f t="array" ref="C68">IF($B68="","",SUM(IF(SS!$C$6:$AZ$6="HOT",IF(SS!$C70:$AZ70="|",1*SS!$C$4:$AZ$4,0),0)))</f>
        <v>#NUM!</v>
      </c>
      <c r="D68" s="90" t="e">
        <f t="shared" si="1"/>
        <v>#NUM!</v>
      </c>
      <c r="E68" s="90" t="e">
        <f t="array" ref="E68">IF(OR($A68="",SUM(IF(SS!$C$6:$AZ$6="HOT",IF(SS!$C70:$AZ70="",1,0)))=COUNTIF(SS!$C$6:$AZ$6,"HOT")),"",SUM(D69:D$106))</f>
        <v>#NUM!</v>
      </c>
      <c r="F68" s="90" t="e">
        <f t="array" ref="F68">IF($B68="","",SUM(IF(SS!$C$6:$AZ$6="COLD",IF(SS!$C70:$AZ70="|",1*SS!$C$4:$AZ$4,0),0)))</f>
        <v>#NUM!</v>
      </c>
      <c r="G68" s="90" t="e">
        <f t="shared" si="2"/>
        <v>#NUM!</v>
      </c>
      <c r="H68" s="90" t="e">
        <f t="array" ref="H68">IF(OR($A68="",SUM(IF(SS!$C$6:$AZ$6="COLD",IF(SS!$C70:$AZ70="",1,0)))=COUNTIF(SS!$C$6:$AZ$6,"COLD")),"",PT!$P$8+SUM(G69:G$106))</f>
        <v>#NUM!</v>
      </c>
    </row>
    <row r="69" spans="1:8" x14ac:dyDescent="0.25">
      <c r="A69" s="2">
        <f>SS!B71</f>
        <v>60</v>
      </c>
      <c r="B69" s="2" t="str">
        <f t="shared" si="0"/>
        <v/>
      </c>
      <c r="C69" s="90" t="str">
        <f t="array" ref="C69">IF($B69="","",SUM(IF(SS!$C$6:$AZ$6="HOT",IF(SS!$C71:$AZ71="|",1*SS!$C$4:$AZ$4,0),0)))</f>
        <v/>
      </c>
      <c r="D69" s="90" t="str">
        <f t="shared" si="1"/>
        <v/>
      </c>
      <c r="E69" s="90" t="e">
        <f t="array" ref="E69">IF(OR($A69="",SUM(IF(SS!$C$6:$AZ$6="HOT",IF(SS!$C71:$AZ71="",1,0)))=COUNTIF(SS!$C$6:$AZ$6,"HOT")),"",SUM(D70:D$106))</f>
        <v>#NUM!</v>
      </c>
      <c r="F69" s="90" t="str">
        <f t="array" ref="F69">IF($B69="","",SUM(IF(SS!$C$6:$AZ$6="COLD",IF(SS!$C71:$AZ71="|",1*SS!$C$4:$AZ$4,0),0)))</f>
        <v/>
      </c>
      <c r="G69" s="90" t="str">
        <f t="shared" si="2"/>
        <v/>
      </c>
      <c r="H69" s="90" t="e">
        <f t="array" ref="H69">IF(OR($A69="",SUM(IF(SS!$C$6:$AZ$6="COLD",IF(SS!$C71:$AZ71="",1,0)))=COUNTIF(SS!$C$6:$AZ$6,"COLD")),"",PT!$P$8+SUM(G70:G$106))</f>
        <v>#NUM!</v>
      </c>
    </row>
    <row r="70" spans="1:8" x14ac:dyDescent="0.25">
      <c r="A70" s="2" t="str">
        <f>SS!B72</f>
        <v/>
      </c>
      <c r="B70" s="2">
        <f t="shared" ref="B70:B105" si="3">IF(A71="","",A69-A71)</f>
        <v>35</v>
      </c>
      <c r="C70" s="90" t="e">
        <f t="array" ref="C70">IF($B70="","",SUM(IF(SS!$C$6:$AZ$6="HOT",IF(SS!$C72:$AZ72="|",1*SS!$C$4:$AZ$4,0),0)))</f>
        <v>#NUM!</v>
      </c>
      <c r="D70" s="90" t="e">
        <f t="shared" ref="D70:D105" si="4">IF(C70="","",C70*B70)</f>
        <v>#NUM!</v>
      </c>
      <c r="E70" s="90" t="e">
        <f t="array" ref="E70">IF(OR($A70="",SUM(IF(SS!$C$6:$AZ$6="HOT",IF(SS!$C72:$AZ72="",1,0)))=COUNTIF(SS!$C$6:$AZ$6,"HOT")),"",SUM(D71:D$106))</f>
        <v>#NUM!</v>
      </c>
      <c r="F70" s="90" t="e">
        <f t="array" ref="F70">IF($B70="","",SUM(IF(SS!$C$6:$AZ$6="COLD",IF(SS!$C72:$AZ72="|",1*SS!$C$4:$AZ$4,0),0)))</f>
        <v>#NUM!</v>
      </c>
      <c r="G70" s="90" t="e">
        <f t="shared" ref="G70:G105" si="5">IF(F70="","",F70*B70)</f>
        <v>#NUM!</v>
      </c>
      <c r="H70" s="90" t="e">
        <f t="array" ref="H70">IF(OR($A70="",SUM(IF(SS!$C$6:$AZ$6="COLD",IF(SS!$C72:$AZ72="",1,0)))=COUNTIF(SS!$C$6:$AZ$6,"COLD")),"",PT!$P$8+SUM(G71:G$106))</f>
        <v>#NUM!</v>
      </c>
    </row>
    <row r="71" spans="1:8" x14ac:dyDescent="0.25">
      <c r="A71" s="2">
        <f>SS!B73</f>
        <v>25</v>
      </c>
      <c r="B71" s="2" t="str">
        <f t="shared" si="3"/>
        <v/>
      </c>
      <c r="C71" s="90" t="str">
        <f t="array" ref="C71">IF($B71="","",SUM(IF(SS!$C$6:$AZ$6="HOT",IF(SS!$C73:$AZ73="|",1*SS!$C$4:$AZ$4,0),0)))</f>
        <v/>
      </c>
      <c r="D71" s="90" t="str">
        <f t="shared" si="4"/>
        <v/>
      </c>
      <c r="E71" s="90" t="e">
        <f t="array" ref="E71">IF(OR($A71="",SUM(IF(SS!$C$6:$AZ$6="HOT",IF(SS!$C73:$AZ73="",1,0)))=COUNTIF(SS!$C$6:$AZ$6,"HOT")),"",SUM(D72:D$106))</f>
        <v>#NUM!</v>
      </c>
      <c r="F71" s="90" t="str">
        <f t="array" ref="F71">IF($B71="","",SUM(IF(SS!$C$6:$AZ$6="COLD",IF(SS!$C73:$AZ73="|",1*SS!$C$4:$AZ$4,0),0)))</f>
        <v/>
      </c>
      <c r="G71" s="90" t="str">
        <f t="shared" si="5"/>
        <v/>
      </c>
      <c r="H71" s="90" t="e">
        <f t="array" ref="H71">IF(OR($A71="",SUM(IF(SS!$C$6:$AZ$6="COLD",IF(SS!$C73:$AZ73="",1,0)))=COUNTIF(SS!$C$6:$AZ$6,"COLD")),"",PT!$P$8+SUM(G72:G$106))</f>
        <v>#NUM!</v>
      </c>
    </row>
    <row r="72" spans="1:8" x14ac:dyDescent="0.25">
      <c r="A72" s="2" t="str">
        <f>SS!B74</f>
        <v/>
      </c>
      <c r="B72" s="2">
        <f t="shared" si="3"/>
        <v>0.14999999999997726</v>
      </c>
      <c r="C72" s="90" t="e">
        <f t="array" ref="C72">IF($B72="","",SUM(IF(SS!$C$6:$AZ$6="HOT",IF(SS!$C74:$AZ74="|",1*SS!$C$4:$AZ$4,0),0)))</f>
        <v>#NUM!</v>
      </c>
      <c r="D72" s="90" t="e">
        <f t="shared" si="4"/>
        <v>#NUM!</v>
      </c>
      <c r="E72" s="90" t="e">
        <f t="array" ref="E72">IF(OR($A72="",SUM(IF(SS!$C$6:$AZ$6="HOT",IF(SS!$C74:$AZ74="",1,0)))=COUNTIF(SS!$C$6:$AZ$6,"HOT")),"",SUM(D73:D$106))</f>
        <v>#NUM!</v>
      </c>
      <c r="F72" s="90" t="e">
        <f t="array" ref="F72">IF($B72="","",SUM(IF(SS!$C$6:$AZ$6="COLD",IF(SS!$C74:$AZ74="|",1*SS!$C$4:$AZ$4,0),0)))</f>
        <v>#NUM!</v>
      </c>
      <c r="G72" s="90" t="e">
        <f t="shared" si="5"/>
        <v>#NUM!</v>
      </c>
      <c r="H72" s="90" t="e">
        <f t="array" ref="H72">IF(OR($A72="",SUM(IF(SS!$C$6:$AZ$6="COLD",IF(SS!$C74:$AZ74="",1,0)))=COUNTIF(SS!$C$6:$AZ$6,"COLD")),"",PT!$P$8+SUM(G73:G$106))</f>
        <v>#NUM!</v>
      </c>
    </row>
    <row r="73" spans="1:8" x14ac:dyDescent="0.25">
      <c r="A73" s="2">
        <f>SS!B75</f>
        <v>24.850000000000023</v>
      </c>
      <c r="B73" s="2" t="str">
        <f t="shared" si="3"/>
        <v/>
      </c>
      <c r="C73" s="90" t="str">
        <f t="array" ref="C73">IF($B73="","",SUM(IF(SS!$C$6:$AZ$6="HOT",IF(SS!$C75:$AZ75="|",1*SS!$C$4:$AZ$4,0),0)))</f>
        <v/>
      </c>
      <c r="D73" s="90" t="str">
        <f t="shared" si="4"/>
        <v/>
      </c>
      <c r="E73" s="90" t="e">
        <f t="array" ref="E73">IF(OR($A73="",SUM(IF(SS!$C$6:$AZ$6="HOT",IF(SS!$C75:$AZ75="",1,0)))=COUNTIF(SS!$C$6:$AZ$6,"HOT")),"",SUM(D74:D$106))</f>
        <v>#NUM!</v>
      </c>
      <c r="F73" s="90" t="str">
        <f t="array" ref="F73">IF($B73="","",SUM(IF(SS!$C$6:$AZ$6="COLD",IF(SS!$C75:$AZ75="|",1*SS!$C$4:$AZ$4,0),0)))</f>
        <v/>
      </c>
      <c r="G73" s="90" t="str">
        <f t="shared" si="5"/>
        <v/>
      </c>
      <c r="H73" s="90" t="e">
        <f t="array" ref="H73">IF(OR($A73="",SUM(IF(SS!$C$6:$AZ$6="COLD",IF(SS!$C75:$AZ75="",1,0)))=COUNTIF(SS!$C$6:$AZ$6,"COLD")),"",PT!$P$8+SUM(G74:G$106))</f>
        <v>#NUM!</v>
      </c>
    </row>
    <row r="74" spans="1:8" x14ac:dyDescent="0.25">
      <c r="A74" s="2" t="str">
        <f>SS!B76</f>
        <v/>
      </c>
      <c r="B74" s="2">
        <f t="shared" si="3"/>
        <v>4.8500000000000227</v>
      </c>
      <c r="C74" s="90" t="e">
        <f t="array" ref="C74">IF($B74="","",SUM(IF(SS!$C$6:$AZ$6="HOT",IF(SS!$C76:$AZ76="|",1*SS!$C$4:$AZ$4,0),0)))</f>
        <v>#NUM!</v>
      </c>
      <c r="D74" s="90" t="e">
        <f t="shared" si="4"/>
        <v>#NUM!</v>
      </c>
      <c r="E74" s="90" t="e">
        <f t="array" ref="E74">IF(OR($A74="",SUM(IF(SS!$C$6:$AZ$6="HOT",IF(SS!$C76:$AZ76="",1,0)))=COUNTIF(SS!$C$6:$AZ$6,"HOT")),"",SUM(D75:D$106))</f>
        <v>#NUM!</v>
      </c>
      <c r="F74" s="90" t="e">
        <f t="array" ref="F74">IF($B74="","",SUM(IF(SS!$C$6:$AZ$6="COLD",IF(SS!$C76:$AZ76="|",1*SS!$C$4:$AZ$4,0),0)))</f>
        <v>#NUM!</v>
      </c>
      <c r="G74" s="90" t="e">
        <f t="shared" si="5"/>
        <v>#NUM!</v>
      </c>
      <c r="H74" s="90" t="e">
        <f t="array" ref="H74">IF(OR($A74="",SUM(IF(SS!$C$6:$AZ$6="COLD",IF(SS!$C76:$AZ76="",1,0)))=COUNTIF(SS!$C$6:$AZ$6,"COLD")),"",PT!$P$8+SUM(G75:G$106))</f>
        <v>#NUM!</v>
      </c>
    </row>
    <row r="75" spans="1:8" x14ac:dyDescent="0.25">
      <c r="A75" s="2">
        <f>SS!B77</f>
        <v>20</v>
      </c>
      <c r="B75" s="2" t="str">
        <f t="shared" si="3"/>
        <v/>
      </c>
      <c r="C75" s="90" t="str">
        <f t="array" ref="C75">IF($B75="","",SUM(IF(SS!$C$6:$AZ$6="HOT",IF(SS!$C77:$AZ77="|",1*SS!$C$4:$AZ$4,0),0)))</f>
        <v/>
      </c>
      <c r="D75" s="90" t="str">
        <f t="shared" si="4"/>
        <v/>
      </c>
      <c r="E75" s="90" t="e">
        <f t="array" ref="E75">IF(OR($A75="",SUM(IF(SS!$C$6:$AZ$6="HOT",IF(SS!$C77:$AZ77="",1,0)))=COUNTIF(SS!$C$6:$AZ$6,"HOT")),"",SUM(D76:D$106))</f>
        <v>#NUM!</v>
      </c>
      <c r="F75" s="90" t="str">
        <f t="array" ref="F75">IF($B75="","",SUM(IF(SS!$C$6:$AZ$6="COLD",IF(SS!$C77:$AZ77="|",1*SS!$C$4:$AZ$4,0),0)))</f>
        <v/>
      </c>
      <c r="G75" s="90" t="str">
        <f t="shared" si="5"/>
        <v/>
      </c>
      <c r="H75" s="90" t="e">
        <f t="array" ref="H75">IF(OR($A75="",SUM(IF(SS!$C$6:$AZ$6="COLD",IF(SS!$C77:$AZ77="",1,0)))=COUNTIF(SS!$C$6:$AZ$6,"COLD")),"",PT!$P$8+SUM(G76:G$106))</f>
        <v>#NUM!</v>
      </c>
    </row>
    <row r="76" spans="1:8" x14ac:dyDescent="0.25">
      <c r="A76" s="2" t="str">
        <f>SS!B78</f>
        <v/>
      </c>
      <c r="B76" s="2">
        <f t="shared" si="3"/>
        <v>5.1499999999999773</v>
      </c>
      <c r="C76" s="90" t="e">
        <f t="array" ref="C76">IF($B76="","",SUM(IF(SS!$C$6:$AZ$6="HOT",IF(SS!$C78:$AZ78="|",1*SS!$C$4:$AZ$4,0),0)))</f>
        <v>#NUM!</v>
      </c>
      <c r="D76" s="90" t="e">
        <f t="shared" si="4"/>
        <v>#NUM!</v>
      </c>
      <c r="E76" s="90" t="e">
        <f t="array" ref="E76">IF(OR($A76="",SUM(IF(SS!$C$6:$AZ$6="HOT",IF(SS!$C78:$AZ78="",1,0)))=COUNTIF(SS!$C$6:$AZ$6,"HOT")),"",SUM(D77:D$106))</f>
        <v>#NUM!</v>
      </c>
      <c r="F76" s="90" t="e">
        <f t="array" ref="F76">IF($B76="","",SUM(IF(SS!$C$6:$AZ$6="COLD",IF(SS!$C78:$AZ78="|",1*SS!$C$4:$AZ$4,0),0)))</f>
        <v>#NUM!</v>
      </c>
      <c r="G76" s="90" t="e">
        <f t="shared" si="5"/>
        <v>#NUM!</v>
      </c>
      <c r="H76" s="90" t="e">
        <f t="array" ref="H76">IF(OR($A76="",SUM(IF(SS!$C$6:$AZ$6="COLD",IF(SS!$C78:$AZ78="",1,0)))=COUNTIF(SS!$C$6:$AZ$6,"COLD")),"",PT!$P$8+SUM(G77:G$106))</f>
        <v>#NUM!</v>
      </c>
    </row>
    <row r="77" spans="1:8" x14ac:dyDescent="0.25">
      <c r="A77" s="2">
        <f>SS!B79</f>
        <v>14.850000000000023</v>
      </c>
      <c r="B77" s="2" t="str">
        <f t="shared" si="3"/>
        <v/>
      </c>
      <c r="C77" s="90" t="str">
        <f t="array" ref="C77">IF($B77="","",SUM(IF(SS!$C$6:$AZ$6="HOT",IF(SS!$C79:$AZ79="|",1*SS!$C$4:$AZ$4,0),0)))</f>
        <v/>
      </c>
      <c r="D77" s="90" t="str">
        <f t="shared" si="4"/>
        <v/>
      </c>
      <c r="E77" s="90" t="e">
        <f t="array" ref="E77">IF(OR($A77="",SUM(IF(SS!$C$6:$AZ$6="HOT",IF(SS!$C79:$AZ79="",1,0)))=COUNTIF(SS!$C$6:$AZ$6,"HOT")),"",SUM(D78:D$106))</f>
        <v>#NUM!</v>
      </c>
      <c r="F77" s="90" t="str">
        <f t="array" ref="F77">IF($B77="","",SUM(IF(SS!$C$6:$AZ$6="COLD",IF(SS!$C79:$AZ79="|",1*SS!$C$4:$AZ$4,0),0)))</f>
        <v/>
      </c>
      <c r="G77" s="90" t="str">
        <f t="shared" si="5"/>
        <v/>
      </c>
      <c r="H77" s="90" t="e">
        <f t="array" ref="H77">IF(OR($A77="",SUM(IF(SS!$C$6:$AZ$6="COLD",IF(SS!$C79:$AZ79="",1,0)))=COUNTIF(SS!$C$6:$AZ$6,"COLD")),"",PT!$P$8+SUM(G78:G$106))</f>
        <v>#NUM!</v>
      </c>
    </row>
    <row r="78" spans="1:8" x14ac:dyDescent="0.25">
      <c r="A78" s="2" t="str">
        <f>SS!B80</f>
        <v/>
      </c>
      <c r="B78" s="2">
        <f t="shared" si="3"/>
        <v>20</v>
      </c>
      <c r="C78" s="90" t="e">
        <f t="array" ref="C78">IF($B78="","",SUM(IF(SS!$C$6:$AZ$6="HOT",IF(SS!$C80:$AZ80="|",1*SS!$C$4:$AZ$4,0),0)))</f>
        <v>#NUM!</v>
      </c>
      <c r="D78" s="90" t="e">
        <f t="shared" si="4"/>
        <v>#NUM!</v>
      </c>
      <c r="E78" s="90" t="e">
        <f t="array" ref="E78">IF(OR($A78="",SUM(IF(SS!$C$6:$AZ$6="HOT",IF(SS!$C80:$AZ80="",1,0)))=COUNTIF(SS!$C$6:$AZ$6,"HOT")),"",SUM(D79:D$106))</f>
        <v>#NUM!</v>
      </c>
      <c r="F78" s="90" t="e">
        <f t="array" ref="F78">IF($B78="","",SUM(IF(SS!$C$6:$AZ$6="COLD",IF(SS!$C80:$AZ80="|",1*SS!$C$4:$AZ$4,0),0)))</f>
        <v>#NUM!</v>
      </c>
      <c r="G78" s="90" t="e">
        <f t="shared" si="5"/>
        <v>#NUM!</v>
      </c>
      <c r="H78" s="90" t="e">
        <f t="array" ref="H78">IF(OR($A78="",SUM(IF(SS!$C$6:$AZ$6="COLD",IF(SS!$C80:$AZ80="",1,0)))=COUNTIF(SS!$C$6:$AZ$6,"COLD")),"",PT!$P$8+SUM(G79:G$106))</f>
        <v>#NUM!</v>
      </c>
    </row>
    <row r="79" spans="1:8" x14ac:dyDescent="0.25">
      <c r="A79" s="2">
        <f>SS!B81</f>
        <v>-5.1499999999999773</v>
      </c>
      <c r="B79" s="2" t="str">
        <f t="shared" si="3"/>
        <v/>
      </c>
      <c r="C79" s="90" t="str">
        <f t="array" ref="C79">IF($B79="","",SUM(IF(SS!$C$6:$AZ$6="HOT",IF(SS!$C81:$AZ81="|",1*SS!$C$4:$AZ$4,0),0)))</f>
        <v/>
      </c>
      <c r="D79" s="90" t="str">
        <f t="shared" si="4"/>
        <v/>
      </c>
      <c r="E79" s="90" t="e">
        <f t="array" ref="E79">IF(OR($A79="",SUM(IF(SS!$C$6:$AZ$6="HOT",IF(SS!$C81:$AZ81="",1,0)))=COUNTIF(SS!$C$6:$AZ$6,"HOT")),"",SUM(D80:D$106))</f>
        <v>#NUM!</v>
      </c>
      <c r="F79" s="90" t="str">
        <f t="array" ref="F79">IF($B79="","",SUM(IF(SS!$C$6:$AZ$6="COLD",IF(SS!$C81:$AZ81="|",1*SS!$C$4:$AZ$4,0),0)))</f>
        <v/>
      </c>
      <c r="G79" s="90" t="str">
        <f t="shared" si="5"/>
        <v/>
      </c>
      <c r="H79" s="90" t="e">
        <f t="array" ref="H79">IF(OR($A79="",SUM(IF(SS!$C$6:$AZ$6="COLD",IF(SS!$C81:$AZ81="",1,0)))=COUNTIF(SS!$C$6:$AZ$6,"COLD")),"",PT!$P$8+SUM(G80:G$106))</f>
        <v>#NUM!</v>
      </c>
    </row>
    <row r="80" spans="1:8" x14ac:dyDescent="0.25">
      <c r="A80" s="2" t="str">
        <f>SS!B82</f>
        <v/>
      </c>
      <c r="B80" s="2">
        <f t="shared" si="3"/>
        <v>23</v>
      </c>
      <c r="C80" s="90" t="e">
        <f t="array" ref="C80">IF($B80="","",SUM(IF(SS!$C$6:$AZ$6="HOT",IF(SS!$C82:$AZ82="|",1*SS!$C$4:$AZ$4,0),0)))</f>
        <v>#NUM!</v>
      </c>
      <c r="D80" s="90" t="e">
        <f t="shared" si="4"/>
        <v>#NUM!</v>
      </c>
      <c r="E80" s="90" t="e">
        <f t="array" ref="E80">IF(OR($A80="",SUM(IF(SS!$C$6:$AZ$6="HOT",IF(SS!$C82:$AZ82="",1,0)))=COUNTIF(SS!$C$6:$AZ$6,"HOT")),"",SUM(D81:D$106))</f>
        <v>#NUM!</v>
      </c>
      <c r="F80" s="90" t="e">
        <f t="array" ref="F80">IF($B80="","",SUM(IF(SS!$C$6:$AZ$6="COLD",IF(SS!$C82:$AZ82="|",1*SS!$C$4:$AZ$4,0),0)))</f>
        <v>#NUM!</v>
      </c>
      <c r="G80" s="90" t="e">
        <f t="shared" si="5"/>
        <v>#NUM!</v>
      </c>
      <c r="H80" s="90" t="e">
        <f t="array" ref="H80">IF(OR($A80="",SUM(IF(SS!$C$6:$AZ$6="COLD",IF(SS!$C82:$AZ82="",1,0)))=COUNTIF(SS!$C$6:$AZ$6,"COLD")),"",PT!$P$8+SUM(G81:G$106))</f>
        <v>#NUM!</v>
      </c>
    </row>
    <row r="81" spans="1:8" x14ac:dyDescent="0.25">
      <c r="A81" s="2">
        <f>SS!B83</f>
        <v>-28.149999999999977</v>
      </c>
      <c r="B81" s="2" t="str">
        <f t="shared" si="3"/>
        <v/>
      </c>
      <c r="C81" s="90" t="str">
        <f t="array" ref="C81">IF($B81="","",SUM(IF(SS!$C$6:$AZ$6="HOT",IF(SS!$C83:$AZ83="|",1*SS!$C$4:$AZ$4,0),0)))</f>
        <v/>
      </c>
      <c r="D81" s="90" t="str">
        <f t="shared" si="4"/>
        <v/>
      </c>
      <c r="E81" s="90" t="e">
        <f t="array" ref="E81">IF(OR($A81="",SUM(IF(SS!$C$6:$AZ$6="HOT",IF(SS!$C83:$AZ83="",1,0)))=COUNTIF(SS!$C$6:$AZ$6,"HOT")),"",SUM(D82:D$106))</f>
        <v>#NUM!</v>
      </c>
      <c r="F81" s="90" t="str">
        <f t="array" ref="F81">IF($B81="","",SUM(IF(SS!$C$6:$AZ$6="COLD",IF(SS!$C83:$AZ83="|",1*SS!$C$4:$AZ$4,0),0)))</f>
        <v/>
      </c>
      <c r="G81" s="90" t="str">
        <f t="shared" si="5"/>
        <v/>
      </c>
      <c r="H81" s="90" t="e">
        <f t="array" ref="H81">IF(OR($A81="",SUM(IF(SS!$C$6:$AZ$6="COLD",IF(SS!$C83:$AZ83="",1,0)))=COUNTIF(SS!$C$6:$AZ$6,"COLD")),"",PT!$P$8+SUM(G82:G$106))</f>
        <v>#NUM!</v>
      </c>
    </row>
    <row r="82" spans="1:8" x14ac:dyDescent="0.25">
      <c r="A82" s="2" t="str">
        <f>SS!B84</f>
        <v/>
      </c>
      <c r="B82" s="2">
        <f t="shared" si="3"/>
        <v>28.425999999999988</v>
      </c>
      <c r="C82" s="90" t="e">
        <f t="array" ref="C82">IF($B82="","",SUM(IF(SS!$C$6:$AZ$6="HOT",IF(SS!$C84:$AZ84="|",1*SS!$C$4:$AZ$4,0),0)))</f>
        <v>#NUM!</v>
      </c>
      <c r="D82" s="90" t="e">
        <f t="shared" si="4"/>
        <v>#NUM!</v>
      </c>
      <c r="E82" s="90" t="e">
        <f t="array" ref="E82">IF(OR($A82="",SUM(IF(SS!$C$6:$AZ$6="HOT",IF(SS!$C84:$AZ84="",1,0)))=COUNTIF(SS!$C$6:$AZ$6,"HOT")),"",SUM(D83:D$106))</f>
        <v>#NUM!</v>
      </c>
      <c r="F82" s="90" t="e">
        <f t="array" ref="F82">IF($B82="","",SUM(IF(SS!$C$6:$AZ$6="COLD",IF(SS!$C84:$AZ84="|",1*SS!$C$4:$AZ$4,0),0)))</f>
        <v>#NUM!</v>
      </c>
      <c r="G82" s="90" t="e">
        <f t="shared" si="5"/>
        <v>#NUM!</v>
      </c>
      <c r="H82" s="90" t="e">
        <f t="array" ref="H82">IF(OR($A82="",SUM(IF(SS!$C$6:$AZ$6="COLD",IF(SS!$C84:$AZ84="",1,0)))=COUNTIF(SS!$C$6:$AZ$6,"COLD")),"",PT!$P$8+SUM(G83:G$106))</f>
        <v>#NUM!</v>
      </c>
    </row>
    <row r="83" spans="1:8" x14ac:dyDescent="0.25">
      <c r="A83" s="2">
        <f>SS!B85</f>
        <v>-56.575999999999965</v>
      </c>
      <c r="B83" s="2" t="str">
        <f t="shared" si="3"/>
        <v/>
      </c>
      <c r="C83" s="90" t="str">
        <f t="array" ref="C83">IF($B83="","",SUM(IF(SS!$C$6:$AZ$6="HOT",IF(SS!$C85:$AZ85="|",1*SS!$C$4:$AZ$4,0),0)))</f>
        <v/>
      </c>
      <c r="D83" s="90" t="str">
        <f t="shared" si="4"/>
        <v/>
      </c>
      <c r="E83" s="90" t="e">
        <f t="array" ref="E83">IF(OR($A83="",SUM(IF(SS!$C$6:$AZ$6="HOT",IF(SS!$C85:$AZ85="",1,0)))=COUNTIF(SS!$C$6:$AZ$6,"HOT")),"",SUM(D84:D$106))</f>
        <v>#NUM!</v>
      </c>
      <c r="F83" s="90" t="str">
        <f t="array" ref="F83">IF($B83="","",SUM(IF(SS!$C$6:$AZ$6="COLD",IF(SS!$C85:$AZ85="|",1*SS!$C$4:$AZ$4,0),0)))</f>
        <v/>
      </c>
      <c r="G83" s="90" t="str">
        <f t="shared" si="5"/>
        <v/>
      </c>
      <c r="H83" s="90" t="e">
        <f t="array" ref="H83">IF(OR($A83="",SUM(IF(SS!$C$6:$AZ$6="COLD",IF(SS!$C85:$AZ85="",1,0)))=COUNTIF(SS!$C$6:$AZ$6,"COLD")),"",PT!$P$8+SUM(G84:G$106))</f>
        <v>#NUM!</v>
      </c>
    </row>
    <row r="84" spans="1:8" x14ac:dyDescent="0.25">
      <c r="A84" s="2" t="str">
        <f>SS!B86</f>
        <v/>
      </c>
      <c r="B84" s="2" t="str">
        <f t="shared" si="3"/>
        <v/>
      </c>
      <c r="C84" s="90" t="str">
        <f t="array" ref="C84">IF($B84="","",SUM(IF(SS!$C$6:$AZ$6="HOT",IF(SS!$C86:$AZ86="|",1*SS!$C$4:$AZ$4,0),0)))</f>
        <v/>
      </c>
      <c r="D84" s="90" t="str">
        <f t="shared" si="4"/>
        <v/>
      </c>
      <c r="E84" s="90" t="e">
        <f t="array" ref="E84">IF(OR($A84="",SUM(IF(SS!$C$6:$AZ$6="HOT",IF(SS!$C86:$AZ86="",1,0)))=COUNTIF(SS!$C$6:$AZ$6,"HOT")),"",SUM(D85:D$106))</f>
        <v>#NUM!</v>
      </c>
      <c r="F84" s="90" t="str">
        <f t="array" ref="F84">IF($B84="","",SUM(IF(SS!$C$6:$AZ$6="COLD",IF(SS!$C86:$AZ86="|",1*SS!$C$4:$AZ$4,0),0)))</f>
        <v/>
      </c>
      <c r="G84" s="90" t="str">
        <f t="shared" si="5"/>
        <v/>
      </c>
      <c r="H84" s="90" t="e">
        <f t="array" ref="H84">IF(OR($A84="",SUM(IF(SS!$C$6:$AZ$6="COLD",IF(SS!$C86:$AZ86="",1,0)))=COUNTIF(SS!$C$6:$AZ$6,"COLD")),"",PT!$P$8+SUM(G85:G$106))</f>
        <v>#NUM!</v>
      </c>
    </row>
    <row r="85" spans="1:8" x14ac:dyDescent="0.25">
      <c r="A85" s="2" t="str">
        <f>SS!B87</f>
        <v/>
      </c>
      <c r="B85" s="2" t="str">
        <f t="shared" si="3"/>
        <v/>
      </c>
      <c r="C85" s="90" t="str">
        <f t="array" ref="C85">IF($B85="","",SUM(IF(SS!$C$6:$AZ$6="HOT",IF(SS!$C87:$AZ87="|",1*SS!$C$4:$AZ$4,0),0)))</f>
        <v/>
      </c>
      <c r="D85" s="90" t="str">
        <f t="shared" si="4"/>
        <v/>
      </c>
      <c r="E85" s="90" t="e">
        <f t="array" ref="E85">IF(OR($A85="",SUM(IF(SS!$C$6:$AZ$6="HOT",IF(SS!$C87:$AZ87="",1,0)))=COUNTIF(SS!$C$6:$AZ$6,"HOT")),"",SUM(D86:D$106))</f>
        <v>#NUM!</v>
      </c>
      <c r="F85" s="90" t="str">
        <f t="array" ref="F85">IF($B85="","",SUM(IF(SS!$C$6:$AZ$6="COLD",IF(SS!$C87:$AZ87="|",1*SS!$C$4:$AZ$4,0),0)))</f>
        <v/>
      </c>
      <c r="G85" s="90" t="str">
        <f t="shared" si="5"/>
        <v/>
      </c>
      <c r="H85" s="90" t="e">
        <f t="array" ref="H85">IF(OR($A85="",SUM(IF(SS!$C$6:$AZ$6="COLD",IF(SS!$C87:$AZ87="",1,0)))=COUNTIF(SS!$C$6:$AZ$6,"COLD")),"",PT!$P$8+SUM(G86:G$106))</f>
        <v>#NUM!</v>
      </c>
    </row>
    <row r="86" spans="1:8" x14ac:dyDescent="0.25">
      <c r="A86" s="2" t="str">
        <f>SS!B88</f>
        <v/>
      </c>
      <c r="B86" s="2" t="str">
        <f t="shared" si="3"/>
        <v/>
      </c>
      <c r="C86" s="90" t="str">
        <f t="array" ref="C86">IF($B86="","",SUM(IF(SS!$C$6:$AZ$6="HOT",IF(SS!$C88:$AZ88="|",1*SS!$C$4:$AZ$4,0),0)))</f>
        <v/>
      </c>
      <c r="D86" s="90" t="str">
        <f t="shared" si="4"/>
        <v/>
      </c>
      <c r="E86" s="90" t="e">
        <f t="array" ref="E86">IF(OR($A86="",SUM(IF(SS!$C$6:$AZ$6="HOT",IF(SS!$C88:$AZ88="",1,0)))=COUNTIF(SS!$C$6:$AZ$6,"HOT")),"",SUM(D87:D$106))</f>
        <v>#NUM!</v>
      </c>
      <c r="F86" s="90" t="str">
        <f t="array" ref="F86">IF($B86="","",SUM(IF(SS!$C$6:$AZ$6="COLD",IF(SS!$C88:$AZ88="|",1*SS!$C$4:$AZ$4,0),0)))</f>
        <v/>
      </c>
      <c r="G86" s="90" t="str">
        <f t="shared" si="5"/>
        <v/>
      </c>
      <c r="H86" s="90" t="e">
        <f t="array" ref="H86">IF(OR($A86="",SUM(IF(SS!$C$6:$AZ$6="COLD",IF(SS!$C88:$AZ88="",1,0)))=COUNTIF(SS!$C$6:$AZ$6,"COLD")),"",PT!$P$8+SUM(G87:G$106))</f>
        <v>#NUM!</v>
      </c>
    </row>
    <row r="87" spans="1:8" x14ac:dyDescent="0.25">
      <c r="A87" s="2" t="str">
        <f>SS!B89</f>
        <v/>
      </c>
      <c r="B87" s="2" t="str">
        <f t="shared" si="3"/>
        <v/>
      </c>
      <c r="C87" s="90" t="str">
        <f t="array" ref="C87">IF($B87="","",SUM(IF(SS!$C$6:$AZ$6="HOT",IF(SS!$C89:$AZ89="|",1*SS!$C$4:$AZ$4,0),0)))</f>
        <v/>
      </c>
      <c r="D87" s="90" t="str">
        <f t="shared" si="4"/>
        <v/>
      </c>
      <c r="E87" s="90" t="e">
        <f t="array" ref="E87">IF(OR($A87="",SUM(IF(SS!$C$6:$AZ$6="HOT",IF(SS!$C89:$AZ89="",1,0)))=COUNTIF(SS!$C$6:$AZ$6,"HOT")),"",SUM(D88:D$106))</f>
        <v>#NUM!</v>
      </c>
      <c r="F87" s="90" t="str">
        <f t="array" ref="F87">IF($B87="","",SUM(IF(SS!$C$6:$AZ$6="COLD",IF(SS!$C89:$AZ89="|",1*SS!$C$4:$AZ$4,0),0)))</f>
        <v/>
      </c>
      <c r="G87" s="90" t="str">
        <f t="shared" si="5"/>
        <v/>
      </c>
      <c r="H87" s="90" t="e">
        <f t="array" ref="H87">IF(OR($A87="",SUM(IF(SS!$C$6:$AZ$6="COLD",IF(SS!$C89:$AZ89="",1,0)))=COUNTIF(SS!$C$6:$AZ$6,"COLD")),"",PT!$P$8+SUM(G88:G$106))</f>
        <v>#NUM!</v>
      </c>
    </row>
    <row r="88" spans="1:8" x14ac:dyDescent="0.25">
      <c r="A88" s="2" t="str">
        <f>SS!B90</f>
        <v/>
      </c>
      <c r="B88" s="2" t="str">
        <f t="shared" si="3"/>
        <v/>
      </c>
      <c r="C88" s="90" t="str">
        <f t="array" ref="C88">IF($B88="","",SUM(IF(SS!$C$6:$AZ$6="HOT",IF(SS!$C90:$AZ90="|",1*SS!$C$4:$AZ$4,0),0)))</f>
        <v/>
      </c>
      <c r="D88" s="90" t="str">
        <f t="shared" si="4"/>
        <v/>
      </c>
      <c r="E88" s="90" t="e">
        <f t="array" ref="E88">IF(OR($A88="",SUM(IF(SS!$C$6:$AZ$6="HOT",IF(SS!$C90:$AZ90="",1,0)))=COUNTIF(SS!$C$6:$AZ$6,"HOT")),"",SUM(D89:D$106))</f>
        <v>#NUM!</v>
      </c>
      <c r="F88" s="90" t="str">
        <f t="array" ref="F88">IF($B88="","",SUM(IF(SS!$C$6:$AZ$6="COLD",IF(SS!$C90:$AZ90="|",1*SS!$C$4:$AZ$4,0),0)))</f>
        <v/>
      </c>
      <c r="G88" s="90" t="str">
        <f t="shared" si="5"/>
        <v/>
      </c>
      <c r="H88" s="90" t="e">
        <f t="array" ref="H88">IF(OR($A88="",SUM(IF(SS!$C$6:$AZ$6="COLD",IF(SS!$C90:$AZ90="",1,0)))=COUNTIF(SS!$C$6:$AZ$6,"COLD")),"",PT!$P$8+SUM(G89:G$106))</f>
        <v>#NUM!</v>
      </c>
    </row>
    <row r="89" spans="1:8" x14ac:dyDescent="0.25">
      <c r="A89" s="2" t="str">
        <f>SS!B91</f>
        <v/>
      </c>
      <c r="B89" s="2" t="str">
        <f t="shared" si="3"/>
        <v/>
      </c>
      <c r="C89" s="90" t="str">
        <f t="array" ref="C89">IF($B89="","",SUM(IF(SS!$C$6:$AZ$6="HOT",IF(SS!$C91:$AZ91="|",1*SS!$C$4:$AZ$4,0),0)))</f>
        <v/>
      </c>
      <c r="D89" s="90" t="str">
        <f t="shared" si="4"/>
        <v/>
      </c>
      <c r="E89" s="90" t="e">
        <f t="array" ref="E89">IF(OR($A89="",SUM(IF(SS!$C$6:$AZ$6="HOT",IF(SS!$C91:$AZ91="",1,0)))=COUNTIF(SS!$C$6:$AZ$6,"HOT")),"",SUM(D90:D$106))</f>
        <v>#NUM!</v>
      </c>
      <c r="F89" s="90" t="str">
        <f t="array" ref="F89">IF($B89="","",SUM(IF(SS!$C$6:$AZ$6="COLD",IF(SS!$C91:$AZ91="|",1*SS!$C$4:$AZ$4,0),0)))</f>
        <v/>
      </c>
      <c r="G89" s="90" t="str">
        <f t="shared" si="5"/>
        <v/>
      </c>
      <c r="H89" s="90" t="e">
        <f t="array" ref="H89">IF(OR($A89="",SUM(IF(SS!$C$6:$AZ$6="COLD",IF(SS!$C91:$AZ91="",1,0)))=COUNTIF(SS!$C$6:$AZ$6,"COLD")),"",PT!$P$8+SUM(G90:G$106))</f>
        <v>#NUM!</v>
      </c>
    </row>
    <row r="90" spans="1:8" x14ac:dyDescent="0.25">
      <c r="A90" s="2" t="str">
        <f>SS!B92</f>
        <v/>
      </c>
      <c r="B90" s="2" t="str">
        <f t="shared" si="3"/>
        <v/>
      </c>
      <c r="C90" s="90" t="str">
        <f t="array" ref="C90">IF($B90="","",SUM(IF(SS!$C$6:$AZ$6="HOT",IF(SS!$C92:$AZ92="|",1*SS!$C$4:$AZ$4,0),0)))</f>
        <v/>
      </c>
      <c r="D90" s="90" t="str">
        <f t="shared" si="4"/>
        <v/>
      </c>
      <c r="E90" s="90" t="e">
        <f t="array" ref="E90">IF(OR($A90="",SUM(IF(SS!$C$6:$AZ$6="HOT",IF(SS!$C92:$AZ92="",1,0)))=COUNTIF(SS!$C$6:$AZ$6,"HOT")),"",SUM(D91:D$106))</f>
        <v>#NUM!</v>
      </c>
      <c r="F90" s="90" t="str">
        <f t="array" ref="F90">IF($B90="","",SUM(IF(SS!$C$6:$AZ$6="COLD",IF(SS!$C92:$AZ92="|",1*SS!$C$4:$AZ$4,0),0)))</f>
        <v/>
      </c>
      <c r="G90" s="90" t="str">
        <f t="shared" si="5"/>
        <v/>
      </c>
      <c r="H90" s="90" t="e">
        <f t="array" ref="H90">IF(OR($A90="",SUM(IF(SS!$C$6:$AZ$6="COLD",IF(SS!$C92:$AZ92="",1,0)))=COUNTIF(SS!$C$6:$AZ$6,"COLD")),"",PT!$P$8+SUM(G91:G$106))</f>
        <v>#NUM!</v>
      </c>
    </row>
    <row r="91" spans="1:8" x14ac:dyDescent="0.25">
      <c r="A91" s="2" t="str">
        <f>SS!B93</f>
        <v/>
      </c>
      <c r="B91" s="2" t="str">
        <f t="shared" si="3"/>
        <v/>
      </c>
      <c r="C91" s="90" t="str">
        <f t="array" ref="C91">IF($B91="","",SUM(IF(SS!$C$6:$AZ$6="HOT",IF(SS!$C93:$AZ93="|",1*SS!$C$4:$AZ$4,0),0)))</f>
        <v/>
      </c>
      <c r="D91" s="90" t="str">
        <f t="shared" si="4"/>
        <v/>
      </c>
      <c r="E91" s="90" t="e">
        <f t="array" ref="E91">IF(OR($A91="",SUM(IF(SS!$C$6:$AZ$6="HOT",IF(SS!$C93:$AZ93="",1,0)))=COUNTIF(SS!$C$6:$AZ$6,"HOT")),"",SUM(D92:D$106))</f>
        <v>#NUM!</v>
      </c>
      <c r="F91" s="90" t="str">
        <f t="array" ref="F91">IF($B91="","",SUM(IF(SS!$C$6:$AZ$6="COLD",IF(SS!$C93:$AZ93="|",1*SS!$C$4:$AZ$4,0),0)))</f>
        <v/>
      </c>
      <c r="G91" s="90" t="str">
        <f t="shared" si="5"/>
        <v/>
      </c>
      <c r="H91" s="90" t="e">
        <f t="array" ref="H91">IF(OR($A91="",SUM(IF(SS!$C$6:$AZ$6="COLD",IF(SS!$C93:$AZ93="",1,0)))=COUNTIF(SS!$C$6:$AZ$6,"COLD")),"",PT!$P$8+SUM(G92:G$106))</f>
        <v>#NUM!</v>
      </c>
    </row>
    <row r="92" spans="1:8" x14ac:dyDescent="0.25">
      <c r="A92" s="2" t="str">
        <f>SS!B94</f>
        <v/>
      </c>
      <c r="B92" s="2" t="str">
        <f t="shared" si="3"/>
        <v/>
      </c>
      <c r="C92" s="90" t="str">
        <f t="array" ref="C92">IF($B92="","",SUM(IF(SS!$C$6:$AZ$6="HOT",IF(SS!$C94:$AZ94="|",1*SS!$C$4:$AZ$4,0),0)))</f>
        <v/>
      </c>
      <c r="D92" s="90" t="str">
        <f t="shared" si="4"/>
        <v/>
      </c>
      <c r="E92" s="90" t="e">
        <f t="array" ref="E92">IF(OR($A92="",SUM(IF(SS!$C$6:$AZ$6="HOT",IF(SS!$C94:$AZ94="",1,0)))=COUNTIF(SS!$C$6:$AZ$6,"HOT")),"",SUM(D93:D$106))</f>
        <v>#NUM!</v>
      </c>
      <c r="F92" s="90" t="str">
        <f t="array" ref="F92">IF($B92="","",SUM(IF(SS!$C$6:$AZ$6="COLD",IF(SS!$C94:$AZ94="|",1*SS!$C$4:$AZ$4,0),0)))</f>
        <v/>
      </c>
      <c r="G92" s="90" t="str">
        <f t="shared" si="5"/>
        <v/>
      </c>
      <c r="H92" s="90" t="e">
        <f t="array" ref="H92">IF(OR($A92="",SUM(IF(SS!$C$6:$AZ$6="COLD",IF(SS!$C94:$AZ94="",1,0)))=COUNTIF(SS!$C$6:$AZ$6,"COLD")),"",PT!$P$8+SUM(G93:G$106))</f>
        <v>#NUM!</v>
      </c>
    </row>
    <row r="93" spans="1:8" x14ac:dyDescent="0.25">
      <c r="A93" s="2" t="str">
        <f>SS!B95</f>
        <v/>
      </c>
      <c r="B93" s="2" t="str">
        <f t="shared" si="3"/>
        <v/>
      </c>
      <c r="C93" s="90" t="str">
        <f t="array" ref="C93">IF($B93="","",SUM(IF(SS!$C$6:$AZ$6="HOT",IF(SS!$C95:$AZ95="|",1*SS!$C$4:$AZ$4,0),0)))</f>
        <v/>
      </c>
      <c r="D93" s="90" t="str">
        <f t="shared" si="4"/>
        <v/>
      </c>
      <c r="E93" s="90" t="e">
        <f t="array" ref="E93">IF(OR($A93="",SUM(IF(SS!$C$6:$AZ$6="HOT",IF(SS!$C95:$AZ95="",1,0)))=COUNTIF(SS!$C$6:$AZ$6,"HOT")),"",SUM(D94:D$106))</f>
        <v>#NUM!</v>
      </c>
      <c r="F93" s="90" t="str">
        <f t="array" ref="F93">IF($B93="","",SUM(IF(SS!$C$6:$AZ$6="COLD",IF(SS!$C95:$AZ95="|",1*SS!$C$4:$AZ$4,0),0)))</f>
        <v/>
      </c>
      <c r="G93" s="90" t="str">
        <f t="shared" si="5"/>
        <v/>
      </c>
      <c r="H93" s="90" t="e">
        <f t="array" ref="H93">IF(OR($A93="",SUM(IF(SS!$C$6:$AZ$6="COLD",IF(SS!$C95:$AZ95="",1,0)))=COUNTIF(SS!$C$6:$AZ$6,"COLD")),"",PT!$P$8+SUM(G94:G$106))</f>
        <v>#NUM!</v>
      </c>
    </row>
    <row r="94" spans="1:8" x14ac:dyDescent="0.25">
      <c r="A94" s="2" t="str">
        <f>SS!B96</f>
        <v/>
      </c>
      <c r="B94" s="2" t="str">
        <f t="shared" si="3"/>
        <v/>
      </c>
      <c r="C94" s="90" t="str">
        <f t="array" ref="C94">IF($B94="","",SUM(IF(SS!$C$6:$AZ$6="HOT",IF(SS!$C96:$AZ96="|",1*SS!$C$4:$AZ$4,0),0)))</f>
        <v/>
      </c>
      <c r="D94" s="90" t="str">
        <f t="shared" si="4"/>
        <v/>
      </c>
      <c r="E94" s="90" t="e">
        <f t="array" ref="E94">IF(OR($A94="",SUM(IF(SS!$C$6:$AZ$6="HOT",IF(SS!$C96:$AZ96="",1,0)))=COUNTIF(SS!$C$6:$AZ$6,"HOT")),"",SUM(D95:D$106))</f>
        <v>#NUM!</v>
      </c>
      <c r="F94" s="90" t="str">
        <f t="array" ref="F94">IF($B94="","",SUM(IF(SS!$C$6:$AZ$6="COLD",IF(SS!$C96:$AZ96="|",1*SS!$C$4:$AZ$4,0),0)))</f>
        <v/>
      </c>
      <c r="G94" s="90" t="str">
        <f t="shared" si="5"/>
        <v/>
      </c>
      <c r="H94" s="90" t="e">
        <f t="array" ref="H94">IF(OR($A94="",SUM(IF(SS!$C$6:$AZ$6="COLD",IF(SS!$C96:$AZ96="",1,0)))=COUNTIF(SS!$C$6:$AZ$6,"COLD")),"",PT!$P$8+SUM(G95:G$106))</f>
        <v>#NUM!</v>
      </c>
    </row>
    <row r="95" spans="1:8" x14ac:dyDescent="0.25">
      <c r="A95" s="2" t="str">
        <f>SS!B97</f>
        <v/>
      </c>
      <c r="B95" s="2" t="str">
        <f t="shared" si="3"/>
        <v/>
      </c>
      <c r="C95" s="90" t="str">
        <f t="array" ref="C95">IF($B95="","",SUM(IF(SS!$C$6:$AZ$6="HOT",IF(SS!$C97:$AZ97="|",1*SS!$C$4:$AZ$4,0),0)))</f>
        <v/>
      </c>
      <c r="D95" s="90" t="str">
        <f t="shared" si="4"/>
        <v/>
      </c>
      <c r="E95" s="90" t="e">
        <f t="array" ref="E95">IF(OR($A95="",SUM(IF(SS!$C$6:$AZ$6="HOT",IF(SS!$C97:$AZ97="",1,0)))=COUNTIF(SS!$C$6:$AZ$6,"HOT")),"",SUM(D96:D$106))</f>
        <v>#NUM!</v>
      </c>
      <c r="F95" s="90" t="str">
        <f t="array" ref="F95">IF($B95="","",SUM(IF(SS!$C$6:$AZ$6="COLD",IF(SS!$C97:$AZ97="|",1*SS!$C$4:$AZ$4,0),0)))</f>
        <v/>
      </c>
      <c r="G95" s="90" t="str">
        <f t="shared" si="5"/>
        <v/>
      </c>
      <c r="H95" s="90" t="e">
        <f t="array" ref="H95">IF(OR($A95="",SUM(IF(SS!$C$6:$AZ$6="COLD",IF(SS!$C97:$AZ97="",1,0)))=COUNTIF(SS!$C$6:$AZ$6,"COLD")),"",PT!$P$8+SUM(G96:G$106))</f>
        <v>#NUM!</v>
      </c>
    </row>
    <row r="96" spans="1:8" x14ac:dyDescent="0.25">
      <c r="A96" s="2" t="str">
        <f>SS!B98</f>
        <v/>
      </c>
      <c r="B96" s="2" t="str">
        <f t="shared" si="3"/>
        <v/>
      </c>
      <c r="C96" s="90" t="str">
        <f t="array" ref="C96">IF($B96="","",SUM(IF(SS!$C$6:$AZ$6="HOT",IF(SS!$C98:$AZ98="|",1*SS!$C$4:$AZ$4,0),0)))</f>
        <v/>
      </c>
      <c r="D96" s="90" t="str">
        <f t="shared" si="4"/>
        <v/>
      </c>
      <c r="E96" s="90" t="e">
        <f t="array" ref="E96">IF(OR($A96="",SUM(IF(SS!$C$6:$AZ$6="HOT",IF(SS!$C98:$AZ98="",1,0)))=COUNTIF(SS!$C$6:$AZ$6,"HOT")),"",SUM(D97:D$106))</f>
        <v>#NUM!</v>
      </c>
      <c r="F96" s="90" t="str">
        <f t="array" ref="F96">IF($B96="","",SUM(IF(SS!$C$6:$AZ$6="COLD",IF(SS!$C98:$AZ98="|",1*SS!$C$4:$AZ$4,0),0)))</f>
        <v/>
      </c>
      <c r="G96" s="90" t="str">
        <f t="shared" si="5"/>
        <v/>
      </c>
      <c r="H96" s="90" t="e">
        <f t="array" ref="H96">IF(OR($A96="",SUM(IF(SS!$C$6:$AZ$6="COLD",IF(SS!$C98:$AZ98="",1,0)))=COUNTIF(SS!$C$6:$AZ$6,"COLD")),"",PT!$P$8+SUM(G97:G$106))</f>
        <v>#NUM!</v>
      </c>
    </row>
    <row r="97" spans="1:8" x14ac:dyDescent="0.25">
      <c r="A97" s="2" t="str">
        <f>SS!B99</f>
        <v/>
      </c>
      <c r="B97" s="2" t="str">
        <f t="shared" si="3"/>
        <v/>
      </c>
      <c r="C97" s="90" t="str">
        <f t="array" ref="C97">IF($B97="","",SUM(IF(SS!$C$6:$AZ$6="HOT",IF(SS!$C99:$AZ99="|",1*SS!$C$4:$AZ$4,0),0)))</f>
        <v/>
      </c>
      <c r="D97" s="90" t="str">
        <f t="shared" si="4"/>
        <v/>
      </c>
      <c r="E97" s="90" t="e">
        <f t="array" ref="E97">IF(OR($A97="",SUM(IF(SS!$C$6:$AZ$6="HOT",IF(SS!$C99:$AZ99="",1,0)))=COUNTIF(SS!$C$6:$AZ$6,"HOT")),"",SUM(D98:D$106))</f>
        <v>#NUM!</v>
      </c>
      <c r="F97" s="90" t="str">
        <f t="array" ref="F97">IF($B97="","",SUM(IF(SS!$C$6:$AZ$6="COLD",IF(SS!$C99:$AZ99="|",1*SS!$C$4:$AZ$4,0),0)))</f>
        <v/>
      </c>
      <c r="G97" s="90" t="str">
        <f t="shared" si="5"/>
        <v/>
      </c>
      <c r="H97" s="90" t="e">
        <f t="array" ref="H97">IF(OR($A97="",SUM(IF(SS!$C$6:$AZ$6="COLD",IF(SS!$C99:$AZ99="",1,0)))=COUNTIF(SS!$C$6:$AZ$6,"COLD")),"",PT!$P$8+SUM(G98:G$106))</f>
        <v>#NUM!</v>
      </c>
    </row>
    <row r="98" spans="1:8" x14ac:dyDescent="0.25">
      <c r="A98" s="2" t="str">
        <f>SS!B100</f>
        <v/>
      </c>
      <c r="B98" s="2" t="str">
        <f t="shared" si="3"/>
        <v/>
      </c>
      <c r="C98" s="90" t="str">
        <f t="array" ref="C98">IF($B98="","",SUM(IF(SS!$C$6:$AZ$6="HOT",IF(SS!$C100:$AZ100="|",1*SS!$C$4:$AZ$4,0),0)))</f>
        <v/>
      </c>
      <c r="D98" s="90" t="str">
        <f t="shared" si="4"/>
        <v/>
      </c>
      <c r="E98" s="90" t="e">
        <f t="array" ref="E98">IF(OR($A98="",SUM(IF(SS!$C$6:$AZ$6="HOT",IF(SS!$C100:$AZ100="",1,0)))=COUNTIF(SS!$C$6:$AZ$6,"HOT")),"",SUM(D99:D$106))</f>
        <v>#NUM!</v>
      </c>
      <c r="F98" s="90" t="str">
        <f t="array" ref="F98">IF($B98="","",SUM(IF(SS!$C$6:$AZ$6="COLD",IF(SS!$C100:$AZ100="|",1*SS!$C$4:$AZ$4,0),0)))</f>
        <v/>
      </c>
      <c r="G98" s="90" t="str">
        <f t="shared" si="5"/>
        <v/>
      </c>
      <c r="H98" s="90" t="e">
        <f t="array" ref="H98">IF(OR($A98="",SUM(IF(SS!$C$6:$AZ$6="COLD",IF(SS!$C100:$AZ100="",1,0)))=COUNTIF(SS!$C$6:$AZ$6,"COLD")),"",PT!$P$8+SUM(G99:G$106))</f>
        <v>#NUM!</v>
      </c>
    </row>
    <row r="99" spans="1:8" x14ac:dyDescent="0.25">
      <c r="A99" s="2" t="str">
        <f>SS!B101</f>
        <v/>
      </c>
      <c r="B99" s="2" t="str">
        <f t="shared" si="3"/>
        <v/>
      </c>
      <c r="C99" s="90" t="str">
        <f t="array" ref="C99">IF($B99="","",SUM(IF(SS!$C$6:$AZ$6="HOT",IF(SS!$C101:$AZ101="|",1*SS!$C$4:$AZ$4,0),0)))</f>
        <v/>
      </c>
      <c r="D99" s="90" t="str">
        <f t="shared" si="4"/>
        <v/>
      </c>
      <c r="E99" s="90" t="e">
        <f t="array" ref="E99">IF(OR($A99="",SUM(IF(SS!$C$6:$AZ$6="HOT",IF(SS!$C101:$AZ101="",1,0)))=COUNTIF(SS!$C$6:$AZ$6,"HOT")),"",SUM(D100:D$106))</f>
        <v>#NUM!</v>
      </c>
      <c r="F99" s="90" t="str">
        <f t="array" ref="F99">IF($B99="","",SUM(IF(SS!$C$6:$AZ$6="COLD",IF(SS!$C101:$AZ101="|",1*SS!$C$4:$AZ$4,0),0)))</f>
        <v/>
      </c>
      <c r="G99" s="90" t="str">
        <f t="shared" si="5"/>
        <v/>
      </c>
      <c r="H99" s="90" t="e">
        <f t="array" ref="H99">IF(OR($A99="",SUM(IF(SS!$C$6:$AZ$6="COLD",IF(SS!$C101:$AZ101="",1,0)))=COUNTIF(SS!$C$6:$AZ$6,"COLD")),"",PT!$P$8+SUM(G100:G$106))</f>
        <v>#NUM!</v>
      </c>
    </row>
    <row r="100" spans="1:8" x14ac:dyDescent="0.25">
      <c r="A100" s="2" t="str">
        <f>SS!B102</f>
        <v/>
      </c>
      <c r="B100" s="2" t="str">
        <f t="shared" si="3"/>
        <v/>
      </c>
      <c r="C100" s="90" t="str">
        <f t="array" ref="C100">IF($B100="","",SUM(IF(SS!$C$6:$AZ$6="HOT",IF(SS!$C102:$AZ102="|",1*SS!$C$4:$AZ$4,0),0)))</f>
        <v/>
      </c>
      <c r="D100" s="90" t="str">
        <f t="shared" si="4"/>
        <v/>
      </c>
      <c r="E100" s="90" t="e">
        <f t="array" ref="E100">IF(OR($A100="",SUM(IF(SS!$C$6:$AZ$6="HOT",IF(SS!$C102:$AZ102="",1,0)))=COUNTIF(SS!$C$6:$AZ$6,"HOT")),"",SUM(D101:D$106))</f>
        <v>#NUM!</v>
      </c>
      <c r="F100" s="90" t="str">
        <f t="array" ref="F100">IF($B100="","",SUM(IF(SS!$C$6:$AZ$6="COLD",IF(SS!$C102:$AZ102="|",1*SS!$C$4:$AZ$4,0),0)))</f>
        <v/>
      </c>
      <c r="G100" s="90" t="str">
        <f t="shared" si="5"/>
        <v/>
      </c>
      <c r="H100" s="90" t="e">
        <f t="array" ref="H100">IF(OR($A100="",SUM(IF(SS!$C$6:$AZ$6="COLD",IF(SS!$C102:$AZ102="",1,0)))=COUNTIF(SS!$C$6:$AZ$6,"COLD")),"",PT!$P$8+SUM(G101:G$106))</f>
        <v>#NUM!</v>
      </c>
    </row>
    <row r="101" spans="1:8" x14ac:dyDescent="0.25">
      <c r="A101" s="2" t="str">
        <f>SS!B103</f>
        <v/>
      </c>
      <c r="B101" s="2" t="str">
        <f t="shared" si="3"/>
        <v/>
      </c>
      <c r="C101" s="90" t="str">
        <f t="array" ref="C101">IF($B101="","",SUM(IF(SS!$C$6:$AZ$6="HOT",IF(SS!$C103:$AZ103="|",1*SS!$C$4:$AZ$4,0),0)))</f>
        <v/>
      </c>
      <c r="D101" s="90" t="str">
        <f t="shared" si="4"/>
        <v/>
      </c>
      <c r="E101" s="90" t="e">
        <f t="array" ref="E101">IF(OR($A101="",SUM(IF(SS!$C$6:$AZ$6="HOT",IF(SS!$C103:$AZ103="",1,0)))=COUNTIF(SS!$C$6:$AZ$6,"HOT")),"",SUM(D102:D$106))</f>
        <v>#NUM!</v>
      </c>
      <c r="F101" s="90" t="str">
        <f t="array" ref="F101">IF($B101="","",SUM(IF(SS!$C$6:$AZ$6="COLD",IF(SS!$C103:$AZ103="|",1*SS!$C$4:$AZ$4,0),0)))</f>
        <v/>
      </c>
      <c r="G101" s="90" t="str">
        <f t="shared" si="5"/>
        <v/>
      </c>
      <c r="H101" s="90" t="e">
        <f t="array" ref="H101">IF(OR($A101="",SUM(IF(SS!$C$6:$AZ$6="COLD",IF(SS!$C103:$AZ103="",1,0)))=COUNTIF(SS!$C$6:$AZ$6,"COLD")),"",PT!$P$8+SUM(G102:G$106))</f>
        <v>#NUM!</v>
      </c>
    </row>
    <row r="102" spans="1:8" x14ac:dyDescent="0.25">
      <c r="A102" s="2" t="str">
        <f>SS!B104</f>
        <v/>
      </c>
      <c r="B102" s="2" t="str">
        <f t="shared" si="3"/>
        <v/>
      </c>
      <c r="C102" s="90" t="str">
        <f t="array" ref="C102">IF($B102="","",SUM(IF(SS!$C$6:$AZ$6="HOT",IF(SS!$C104:$AZ104="|",1*SS!$C$4:$AZ$4,0),0)))</f>
        <v/>
      </c>
      <c r="D102" s="90" t="str">
        <f t="shared" si="4"/>
        <v/>
      </c>
      <c r="E102" s="90" t="e">
        <f t="array" ref="E102">IF(OR($A102="",SUM(IF(SS!$C$6:$AZ$6="HOT",IF(SS!$C104:$AZ104="",1,0)))=COUNTIF(SS!$C$6:$AZ$6,"HOT")),"",SUM(D103:D$106))</f>
        <v>#NUM!</v>
      </c>
      <c r="F102" s="90" t="str">
        <f t="array" ref="F102">IF($B102="","",SUM(IF(SS!$C$6:$AZ$6="COLD",IF(SS!$C104:$AZ104="|",1*SS!$C$4:$AZ$4,0),0)))</f>
        <v/>
      </c>
      <c r="G102" s="90" t="str">
        <f t="shared" si="5"/>
        <v/>
      </c>
      <c r="H102" s="90" t="e">
        <f t="array" ref="H102">IF(OR($A102="",SUM(IF(SS!$C$6:$AZ$6="COLD",IF(SS!$C104:$AZ104="",1,0)))=COUNTIF(SS!$C$6:$AZ$6,"COLD")),"",PT!$P$8+SUM(G103:G$106))</f>
        <v>#NUM!</v>
      </c>
    </row>
    <row r="103" spans="1:8" x14ac:dyDescent="0.25">
      <c r="A103" s="2" t="str">
        <f>SS!B105</f>
        <v/>
      </c>
      <c r="B103" s="2" t="str">
        <f t="shared" si="3"/>
        <v/>
      </c>
      <c r="C103" s="90" t="str">
        <f t="array" ref="C103">IF($B103="","",SUM(IF(SS!$C$6:$AZ$6="HOT",IF(SS!$C105:$AZ105="|",1*SS!$C$4:$AZ$4,0),0)))</f>
        <v/>
      </c>
      <c r="D103" s="90" t="str">
        <f t="shared" si="4"/>
        <v/>
      </c>
      <c r="E103" s="90" t="e">
        <f t="array" ref="E103">IF(OR($A103="",SUM(IF(SS!$C$6:$AZ$6="HOT",IF(SS!$C105:$AZ105="",1,0)))=COUNTIF(SS!$C$6:$AZ$6,"HOT")),"",SUM(D104:D$106))</f>
        <v>#NUM!</v>
      </c>
      <c r="F103" s="90" t="str">
        <f t="array" ref="F103">IF($B103="","",SUM(IF(SS!$C$6:$AZ$6="COLD",IF(SS!$C105:$AZ105="|",1*SS!$C$4:$AZ$4,0),0)))</f>
        <v/>
      </c>
      <c r="G103" s="90" t="str">
        <f t="shared" si="5"/>
        <v/>
      </c>
      <c r="H103" s="90" t="e">
        <f t="array" ref="H103">IF(OR($A103="",SUM(IF(SS!$C$6:$AZ$6="COLD",IF(SS!$C105:$AZ105="",1,0)))=COUNTIF(SS!$C$6:$AZ$6,"COLD")),"",PT!$P$8+SUM(G104:G$106))</f>
        <v>#NUM!</v>
      </c>
    </row>
    <row r="104" spans="1:8" x14ac:dyDescent="0.25">
      <c r="A104" s="2" t="str">
        <f>SS!B106</f>
        <v/>
      </c>
      <c r="B104" s="2" t="str">
        <f t="shared" si="3"/>
        <v/>
      </c>
      <c r="C104" s="90" t="str">
        <f t="array" ref="C104">IF($B104="","",SUM(IF(SS!$C$6:$AZ$6="HOT",IF(SS!$C106:$AZ106="|",1*SS!$C$4:$AZ$4,0),0)))</f>
        <v/>
      </c>
      <c r="D104" s="90" t="str">
        <f t="shared" si="4"/>
        <v/>
      </c>
      <c r="E104" s="90" t="e">
        <f t="array" ref="E104">IF(OR($A104="",SUM(IF(SS!$C$6:$AZ$6="HOT",IF(SS!$C106:$AZ106="",1,0)))=COUNTIF(SS!$C$6:$AZ$6,"HOT")),"",SUM(D105:D$106))</f>
        <v>#NUM!</v>
      </c>
      <c r="F104" s="90" t="str">
        <f t="array" ref="F104">IF($B104="","",SUM(IF(SS!$C$6:$AZ$6="COLD",IF(SS!$C106:$AZ106="|",1*SS!$C$4:$AZ$4,0),0)))</f>
        <v/>
      </c>
      <c r="G104" s="90" t="str">
        <f t="shared" si="5"/>
        <v/>
      </c>
      <c r="H104" s="90" t="e">
        <f t="array" ref="H104">IF(OR($A104="",SUM(IF(SS!$C$6:$AZ$6="COLD",IF(SS!$C106:$AZ106="",1,0)))=COUNTIF(SS!$C$6:$AZ$6,"COLD")),"",PT!$P$8+SUM(G105:G$106))</f>
        <v>#NUM!</v>
      </c>
    </row>
    <row r="105" spans="1:8" x14ac:dyDescent="0.25">
      <c r="A105" s="2" t="str">
        <f>SS!B107</f>
        <v/>
      </c>
      <c r="B105" s="2" t="str">
        <f t="shared" si="3"/>
        <v/>
      </c>
      <c r="C105" s="90" t="str">
        <f t="array" ref="C105">IF($B105="","",SUM(IF(SS!$C$6:$AZ$6="HOT",IF(SS!$C107:$AZ107="|",1*SS!$C$4:$AZ$4,0),0)))</f>
        <v/>
      </c>
      <c r="D105" s="90" t="str">
        <f t="shared" si="4"/>
        <v/>
      </c>
      <c r="E105" s="90" t="e">
        <f t="array" ref="E105">IF(OR($A105="",SUM(IF(SS!$C$6:$AZ$6="HOT",IF(SS!$C107:$AZ107="",1,0)))=COUNTIF(SS!$C$6:$AZ$6,"HOT")),"",SUM(D106:D$106))</f>
        <v>#NUM!</v>
      </c>
      <c r="F105" s="90" t="str">
        <f t="array" ref="F105">IF($B105="","",SUM(IF(SS!$C$6:$AZ$6="COLD",IF(SS!$C107:$AZ107="|",1*SS!$C$4:$AZ$4,0),0)))</f>
        <v/>
      </c>
      <c r="G105" s="90" t="str">
        <f t="shared" si="5"/>
        <v/>
      </c>
      <c r="H105" s="90" t="e">
        <f t="array" ref="H105">IF(OR($A105="",SUM(IF(SS!$C$6:$AZ$6="COLD",IF(SS!$C107:$AZ107="",1,0)))=COUNTIF(SS!$C$6:$AZ$6,"COLD")),"",PT!$P$8+SUM(G106:G$106))</f>
        <v>#NUM!</v>
      </c>
    </row>
    <row r="106" spans="1:8" x14ac:dyDescent="0.25">
      <c r="A106" s="2" t="str">
        <f>SS!B108</f>
        <v/>
      </c>
      <c r="B106" s="2" t="str">
        <f t="shared" ref="B106:B169" si="6">IF(A107="","",A105-A107)</f>
        <v/>
      </c>
      <c r="C106" s="90" t="str">
        <f t="array" ref="C106">IF($B106="","",SUM(IF(SS!$C$6:$AZ$6="HOT",IF(SS!$C108:$AZ108="|",1*SS!$C$4:$AZ$4,0),0)))</f>
        <v/>
      </c>
      <c r="D106" s="90" t="str">
        <f t="shared" ref="D106:D169" si="7">IF(C106="","",C106*B106)</f>
        <v/>
      </c>
      <c r="E106" s="90" t="e">
        <f t="array" ref="E106">IF(OR($A106="",SUM(IF(SS!$C$6:$AZ$6="HOT",IF(SS!$C108:$AZ108="",1,0)))=COUNTIF(SS!$C$6:$AZ$6,"HOT")),"",SUM(D$106:D107))</f>
        <v>#NUM!</v>
      </c>
      <c r="F106" s="90" t="str">
        <f t="array" ref="F106">IF($B106="","",SUM(IF(SS!$C$6:$AZ$6="COLD",IF(SS!$C108:$AZ108="|",1*SS!$C$4:$AZ$4,0),0)))</f>
        <v/>
      </c>
      <c r="G106" s="90" t="str">
        <f t="shared" ref="G106:G169" si="8">IF(F106="","",F106*B106)</f>
        <v/>
      </c>
      <c r="H106" s="90" t="e">
        <f t="array" ref="H106">IF(OR($A106="",SUM(IF(SS!$C$6:$AZ$6="COLD",IF(SS!$C108:$AZ108="",1,0)))=COUNTIF(SS!$C$6:$AZ$6,"COLD")),"",PT!$P$8+SUM(G$106:G107))</f>
        <v>#NUM!</v>
      </c>
    </row>
    <row r="107" spans="1:8" x14ac:dyDescent="0.25">
      <c r="A107" s="2" t="str">
        <f>SS!B109</f>
        <v/>
      </c>
      <c r="B107" s="2" t="str">
        <f t="shared" si="6"/>
        <v/>
      </c>
      <c r="C107" s="90" t="str">
        <f t="array" ref="C107">IF($B107="","",SUM(IF(SS!$C$6:$AZ$6="HOT",IF(SS!$C109:$AZ109="|",1*SS!$C$4:$AZ$4,0),0)))</f>
        <v/>
      </c>
      <c r="D107" s="90" t="str">
        <f t="shared" si="7"/>
        <v/>
      </c>
      <c r="E107" s="90" t="e">
        <f t="array" ref="E107">IF(OR($A107="",SUM(IF(SS!$C$6:$AZ$6="HOT",IF(SS!$C109:$AZ109="",1,0)))=COUNTIF(SS!$C$6:$AZ$6,"HOT")),"",SUM(D$106:D108))</f>
        <v>#NUM!</v>
      </c>
      <c r="F107" s="90" t="str">
        <f t="array" ref="F107">IF($B107="","",SUM(IF(SS!$C$6:$AZ$6="COLD",IF(SS!$C109:$AZ109="|",1*SS!$C$4:$AZ$4,0),0)))</f>
        <v/>
      </c>
      <c r="G107" s="90" t="str">
        <f t="shared" si="8"/>
        <v/>
      </c>
      <c r="H107" s="90" t="e">
        <f t="array" ref="H107">IF(OR($A107="",SUM(IF(SS!$C$6:$AZ$6="COLD",IF(SS!$C109:$AZ109="",1,0)))=COUNTIF(SS!$C$6:$AZ$6,"COLD")),"",PT!$P$8+SUM(G$106:G108))</f>
        <v>#NUM!</v>
      </c>
    </row>
    <row r="108" spans="1:8" x14ac:dyDescent="0.25">
      <c r="A108" s="2" t="str">
        <f>SS!B110</f>
        <v/>
      </c>
      <c r="B108" s="2" t="str">
        <f t="shared" si="6"/>
        <v/>
      </c>
      <c r="C108" s="90" t="str">
        <f t="array" ref="C108">IF($B108="","",SUM(IF(SS!$C$6:$AZ$6="HOT",IF(SS!$C110:$AZ110="|",1*SS!$C$4:$AZ$4,0),0)))</f>
        <v/>
      </c>
      <c r="D108" s="90" t="str">
        <f t="shared" si="7"/>
        <v/>
      </c>
      <c r="E108" s="90" t="e">
        <f t="array" ref="E108">IF(OR($A108="",SUM(IF(SS!$C$6:$AZ$6="HOT",IF(SS!$C110:$AZ110="",1,0)))=COUNTIF(SS!$C$6:$AZ$6,"HOT")),"",SUM(D$106:D109))</f>
        <v>#NUM!</v>
      </c>
      <c r="F108" s="90" t="str">
        <f t="array" ref="F108">IF($B108="","",SUM(IF(SS!$C$6:$AZ$6="COLD",IF(SS!$C110:$AZ110="|",1*SS!$C$4:$AZ$4,0),0)))</f>
        <v/>
      </c>
      <c r="G108" s="90" t="str">
        <f t="shared" si="8"/>
        <v/>
      </c>
      <c r="H108" s="90" t="e">
        <f t="array" ref="H108">IF(OR($A108="",SUM(IF(SS!$C$6:$AZ$6="COLD",IF(SS!$C110:$AZ110="",1,0)))=COUNTIF(SS!$C$6:$AZ$6,"COLD")),"",PT!$P$8+SUM(G$106:G109))</f>
        <v>#NUM!</v>
      </c>
    </row>
    <row r="109" spans="1:8" x14ac:dyDescent="0.25">
      <c r="A109" s="2" t="str">
        <f>SS!B111</f>
        <v/>
      </c>
      <c r="B109" s="2" t="str">
        <f t="shared" si="6"/>
        <v/>
      </c>
      <c r="C109" s="90" t="str">
        <f t="array" ref="C109">IF($B109="","",SUM(IF(SS!$C$6:$AZ$6="HOT",IF(SS!$C111:$AZ111="|",1*SS!$C$4:$AZ$4,0),0)))</f>
        <v/>
      </c>
      <c r="D109" s="90" t="str">
        <f t="shared" si="7"/>
        <v/>
      </c>
      <c r="E109" s="90" t="e">
        <f t="array" ref="E109">IF(OR($A109="",SUM(IF(SS!$C$6:$AZ$6="HOT",IF(SS!$C111:$AZ111="",1,0)))=COUNTIF(SS!$C$6:$AZ$6,"HOT")),"",SUM(D$106:D110))</f>
        <v>#NUM!</v>
      </c>
      <c r="F109" s="90" t="str">
        <f t="array" ref="F109">IF($B109="","",SUM(IF(SS!$C$6:$AZ$6="COLD",IF(SS!$C111:$AZ111="|",1*SS!$C$4:$AZ$4,0),0)))</f>
        <v/>
      </c>
      <c r="G109" s="90" t="str">
        <f t="shared" si="8"/>
        <v/>
      </c>
      <c r="H109" s="90" t="e">
        <f t="array" ref="H109">IF(OR($A109="",SUM(IF(SS!$C$6:$AZ$6="COLD",IF(SS!$C111:$AZ111="",1,0)))=COUNTIF(SS!$C$6:$AZ$6,"COLD")),"",PT!$P$8+SUM(G$106:G110))</f>
        <v>#NUM!</v>
      </c>
    </row>
    <row r="110" spans="1:8" x14ac:dyDescent="0.25">
      <c r="A110" s="2" t="str">
        <f>SS!B112</f>
        <v/>
      </c>
      <c r="B110" s="2" t="str">
        <f t="shared" si="6"/>
        <v/>
      </c>
      <c r="C110" s="90" t="str">
        <f t="array" ref="C110">IF($B110="","",SUM(IF(SS!$C$6:$AZ$6="HOT",IF(SS!$C112:$AZ112="|",1*SS!$C$4:$AZ$4,0),0)))</f>
        <v/>
      </c>
      <c r="D110" s="90" t="str">
        <f t="shared" si="7"/>
        <v/>
      </c>
      <c r="E110" s="90" t="e">
        <f t="array" ref="E110">IF(OR($A110="",SUM(IF(SS!$C$6:$AZ$6="HOT",IF(SS!$C112:$AZ112="",1,0)))=COUNTIF(SS!$C$6:$AZ$6,"HOT")),"",SUM(D$106:D111))</f>
        <v>#NUM!</v>
      </c>
      <c r="F110" s="90" t="str">
        <f t="array" ref="F110">IF($B110="","",SUM(IF(SS!$C$6:$AZ$6="COLD",IF(SS!$C112:$AZ112="|",1*SS!$C$4:$AZ$4,0),0)))</f>
        <v/>
      </c>
      <c r="G110" s="90" t="str">
        <f t="shared" si="8"/>
        <v/>
      </c>
      <c r="H110" s="90" t="e">
        <f t="array" ref="H110">IF(OR($A110="",SUM(IF(SS!$C$6:$AZ$6="COLD",IF(SS!$C112:$AZ112="",1,0)))=COUNTIF(SS!$C$6:$AZ$6,"COLD")),"",PT!$P$8+SUM(G$106:G111))</f>
        <v>#NUM!</v>
      </c>
    </row>
    <row r="111" spans="1:8" x14ac:dyDescent="0.25">
      <c r="A111" s="2" t="str">
        <f>SS!B113</f>
        <v/>
      </c>
      <c r="B111" s="2" t="str">
        <f t="shared" si="6"/>
        <v/>
      </c>
      <c r="C111" s="90" t="str">
        <f t="array" ref="C111">IF($B111="","",SUM(IF(SS!$C$6:$AZ$6="HOT",IF(SS!$C113:$AZ113="|",1*SS!$C$4:$AZ$4,0),0)))</f>
        <v/>
      </c>
      <c r="D111" s="90" t="str">
        <f t="shared" si="7"/>
        <v/>
      </c>
      <c r="E111" s="90" t="e">
        <f t="array" ref="E111">IF(OR($A111="",SUM(IF(SS!$C$6:$AZ$6="HOT",IF(SS!$C113:$AZ113="",1,0)))=COUNTIF(SS!$C$6:$AZ$6,"HOT")),"",SUM(D$106:D112))</f>
        <v>#NUM!</v>
      </c>
      <c r="F111" s="90" t="str">
        <f t="array" ref="F111">IF($B111="","",SUM(IF(SS!$C$6:$AZ$6="COLD",IF(SS!$C113:$AZ113="|",1*SS!$C$4:$AZ$4,0),0)))</f>
        <v/>
      </c>
      <c r="G111" s="90" t="str">
        <f t="shared" si="8"/>
        <v/>
      </c>
      <c r="H111" s="90" t="e">
        <f t="array" ref="H111">IF(OR($A111="",SUM(IF(SS!$C$6:$AZ$6="COLD",IF(SS!$C113:$AZ113="",1,0)))=COUNTIF(SS!$C$6:$AZ$6,"COLD")),"",PT!$P$8+SUM(G$106:G112))</f>
        <v>#NUM!</v>
      </c>
    </row>
    <row r="112" spans="1:8" x14ac:dyDescent="0.25">
      <c r="A112" s="2" t="str">
        <f>SS!B114</f>
        <v/>
      </c>
      <c r="B112" s="2" t="str">
        <f t="shared" si="6"/>
        <v/>
      </c>
      <c r="C112" s="90" t="str">
        <f t="array" ref="C112">IF($B112="","",SUM(IF(SS!$C$6:$AZ$6="HOT",IF(SS!$C114:$AZ114="|",1*SS!$C$4:$AZ$4,0),0)))</f>
        <v/>
      </c>
      <c r="D112" s="90" t="str">
        <f t="shared" si="7"/>
        <v/>
      </c>
      <c r="E112" s="90" t="e">
        <f t="array" ref="E112">IF(OR($A112="",SUM(IF(SS!$C$6:$AZ$6="HOT",IF(SS!$C114:$AZ114="",1,0)))=COUNTIF(SS!$C$6:$AZ$6,"HOT")),"",SUM(D$106:D113))</f>
        <v>#NUM!</v>
      </c>
      <c r="F112" s="90" t="str">
        <f t="array" ref="F112">IF($B112="","",SUM(IF(SS!$C$6:$AZ$6="COLD",IF(SS!$C114:$AZ114="|",1*SS!$C$4:$AZ$4,0),0)))</f>
        <v/>
      </c>
      <c r="G112" s="90" t="str">
        <f t="shared" si="8"/>
        <v/>
      </c>
      <c r="H112" s="90" t="e">
        <f t="array" ref="H112">IF(OR($A112="",SUM(IF(SS!$C$6:$AZ$6="COLD",IF(SS!$C114:$AZ114="",1,0)))=COUNTIF(SS!$C$6:$AZ$6,"COLD")),"",PT!$P$8+SUM(G$106:G113))</f>
        <v>#NUM!</v>
      </c>
    </row>
    <row r="113" spans="1:8" x14ac:dyDescent="0.25">
      <c r="A113" s="2" t="str">
        <f>SS!B115</f>
        <v/>
      </c>
      <c r="B113" s="2" t="str">
        <f t="shared" si="6"/>
        <v/>
      </c>
      <c r="C113" s="90" t="str">
        <f t="array" ref="C113">IF($B113="","",SUM(IF(SS!$C$6:$AZ$6="HOT",IF(SS!$C115:$AZ115="|",1*SS!$C$4:$AZ$4,0),0)))</f>
        <v/>
      </c>
      <c r="D113" s="90" t="str">
        <f t="shared" si="7"/>
        <v/>
      </c>
      <c r="E113" s="90" t="e">
        <f t="array" ref="E113">IF(OR($A113="",SUM(IF(SS!$C$6:$AZ$6="HOT",IF(SS!$C115:$AZ115="",1,0)))=COUNTIF(SS!$C$6:$AZ$6,"HOT")),"",SUM(D$106:D114))</f>
        <v>#NUM!</v>
      </c>
      <c r="F113" s="90" t="str">
        <f t="array" ref="F113">IF($B113="","",SUM(IF(SS!$C$6:$AZ$6="COLD",IF(SS!$C115:$AZ115="|",1*SS!$C$4:$AZ$4,0),0)))</f>
        <v/>
      </c>
      <c r="G113" s="90" t="str">
        <f t="shared" si="8"/>
        <v/>
      </c>
      <c r="H113" s="90" t="e">
        <f t="array" ref="H113">IF(OR($A113="",SUM(IF(SS!$C$6:$AZ$6="COLD",IF(SS!$C115:$AZ115="",1,0)))=COUNTIF(SS!$C$6:$AZ$6,"COLD")),"",PT!$P$8+SUM(G$106:G114))</f>
        <v>#NUM!</v>
      </c>
    </row>
    <row r="114" spans="1:8" x14ac:dyDescent="0.25">
      <c r="A114" s="2" t="str">
        <f>SS!B116</f>
        <v/>
      </c>
      <c r="B114" s="2" t="str">
        <f t="shared" si="6"/>
        <v/>
      </c>
      <c r="C114" s="90" t="str">
        <f t="array" ref="C114">IF($B114="","",SUM(IF(SS!$C$6:$AZ$6="HOT",IF(SS!$C116:$AZ116="|",1*SS!$C$4:$AZ$4,0),0)))</f>
        <v/>
      </c>
      <c r="D114" s="90" t="str">
        <f t="shared" si="7"/>
        <v/>
      </c>
      <c r="E114" s="90" t="e">
        <f t="array" ref="E114">IF(OR($A114="",SUM(IF(SS!$C$6:$AZ$6="HOT",IF(SS!$C116:$AZ116="",1,0)))=COUNTIF(SS!$C$6:$AZ$6,"HOT")),"",SUM(D$106:D115))</f>
        <v>#NUM!</v>
      </c>
      <c r="F114" s="90" t="str">
        <f t="array" ref="F114">IF($B114="","",SUM(IF(SS!$C$6:$AZ$6="COLD",IF(SS!$C116:$AZ116="|",1*SS!$C$4:$AZ$4,0),0)))</f>
        <v/>
      </c>
      <c r="G114" s="90" t="str">
        <f t="shared" si="8"/>
        <v/>
      </c>
      <c r="H114" s="90" t="e">
        <f t="array" ref="H114">IF(OR($A114="",SUM(IF(SS!$C$6:$AZ$6="COLD",IF(SS!$C116:$AZ116="",1,0)))=COUNTIF(SS!$C$6:$AZ$6,"COLD")),"",PT!$P$8+SUM(G$106:G115))</f>
        <v>#NUM!</v>
      </c>
    </row>
    <row r="115" spans="1:8" x14ac:dyDescent="0.25">
      <c r="A115" s="2" t="str">
        <f>SS!B117</f>
        <v/>
      </c>
      <c r="B115" s="2" t="str">
        <f t="shared" si="6"/>
        <v/>
      </c>
      <c r="C115" s="90" t="str">
        <f t="array" ref="C115">IF($B115="","",SUM(IF(SS!$C$6:$AZ$6="HOT",IF(SS!$C117:$AZ117="|",1*SS!$C$4:$AZ$4,0),0)))</f>
        <v/>
      </c>
      <c r="D115" s="90" t="str">
        <f t="shared" si="7"/>
        <v/>
      </c>
      <c r="E115" s="90" t="e">
        <f t="array" ref="E115">IF(OR($A115="",SUM(IF(SS!$C$6:$AZ$6="HOT",IF(SS!$C117:$AZ117="",1,0)))=COUNTIF(SS!$C$6:$AZ$6,"HOT")),"",SUM(D$106:D116))</f>
        <v>#NUM!</v>
      </c>
      <c r="F115" s="90" t="str">
        <f t="array" ref="F115">IF($B115="","",SUM(IF(SS!$C$6:$AZ$6="COLD",IF(SS!$C117:$AZ117="|",1*SS!$C$4:$AZ$4,0),0)))</f>
        <v/>
      </c>
      <c r="G115" s="90" t="str">
        <f t="shared" si="8"/>
        <v/>
      </c>
      <c r="H115" s="90" t="e">
        <f t="array" ref="H115">IF(OR($A115="",SUM(IF(SS!$C$6:$AZ$6="COLD",IF(SS!$C117:$AZ117="",1,0)))=COUNTIF(SS!$C$6:$AZ$6,"COLD")),"",PT!$P$8+SUM(G$106:G116))</f>
        <v>#NUM!</v>
      </c>
    </row>
    <row r="116" spans="1:8" x14ac:dyDescent="0.25">
      <c r="A116" s="2" t="str">
        <f>SS!B118</f>
        <v/>
      </c>
      <c r="B116" s="2" t="str">
        <f t="shared" si="6"/>
        <v/>
      </c>
      <c r="C116" s="90" t="str">
        <f t="array" ref="C116">IF($B116="","",SUM(IF(SS!$C$6:$AZ$6="HOT",IF(SS!$C118:$AZ118="|",1*SS!$C$4:$AZ$4,0),0)))</f>
        <v/>
      </c>
      <c r="D116" s="90" t="str">
        <f t="shared" si="7"/>
        <v/>
      </c>
      <c r="E116" s="90" t="e">
        <f t="array" ref="E116">IF(OR($A116="",SUM(IF(SS!$C$6:$AZ$6="HOT",IF(SS!$C118:$AZ118="",1,0)))=COUNTIF(SS!$C$6:$AZ$6,"HOT")),"",SUM(D$106:D117))</f>
        <v>#NUM!</v>
      </c>
      <c r="F116" s="90" t="str">
        <f t="array" ref="F116">IF($B116="","",SUM(IF(SS!$C$6:$AZ$6="COLD",IF(SS!$C118:$AZ118="|",1*SS!$C$4:$AZ$4,0),0)))</f>
        <v/>
      </c>
      <c r="G116" s="90" t="str">
        <f t="shared" si="8"/>
        <v/>
      </c>
      <c r="H116" s="90" t="e">
        <f t="array" ref="H116">IF(OR($A116="",SUM(IF(SS!$C$6:$AZ$6="COLD",IF(SS!$C118:$AZ118="",1,0)))=COUNTIF(SS!$C$6:$AZ$6,"COLD")),"",PT!$P$8+SUM(G$106:G117))</f>
        <v>#NUM!</v>
      </c>
    </row>
    <row r="117" spans="1:8" x14ac:dyDescent="0.25">
      <c r="A117" s="2" t="str">
        <f>SS!B119</f>
        <v/>
      </c>
      <c r="B117" s="2" t="str">
        <f t="shared" si="6"/>
        <v/>
      </c>
      <c r="C117" s="90" t="str">
        <f t="array" ref="C117">IF($B117="","",SUM(IF(SS!$C$6:$AZ$6="HOT",IF(SS!$C119:$AZ119="|",1*SS!$C$4:$AZ$4,0),0)))</f>
        <v/>
      </c>
      <c r="D117" s="90" t="str">
        <f t="shared" si="7"/>
        <v/>
      </c>
      <c r="E117" s="90" t="e">
        <f t="array" ref="E117">IF(OR($A117="",SUM(IF(SS!$C$6:$AZ$6="HOT",IF(SS!$C119:$AZ119="",1,0)))=COUNTIF(SS!$C$6:$AZ$6,"HOT")),"",SUM(D$106:D118))</f>
        <v>#NUM!</v>
      </c>
      <c r="F117" s="90" t="str">
        <f t="array" ref="F117">IF($B117="","",SUM(IF(SS!$C$6:$AZ$6="COLD",IF(SS!$C119:$AZ119="|",1*SS!$C$4:$AZ$4,0),0)))</f>
        <v/>
      </c>
      <c r="G117" s="90" t="str">
        <f t="shared" si="8"/>
        <v/>
      </c>
      <c r="H117" s="90" t="e">
        <f t="array" ref="H117">IF(OR($A117="",SUM(IF(SS!$C$6:$AZ$6="COLD",IF(SS!$C119:$AZ119="",1,0)))=COUNTIF(SS!$C$6:$AZ$6,"COLD")),"",PT!$P$8+SUM(G$106:G118))</f>
        <v>#NUM!</v>
      </c>
    </row>
    <row r="118" spans="1:8" x14ac:dyDescent="0.25">
      <c r="A118" s="2" t="str">
        <f>SS!B120</f>
        <v/>
      </c>
      <c r="B118" s="2" t="str">
        <f t="shared" si="6"/>
        <v/>
      </c>
      <c r="C118" s="90" t="str">
        <f t="array" ref="C118">IF($B118="","",SUM(IF(SS!$C$6:$AZ$6="HOT",IF(SS!$C120:$AZ120="|",1*SS!$C$4:$AZ$4,0),0)))</f>
        <v/>
      </c>
      <c r="D118" s="90" t="str">
        <f t="shared" si="7"/>
        <v/>
      </c>
      <c r="E118" s="90" t="e">
        <f t="array" ref="E118">IF(OR($A118="",SUM(IF(SS!$C$6:$AZ$6="HOT",IF(SS!$C120:$AZ120="",1,0)))=COUNTIF(SS!$C$6:$AZ$6,"HOT")),"",SUM(D$106:D119))</f>
        <v>#NUM!</v>
      </c>
      <c r="F118" s="90" t="str">
        <f t="array" ref="F118">IF($B118="","",SUM(IF(SS!$C$6:$AZ$6="COLD",IF(SS!$C120:$AZ120="|",1*SS!$C$4:$AZ$4,0),0)))</f>
        <v/>
      </c>
      <c r="G118" s="90" t="str">
        <f t="shared" si="8"/>
        <v/>
      </c>
      <c r="H118" s="90" t="e">
        <f t="array" ref="H118">IF(OR($A118="",SUM(IF(SS!$C$6:$AZ$6="COLD",IF(SS!$C120:$AZ120="",1,0)))=COUNTIF(SS!$C$6:$AZ$6,"COLD")),"",PT!$P$8+SUM(G$106:G119))</f>
        <v>#NUM!</v>
      </c>
    </row>
    <row r="119" spans="1:8" x14ac:dyDescent="0.25">
      <c r="A119" s="2" t="str">
        <f>SS!B121</f>
        <v/>
      </c>
      <c r="B119" s="2" t="str">
        <f t="shared" si="6"/>
        <v/>
      </c>
      <c r="C119" s="90" t="str">
        <f t="array" ref="C119">IF($B119="","",SUM(IF(SS!$C$6:$AZ$6="HOT",IF(SS!$C121:$AZ121="|",1*SS!$C$4:$AZ$4,0),0)))</f>
        <v/>
      </c>
      <c r="D119" s="90" t="str">
        <f t="shared" si="7"/>
        <v/>
      </c>
      <c r="E119" s="90" t="e">
        <f t="array" ref="E119">IF(OR($A119="",SUM(IF(SS!$C$6:$AZ$6="HOT",IF(SS!$C121:$AZ121="",1,0)))=COUNTIF(SS!$C$6:$AZ$6,"HOT")),"",SUM(D$106:D120))</f>
        <v>#NUM!</v>
      </c>
      <c r="F119" s="90" t="str">
        <f t="array" ref="F119">IF($B119="","",SUM(IF(SS!$C$6:$AZ$6="COLD",IF(SS!$C121:$AZ121="|",1*SS!$C$4:$AZ$4,0),0)))</f>
        <v/>
      </c>
      <c r="G119" s="90" t="str">
        <f t="shared" si="8"/>
        <v/>
      </c>
      <c r="H119" s="90" t="e">
        <f t="array" ref="H119">IF(OR($A119="",SUM(IF(SS!$C$6:$AZ$6="COLD",IF(SS!$C121:$AZ121="",1,0)))=COUNTIF(SS!$C$6:$AZ$6,"COLD")),"",PT!$P$8+SUM(G$106:G120))</f>
        <v>#NUM!</v>
      </c>
    </row>
    <row r="120" spans="1:8" x14ac:dyDescent="0.25">
      <c r="A120" s="2" t="str">
        <f>SS!B122</f>
        <v/>
      </c>
      <c r="B120" s="2" t="str">
        <f t="shared" si="6"/>
        <v/>
      </c>
      <c r="C120" s="90" t="str">
        <f t="array" ref="C120">IF($B120="","",SUM(IF(SS!$C$6:$AZ$6="HOT",IF(SS!$C122:$AZ122="|",1*SS!$C$4:$AZ$4,0),0)))</f>
        <v/>
      </c>
      <c r="D120" s="90" t="str">
        <f t="shared" si="7"/>
        <v/>
      </c>
      <c r="E120" s="90" t="e">
        <f t="array" ref="E120">IF(OR($A120="",SUM(IF(SS!$C$6:$AZ$6="HOT",IF(SS!$C122:$AZ122="",1,0)))=COUNTIF(SS!$C$6:$AZ$6,"HOT")),"",SUM(D$106:D121))</f>
        <v>#NUM!</v>
      </c>
      <c r="F120" s="90" t="str">
        <f t="array" ref="F120">IF($B120="","",SUM(IF(SS!$C$6:$AZ$6="COLD",IF(SS!$C122:$AZ122="|",1*SS!$C$4:$AZ$4,0),0)))</f>
        <v/>
      </c>
      <c r="G120" s="90" t="str">
        <f t="shared" si="8"/>
        <v/>
      </c>
      <c r="H120" s="90" t="e">
        <f t="array" ref="H120">IF(OR($A120="",SUM(IF(SS!$C$6:$AZ$6="COLD",IF(SS!$C122:$AZ122="",1,0)))=COUNTIF(SS!$C$6:$AZ$6,"COLD")),"",PT!$P$8+SUM(G$106:G121))</f>
        <v>#NUM!</v>
      </c>
    </row>
    <row r="121" spans="1:8" x14ac:dyDescent="0.25">
      <c r="A121" s="2" t="str">
        <f>SS!B123</f>
        <v/>
      </c>
      <c r="B121" s="2" t="str">
        <f t="shared" si="6"/>
        <v/>
      </c>
      <c r="C121" s="90" t="str">
        <f t="array" ref="C121">IF($B121="","",SUM(IF(SS!$C$6:$AZ$6="HOT",IF(SS!$C123:$AZ123="|",1*SS!$C$4:$AZ$4,0),0)))</f>
        <v/>
      </c>
      <c r="D121" s="90" t="str">
        <f t="shared" si="7"/>
        <v/>
      </c>
      <c r="E121" s="90" t="e">
        <f t="array" ref="E121">IF(OR($A121="",SUM(IF(SS!$C$6:$AZ$6="HOT",IF(SS!$C123:$AZ123="",1,0)))=COUNTIF(SS!$C$6:$AZ$6,"HOT")),"",SUM(D$106:D122))</f>
        <v>#NUM!</v>
      </c>
      <c r="F121" s="90" t="str">
        <f t="array" ref="F121">IF($B121="","",SUM(IF(SS!$C$6:$AZ$6="COLD",IF(SS!$C123:$AZ123="|",1*SS!$C$4:$AZ$4,0),0)))</f>
        <v/>
      </c>
      <c r="G121" s="90" t="str">
        <f t="shared" si="8"/>
        <v/>
      </c>
      <c r="H121" s="90" t="e">
        <f t="array" ref="H121">IF(OR($A121="",SUM(IF(SS!$C$6:$AZ$6="COLD",IF(SS!$C123:$AZ123="",1,0)))=COUNTIF(SS!$C$6:$AZ$6,"COLD")),"",PT!$P$8+SUM(G$106:G122))</f>
        <v>#NUM!</v>
      </c>
    </row>
    <row r="122" spans="1:8" x14ac:dyDescent="0.25">
      <c r="A122" s="2" t="str">
        <f>SS!B124</f>
        <v/>
      </c>
      <c r="B122" s="2" t="str">
        <f t="shared" si="6"/>
        <v/>
      </c>
      <c r="C122" s="90" t="str">
        <f t="array" ref="C122">IF($B122="","",SUM(IF(SS!$C$6:$AZ$6="HOT",IF(SS!$C124:$AZ124="|",1*SS!$C$4:$AZ$4,0),0)))</f>
        <v/>
      </c>
      <c r="D122" s="90" t="str">
        <f t="shared" si="7"/>
        <v/>
      </c>
      <c r="E122" s="90" t="e">
        <f t="array" ref="E122">IF(OR($A122="",SUM(IF(SS!$C$6:$AZ$6="HOT",IF(SS!$C124:$AZ124="",1,0)))=COUNTIF(SS!$C$6:$AZ$6,"HOT")),"",SUM(D$106:D123))</f>
        <v>#NUM!</v>
      </c>
      <c r="F122" s="90" t="str">
        <f t="array" ref="F122">IF($B122="","",SUM(IF(SS!$C$6:$AZ$6="COLD",IF(SS!$C124:$AZ124="|",1*SS!$C$4:$AZ$4,0),0)))</f>
        <v/>
      </c>
      <c r="G122" s="90" t="str">
        <f t="shared" si="8"/>
        <v/>
      </c>
      <c r="H122" s="90" t="e">
        <f t="array" ref="H122">IF(OR($A122="",SUM(IF(SS!$C$6:$AZ$6="COLD",IF(SS!$C124:$AZ124="",1,0)))=COUNTIF(SS!$C$6:$AZ$6,"COLD")),"",PT!$P$8+SUM(G$106:G123))</f>
        <v>#NUM!</v>
      </c>
    </row>
    <row r="123" spans="1:8" x14ac:dyDescent="0.25">
      <c r="A123" s="2" t="str">
        <f>SS!B125</f>
        <v/>
      </c>
      <c r="B123" s="2" t="str">
        <f t="shared" si="6"/>
        <v/>
      </c>
      <c r="C123" s="90" t="str">
        <f t="array" ref="C123">IF($B123="","",SUM(IF(SS!$C$6:$AZ$6="HOT",IF(SS!$C125:$AZ125="|",1*SS!$C$4:$AZ$4,0),0)))</f>
        <v/>
      </c>
      <c r="D123" s="90" t="str">
        <f t="shared" si="7"/>
        <v/>
      </c>
      <c r="E123" s="90" t="e">
        <f t="array" ref="E123">IF(OR($A123="",SUM(IF(SS!$C$6:$AZ$6="HOT",IF(SS!$C125:$AZ125="",1,0)))=COUNTIF(SS!$C$6:$AZ$6,"HOT")),"",SUM(D$106:D124))</f>
        <v>#NUM!</v>
      </c>
      <c r="F123" s="90" t="str">
        <f t="array" ref="F123">IF($B123="","",SUM(IF(SS!$C$6:$AZ$6="COLD",IF(SS!$C125:$AZ125="|",1*SS!$C$4:$AZ$4,0),0)))</f>
        <v/>
      </c>
      <c r="G123" s="90" t="str">
        <f t="shared" si="8"/>
        <v/>
      </c>
      <c r="H123" s="90" t="e">
        <f t="array" ref="H123">IF(OR($A123="",SUM(IF(SS!$C$6:$AZ$6="COLD",IF(SS!$C125:$AZ125="",1,0)))=COUNTIF(SS!$C$6:$AZ$6,"COLD")),"",PT!$P$8+SUM(G$106:G124))</f>
        <v>#NUM!</v>
      </c>
    </row>
    <row r="124" spans="1:8" x14ac:dyDescent="0.25">
      <c r="A124" s="2" t="str">
        <f>SS!B126</f>
        <v/>
      </c>
      <c r="B124" s="2" t="str">
        <f t="shared" si="6"/>
        <v/>
      </c>
      <c r="C124" s="90" t="str">
        <f t="array" ref="C124">IF($B124="","",SUM(IF(SS!$C$6:$AZ$6="HOT",IF(SS!$C126:$AZ126="|",1*SS!$C$4:$AZ$4,0),0)))</f>
        <v/>
      </c>
      <c r="D124" s="90" t="str">
        <f t="shared" si="7"/>
        <v/>
      </c>
      <c r="E124" s="90" t="e">
        <f t="array" ref="E124">IF(OR($A124="",SUM(IF(SS!$C$6:$AZ$6="HOT",IF(SS!$C126:$AZ126="",1,0)))=COUNTIF(SS!$C$6:$AZ$6,"HOT")),"",SUM(D$106:D125))</f>
        <v>#NUM!</v>
      </c>
      <c r="F124" s="90" t="str">
        <f t="array" ref="F124">IF($B124="","",SUM(IF(SS!$C$6:$AZ$6="COLD",IF(SS!$C126:$AZ126="|",1*SS!$C$4:$AZ$4,0),0)))</f>
        <v/>
      </c>
      <c r="G124" s="90" t="str">
        <f t="shared" si="8"/>
        <v/>
      </c>
      <c r="H124" s="90" t="e">
        <f t="array" ref="H124">IF(OR($A124="",SUM(IF(SS!$C$6:$AZ$6="COLD",IF(SS!$C126:$AZ126="",1,0)))=COUNTIF(SS!$C$6:$AZ$6,"COLD")),"",PT!$P$8+SUM(G$106:G125))</f>
        <v>#NUM!</v>
      </c>
    </row>
    <row r="125" spans="1:8" x14ac:dyDescent="0.25">
      <c r="A125" s="2" t="str">
        <f>SS!B127</f>
        <v/>
      </c>
      <c r="B125" s="2" t="str">
        <f t="shared" si="6"/>
        <v/>
      </c>
      <c r="C125" s="90" t="str">
        <f t="array" ref="C125">IF($B125="","",SUM(IF(SS!$C$6:$AZ$6="HOT",IF(SS!$C127:$AZ127="|",1*SS!$C$4:$AZ$4,0),0)))</f>
        <v/>
      </c>
      <c r="D125" s="90" t="str">
        <f t="shared" si="7"/>
        <v/>
      </c>
      <c r="E125" s="90" t="e">
        <f t="array" ref="E125">IF(OR($A125="",SUM(IF(SS!$C$6:$AZ$6="HOT",IF(SS!$C127:$AZ127="",1,0)))=COUNTIF(SS!$C$6:$AZ$6,"HOT")),"",SUM(D$106:D126))</f>
        <v>#NUM!</v>
      </c>
      <c r="F125" s="90" t="str">
        <f t="array" ref="F125">IF($B125="","",SUM(IF(SS!$C$6:$AZ$6="COLD",IF(SS!$C127:$AZ127="|",1*SS!$C$4:$AZ$4,0),0)))</f>
        <v/>
      </c>
      <c r="G125" s="90" t="str">
        <f t="shared" si="8"/>
        <v/>
      </c>
      <c r="H125" s="90" t="e">
        <f t="array" ref="H125">IF(OR($A125="",SUM(IF(SS!$C$6:$AZ$6="COLD",IF(SS!$C127:$AZ127="",1,0)))=COUNTIF(SS!$C$6:$AZ$6,"COLD")),"",PT!$P$8+SUM(G$106:G126))</f>
        <v>#NUM!</v>
      </c>
    </row>
    <row r="126" spans="1:8" x14ac:dyDescent="0.25">
      <c r="A126" s="2" t="str">
        <f>SS!B128</f>
        <v/>
      </c>
      <c r="B126" s="2" t="str">
        <f t="shared" si="6"/>
        <v/>
      </c>
      <c r="C126" s="90" t="str">
        <f t="array" ref="C126">IF($B126="","",SUM(IF(SS!$C$6:$AZ$6="HOT",IF(SS!$C128:$AZ128="|",1*SS!$C$4:$AZ$4,0),0)))</f>
        <v/>
      </c>
      <c r="D126" s="90" t="str">
        <f t="shared" si="7"/>
        <v/>
      </c>
      <c r="E126" s="90" t="e">
        <f t="array" ref="E126">IF(OR($A126="",SUM(IF(SS!$C$6:$AZ$6="HOT",IF(SS!$C128:$AZ128="",1,0)))=COUNTIF(SS!$C$6:$AZ$6,"HOT")),"",SUM(D$106:D127))</f>
        <v>#NUM!</v>
      </c>
      <c r="F126" s="90" t="str">
        <f t="array" ref="F126">IF($B126="","",SUM(IF(SS!$C$6:$AZ$6="COLD",IF(SS!$C128:$AZ128="|",1*SS!$C$4:$AZ$4,0),0)))</f>
        <v/>
      </c>
      <c r="G126" s="90" t="str">
        <f t="shared" si="8"/>
        <v/>
      </c>
      <c r="H126" s="90" t="e">
        <f t="array" ref="H126">IF(OR($A126="",SUM(IF(SS!$C$6:$AZ$6="COLD",IF(SS!$C128:$AZ128="",1,0)))=COUNTIF(SS!$C$6:$AZ$6,"COLD")),"",PT!$P$8+SUM(G$106:G127))</f>
        <v>#NUM!</v>
      </c>
    </row>
    <row r="127" spans="1:8" x14ac:dyDescent="0.25">
      <c r="A127" s="2" t="str">
        <f>SS!B129</f>
        <v/>
      </c>
      <c r="B127" s="2" t="str">
        <f t="shared" si="6"/>
        <v/>
      </c>
      <c r="C127" s="90" t="str">
        <f t="array" ref="C127">IF($B127="","",SUM(IF(SS!$C$6:$AZ$6="HOT",IF(SS!$C129:$AZ129="|",1*SS!$C$4:$AZ$4,0),0)))</f>
        <v/>
      </c>
      <c r="D127" s="90" t="str">
        <f t="shared" si="7"/>
        <v/>
      </c>
      <c r="E127" s="90" t="e">
        <f t="array" ref="E127">IF(OR($A127="",SUM(IF(SS!$C$6:$AZ$6="HOT",IF(SS!$C129:$AZ129="",1,0)))=COUNTIF(SS!$C$6:$AZ$6,"HOT")),"",SUM(D$106:D128))</f>
        <v>#NUM!</v>
      </c>
      <c r="F127" s="90" t="str">
        <f t="array" ref="F127">IF($B127="","",SUM(IF(SS!$C$6:$AZ$6="COLD",IF(SS!$C129:$AZ129="|",1*SS!$C$4:$AZ$4,0),0)))</f>
        <v/>
      </c>
      <c r="G127" s="90" t="str">
        <f t="shared" si="8"/>
        <v/>
      </c>
      <c r="H127" s="90" t="e">
        <f t="array" ref="H127">IF(OR($A127="",SUM(IF(SS!$C$6:$AZ$6="COLD",IF(SS!$C129:$AZ129="",1,0)))=COUNTIF(SS!$C$6:$AZ$6,"COLD")),"",PT!$P$8+SUM(G$106:G128))</f>
        <v>#NUM!</v>
      </c>
    </row>
    <row r="128" spans="1:8" x14ac:dyDescent="0.25">
      <c r="A128" s="2" t="str">
        <f>SS!B130</f>
        <v/>
      </c>
      <c r="B128" s="2" t="str">
        <f t="shared" si="6"/>
        <v/>
      </c>
      <c r="C128" s="90" t="str">
        <f t="array" ref="C128">IF($B128="","",SUM(IF(SS!$C$6:$AZ$6="HOT",IF(SS!$C130:$AZ130="|",1*SS!$C$4:$AZ$4,0),0)))</f>
        <v/>
      </c>
      <c r="D128" s="90" t="str">
        <f t="shared" si="7"/>
        <v/>
      </c>
      <c r="E128" s="90" t="e">
        <f t="array" ref="E128">IF(OR($A128="",SUM(IF(SS!$C$6:$AZ$6="HOT",IF(SS!$C130:$AZ130="",1,0)))=COUNTIF(SS!$C$6:$AZ$6,"HOT")),"",SUM(D$106:D129))</f>
        <v>#NUM!</v>
      </c>
      <c r="F128" s="90" t="str">
        <f t="array" ref="F128">IF($B128="","",SUM(IF(SS!$C$6:$AZ$6="COLD",IF(SS!$C130:$AZ130="|",1*SS!$C$4:$AZ$4,0),0)))</f>
        <v/>
      </c>
      <c r="G128" s="90" t="str">
        <f t="shared" si="8"/>
        <v/>
      </c>
      <c r="H128" s="90" t="e">
        <f t="array" ref="H128">IF(OR($A128="",SUM(IF(SS!$C$6:$AZ$6="COLD",IF(SS!$C130:$AZ130="",1,0)))=COUNTIF(SS!$C$6:$AZ$6,"COLD")),"",PT!$P$8+SUM(G$106:G129))</f>
        <v>#NUM!</v>
      </c>
    </row>
    <row r="129" spans="1:8" x14ac:dyDescent="0.25">
      <c r="A129" s="2" t="str">
        <f>SS!B131</f>
        <v/>
      </c>
      <c r="B129" s="2" t="str">
        <f t="shared" si="6"/>
        <v/>
      </c>
      <c r="C129" s="90" t="str">
        <f t="array" ref="C129">IF($B129="","",SUM(IF(SS!$C$6:$AZ$6="HOT",IF(SS!$C131:$AZ131="|",1*SS!$C$4:$AZ$4,0),0)))</f>
        <v/>
      </c>
      <c r="D129" s="90" t="str">
        <f t="shared" si="7"/>
        <v/>
      </c>
      <c r="E129" s="90" t="e">
        <f t="array" ref="E129">IF(OR($A129="",SUM(IF(SS!$C$6:$AZ$6="HOT",IF(SS!$C131:$AZ131="",1,0)))=COUNTIF(SS!$C$6:$AZ$6,"HOT")),"",SUM(D$106:D130))</f>
        <v>#NUM!</v>
      </c>
      <c r="F129" s="90" t="str">
        <f t="array" ref="F129">IF($B129="","",SUM(IF(SS!$C$6:$AZ$6="COLD",IF(SS!$C131:$AZ131="|",1*SS!$C$4:$AZ$4,0),0)))</f>
        <v/>
      </c>
      <c r="G129" s="90" t="str">
        <f t="shared" si="8"/>
        <v/>
      </c>
      <c r="H129" s="90" t="e">
        <f t="array" ref="H129">IF(OR($A129="",SUM(IF(SS!$C$6:$AZ$6="COLD",IF(SS!$C131:$AZ131="",1,0)))=COUNTIF(SS!$C$6:$AZ$6,"COLD")),"",PT!$P$8+SUM(G$106:G130))</f>
        <v>#NUM!</v>
      </c>
    </row>
    <row r="130" spans="1:8" x14ac:dyDescent="0.25">
      <c r="A130" s="2" t="str">
        <f>SS!B132</f>
        <v/>
      </c>
      <c r="B130" s="2" t="str">
        <f t="shared" si="6"/>
        <v/>
      </c>
      <c r="C130" s="90" t="str">
        <f t="array" ref="C130">IF($B130="","",SUM(IF(SS!$C$6:$AZ$6="HOT",IF(SS!$C132:$AZ132="|",1*SS!$C$4:$AZ$4,0),0)))</f>
        <v/>
      </c>
      <c r="D130" s="90" t="str">
        <f t="shared" si="7"/>
        <v/>
      </c>
      <c r="E130" s="90" t="e">
        <f t="array" ref="E130">IF(OR($A130="",SUM(IF(SS!$C$6:$AZ$6="HOT",IF(SS!$C132:$AZ132="",1,0)))=COUNTIF(SS!$C$6:$AZ$6,"HOT")),"",SUM(D$106:D131))</f>
        <v>#NUM!</v>
      </c>
      <c r="F130" s="90" t="str">
        <f t="array" ref="F130">IF($B130="","",SUM(IF(SS!$C$6:$AZ$6="COLD",IF(SS!$C132:$AZ132="|",1*SS!$C$4:$AZ$4,0),0)))</f>
        <v/>
      </c>
      <c r="G130" s="90" t="str">
        <f t="shared" si="8"/>
        <v/>
      </c>
      <c r="H130" s="90" t="e">
        <f t="array" ref="H130">IF(OR($A130="",SUM(IF(SS!$C$6:$AZ$6="COLD",IF(SS!$C132:$AZ132="",1,0)))=COUNTIF(SS!$C$6:$AZ$6,"COLD")),"",PT!$P$8+SUM(G$106:G131))</f>
        <v>#NUM!</v>
      </c>
    </row>
    <row r="131" spans="1:8" x14ac:dyDescent="0.25">
      <c r="A131" s="2" t="str">
        <f>SS!B133</f>
        <v/>
      </c>
      <c r="B131" s="2" t="str">
        <f t="shared" si="6"/>
        <v/>
      </c>
      <c r="C131" s="90" t="str">
        <f t="array" ref="C131">IF($B131="","",SUM(IF(SS!$C$6:$AZ$6="HOT",IF(SS!$C133:$AZ133="|",1*SS!$C$4:$AZ$4,0),0)))</f>
        <v/>
      </c>
      <c r="D131" s="90" t="str">
        <f t="shared" si="7"/>
        <v/>
      </c>
      <c r="E131" s="90" t="e">
        <f t="array" ref="E131">IF(OR($A131="",SUM(IF(SS!$C$6:$AZ$6="HOT",IF(SS!$C133:$AZ133="",1,0)))=COUNTIF(SS!$C$6:$AZ$6,"HOT")),"",SUM(D$106:D132))</f>
        <v>#NUM!</v>
      </c>
      <c r="F131" s="90" t="str">
        <f t="array" ref="F131">IF($B131="","",SUM(IF(SS!$C$6:$AZ$6="COLD",IF(SS!$C133:$AZ133="|",1*SS!$C$4:$AZ$4,0),0)))</f>
        <v/>
      </c>
      <c r="G131" s="90" t="str">
        <f t="shared" si="8"/>
        <v/>
      </c>
      <c r="H131" s="90" t="e">
        <f t="array" ref="H131">IF(OR($A131="",SUM(IF(SS!$C$6:$AZ$6="COLD",IF(SS!$C133:$AZ133="",1,0)))=COUNTIF(SS!$C$6:$AZ$6,"COLD")),"",PT!$P$8+SUM(G$106:G132))</f>
        <v>#NUM!</v>
      </c>
    </row>
    <row r="132" spans="1:8" x14ac:dyDescent="0.25">
      <c r="A132" s="2" t="str">
        <f>SS!B134</f>
        <v/>
      </c>
      <c r="B132" s="2" t="str">
        <f t="shared" si="6"/>
        <v/>
      </c>
      <c r="C132" s="90" t="str">
        <f t="array" ref="C132">IF($B132="","",SUM(IF(SS!$C$6:$AZ$6="HOT",IF(SS!$C134:$AZ134="|",1*SS!$C$4:$AZ$4,0),0)))</f>
        <v/>
      </c>
      <c r="D132" s="90" t="str">
        <f t="shared" si="7"/>
        <v/>
      </c>
      <c r="E132" s="90" t="e">
        <f t="array" ref="E132">IF(OR($A132="",SUM(IF(SS!$C$6:$AZ$6="HOT",IF(SS!$C134:$AZ134="",1,0)))=COUNTIF(SS!$C$6:$AZ$6,"HOT")),"",SUM(D$106:D133))</f>
        <v>#NUM!</v>
      </c>
      <c r="F132" s="90" t="str">
        <f t="array" ref="F132">IF($B132="","",SUM(IF(SS!$C$6:$AZ$6="COLD",IF(SS!$C134:$AZ134="|",1*SS!$C$4:$AZ$4,0),0)))</f>
        <v/>
      </c>
      <c r="G132" s="90" t="str">
        <f t="shared" si="8"/>
        <v/>
      </c>
      <c r="H132" s="90" t="e">
        <f t="array" ref="H132">IF(OR($A132="",SUM(IF(SS!$C$6:$AZ$6="COLD",IF(SS!$C134:$AZ134="",1,0)))=COUNTIF(SS!$C$6:$AZ$6,"COLD")),"",PT!$P$8+SUM(G$106:G133))</f>
        <v>#NUM!</v>
      </c>
    </row>
    <row r="133" spans="1:8" x14ac:dyDescent="0.25">
      <c r="A133" s="2" t="str">
        <f>SS!B135</f>
        <v/>
      </c>
      <c r="B133" s="2" t="str">
        <f t="shared" si="6"/>
        <v/>
      </c>
      <c r="C133" s="90" t="str">
        <f t="array" ref="C133">IF($B133="","",SUM(IF(SS!$C$6:$AZ$6="HOT",IF(SS!$C135:$AZ135="|",1*SS!$C$4:$AZ$4,0),0)))</f>
        <v/>
      </c>
      <c r="D133" s="90" t="str">
        <f t="shared" si="7"/>
        <v/>
      </c>
      <c r="E133" s="90" t="e">
        <f t="array" ref="E133">IF(OR($A133="",SUM(IF(SS!$C$6:$AZ$6="HOT",IF(SS!$C135:$AZ135="",1,0)))=COUNTIF(SS!$C$6:$AZ$6,"HOT")),"",SUM(D$106:D134))</f>
        <v>#NUM!</v>
      </c>
      <c r="F133" s="90" t="str">
        <f t="array" ref="F133">IF($B133="","",SUM(IF(SS!$C$6:$AZ$6="COLD",IF(SS!$C135:$AZ135="|",1*SS!$C$4:$AZ$4,0),0)))</f>
        <v/>
      </c>
      <c r="G133" s="90" t="str">
        <f t="shared" si="8"/>
        <v/>
      </c>
      <c r="H133" s="90" t="e">
        <f t="array" ref="H133">IF(OR($A133="",SUM(IF(SS!$C$6:$AZ$6="COLD",IF(SS!$C135:$AZ135="",1,0)))=COUNTIF(SS!$C$6:$AZ$6,"COLD")),"",PT!$P$8+SUM(G$106:G134))</f>
        <v>#NUM!</v>
      </c>
    </row>
    <row r="134" spans="1:8" x14ac:dyDescent="0.25">
      <c r="A134" s="2" t="str">
        <f>SS!B136</f>
        <v/>
      </c>
      <c r="B134" s="2" t="str">
        <f t="shared" si="6"/>
        <v/>
      </c>
      <c r="C134" s="90" t="str">
        <f t="array" ref="C134">IF($B134="","",SUM(IF(SS!$C$6:$AZ$6="HOT",IF(SS!$C136:$AZ136="|",1*SS!$C$4:$AZ$4,0),0)))</f>
        <v/>
      </c>
      <c r="D134" s="90" t="str">
        <f t="shared" si="7"/>
        <v/>
      </c>
      <c r="E134" s="90" t="e">
        <f t="array" ref="E134">IF(OR($A134="",SUM(IF(SS!$C$6:$AZ$6="HOT",IF(SS!$C136:$AZ136="",1,0)))=COUNTIF(SS!$C$6:$AZ$6,"HOT")),"",SUM(D$106:D135))</f>
        <v>#NUM!</v>
      </c>
      <c r="F134" s="90" t="str">
        <f t="array" ref="F134">IF($B134="","",SUM(IF(SS!$C$6:$AZ$6="COLD",IF(SS!$C136:$AZ136="|",1*SS!$C$4:$AZ$4,0),0)))</f>
        <v/>
      </c>
      <c r="G134" s="90" t="str">
        <f t="shared" si="8"/>
        <v/>
      </c>
      <c r="H134" s="90" t="e">
        <f t="array" ref="H134">IF(OR($A134="",SUM(IF(SS!$C$6:$AZ$6="COLD",IF(SS!$C136:$AZ136="",1,0)))=COUNTIF(SS!$C$6:$AZ$6,"COLD")),"",PT!$P$8+SUM(G$106:G135))</f>
        <v>#NUM!</v>
      </c>
    </row>
    <row r="135" spans="1:8" x14ac:dyDescent="0.25">
      <c r="A135" s="2" t="str">
        <f>SS!B137</f>
        <v/>
      </c>
      <c r="B135" s="2" t="str">
        <f t="shared" si="6"/>
        <v/>
      </c>
      <c r="C135" s="90" t="str">
        <f t="array" ref="C135">IF($B135="","",SUM(IF(SS!$C$6:$AZ$6="HOT",IF(SS!$C137:$AZ137="|",1*SS!$C$4:$AZ$4,0),0)))</f>
        <v/>
      </c>
      <c r="D135" s="90" t="str">
        <f t="shared" si="7"/>
        <v/>
      </c>
      <c r="E135" s="90" t="e">
        <f t="array" ref="E135">IF(OR($A135="",SUM(IF(SS!$C$6:$AZ$6="HOT",IF(SS!$C137:$AZ137="",1,0)))=COUNTIF(SS!$C$6:$AZ$6,"HOT")),"",SUM(D$106:D136))</f>
        <v>#NUM!</v>
      </c>
      <c r="F135" s="90" t="str">
        <f t="array" ref="F135">IF($B135="","",SUM(IF(SS!$C$6:$AZ$6="COLD",IF(SS!$C137:$AZ137="|",1*SS!$C$4:$AZ$4,0),0)))</f>
        <v/>
      </c>
      <c r="G135" s="90" t="str">
        <f t="shared" si="8"/>
        <v/>
      </c>
      <c r="H135" s="90" t="e">
        <f t="array" ref="H135">IF(OR($A135="",SUM(IF(SS!$C$6:$AZ$6="COLD",IF(SS!$C137:$AZ137="",1,0)))=COUNTIF(SS!$C$6:$AZ$6,"COLD")),"",PT!$P$8+SUM(G$106:G136))</f>
        <v>#NUM!</v>
      </c>
    </row>
    <row r="136" spans="1:8" x14ac:dyDescent="0.25">
      <c r="A136" s="2" t="str">
        <f>SS!B138</f>
        <v/>
      </c>
      <c r="B136" s="2" t="str">
        <f t="shared" si="6"/>
        <v/>
      </c>
      <c r="C136" s="90" t="str">
        <f t="array" ref="C136">IF($B136="","",SUM(IF(SS!$C$6:$AZ$6="HOT",IF(SS!$C138:$AZ138="|",1*SS!$C$4:$AZ$4,0),0)))</f>
        <v/>
      </c>
      <c r="D136" s="90" t="str">
        <f t="shared" si="7"/>
        <v/>
      </c>
      <c r="E136" s="90" t="e">
        <f t="array" ref="E136">IF(OR($A136="",SUM(IF(SS!$C$6:$AZ$6="HOT",IF(SS!$C138:$AZ138="",1,0)))=COUNTIF(SS!$C$6:$AZ$6,"HOT")),"",SUM(D$106:D137))</f>
        <v>#NUM!</v>
      </c>
      <c r="F136" s="90" t="str">
        <f t="array" ref="F136">IF($B136="","",SUM(IF(SS!$C$6:$AZ$6="COLD",IF(SS!$C138:$AZ138="|",1*SS!$C$4:$AZ$4,0),0)))</f>
        <v/>
      </c>
      <c r="G136" s="90" t="str">
        <f t="shared" si="8"/>
        <v/>
      </c>
      <c r="H136" s="90" t="e">
        <f t="array" ref="H136">IF(OR($A136="",SUM(IF(SS!$C$6:$AZ$6="COLD",IF(SS!$C138:$AZ138="",1,0)))=COUNTIF(SS!$C$6:$AZ$6,"COLD")),"",PT!$P$8+SUM(G$106:G137))</f>
        <v>#NUM!</v>
      </c>
    </row>
    <row r="137" spans="1:8" x14ac:dyDescent="0.25">
      <c r="A137" s="2" t="str">
        <f>SS!B139</f>
        <v/>
      </c>
      <c r="B137" s="2" t="str">
        <f t="shared" si="6"/>
        <v/>
      </c>
      <c r="C137" s="90" t="str">
        <f t="array" ref="C137">IF($B137="","",SUM(IF(SS!$C$6:$AZ$6="HOT",IF(SS!$C139:$AZ139="|",1*SS!$C$4:$AZ$4,0),0)))</f>
        <v/>
      </c>
      <c r="D137" s="90" t="str">
        <f t="shared" si="7"/>
        <v/>
      </c>
      <c r="E137" s="90" t="e">
        <f t="array" ref="E137">IF(OR($A137="",SUM(IF(SS!$C$6:$AZ$6="HOT",IF(SS!$C139:$AZ139="",1,0)))=COUNTIF(SS!$C$6:$AZ$6,"HOT")),"",SUM(D$106:D138))</f>
        <v>#NUM!</v>
      </c>
      <c r="F137" s="90" t="str">
        <f t="array" ref="F137">IF($B137="","",SUM(IF(SS!$C$6:$AZ$6="COLD",IF(SS!$C139:$AZ139="|",1*SS!$C$4:$AZ$4,0),0)))</f>
        <v/>
      </c>
      <c r="G137" s="90" t="str">
        <f t="shared" si="8"/>
        <v/>
      </c>
      <c r="H137" s="90" t="e">
        <f t="array" ref="H137">IF(OR($A137="",SUM(IF(SS!$C$6:$AZ$6="COLD",IF(SS!$C139:$AZ139="",1,0)))=COUNTIF(SS!$C$6:$AZ$6,"COLD")),"",PT!$P$8+SUM(G$106:G138))</f>
        <v>#NUM!</v>
      </c>
    </row>
    <row r="138" spans="1:8" x14ac:dyDescent="0.25">
      <c r="A138" s="2" t="str">
        <f>SS!B140</f>
        <v/>
      </c>
      <c r="B138" s="2" t="str">
        <f t="shared" si="6"/>
        <v/>
      </c>
      <c r="C138" s="90" t="str">
        <f t="array" ref="C138">IF($B138="","",SUM(IF(SS!$C$6:$AZ$6="HOT",IF(SS!$C140:$AZ140="|",1*SS!$C$4:$AZ$4,0),0)))</f>
        <v/>
      </c>
      <c r="D138" s="90" t="str">
        <f t="shared" si="7"/>
        <v/>
      </c>
      <c r="E138" s="90" t="e">
        <f t="array" ref="E138">IF(OR($A138="",SUM(IF(SS!$C$6:$AZ$6="HOT",IF(SS!$C140:$AZ140="",1,0)))=COUNTIF(SS!$C$6:$AZ$6,"HOT")),"",SUM(D$106:D139))</f>
        <v>#NUM!</v>
      </c>
      <c r="F138" s="90" t="str">
        <f t="array" ref="F138">IF($B138="","",SUM(IF(SS!$C$6:$AZ$6="COLD",IF(SS!$C140:$AZ140="|",1*SS!$C$4:$AZ$4,0),0)))</f>
        <v/>
      </c>
      <c r="G138" s="90" t="str">
        <f t="shared" si="8"/>
        <v/>
      </c>
      <c r="H138" s="90" t="e">
        <f t="array" ref="H138">IF(OR($A138="",SUM(IF(SS!$C$6:$AZ$6="COLD",IF(SS!$C140:$AZ140="",1,0)))=COUNTIF(SS!$C$6:$AZ$6,"COLD")),"",PT!$P$8+SUM(G$106:G139))</f>
        <v>#NUM!</v>
      </c>
    </row>
    <row r="139" spans="1:8" x14ac:dyDescent="0.25">
      <c r="A139" s="2" t="str">
        <f>SS!B141</f>
        <v/>
      </c>
      <c r="B139" s="2" t="str">
        <f t="shared" si="6"/>
        <v/>
      </c>
      <c r="C139" s="90" t="str">
        <f t="array" ref="C139">IF($B139="","",SUM(IF(SS!$C$6:$AZ$6="HOT",IF(SS!$C141:$AZ141="|",1*SS!$C$4:$AZ$4,0),0)))</f>
        <v/>
      </c>
      <c r="D139" s="90" t="str">
        <f t="shared" si="7"/>
        <v/>
      </c>
      <c r="E139" s="90" t="e">
        <f t="array" ref="E139">IF(OR($A139="",SUM(IF(SS!$C$6:$AZ$6="HOT",IF(SS!$C141:$AZ141="",1,0)))=COUNTIF(SS!$C$6:$AZ$6,"HOT")),"",SUM(D$106:D140))</f>
        <v>#NUM!</v>
      </c>
      <c r="F139" s="90" t="str">
        <f t="array" ref="F139">IF($B139="","",SUM(IF(SS!$C$6:$AZ$6="COLD",IF(SS!$C141:$AZ141="|",1*SS!$C$4:$AZ$4,0),0)))</f>
        <v/>
      </c>
      <c r="G139" s="90" t="str">
        <f t="shared" si="8"/>
        <v/>
      </c>
      <c r="H139" s="90" t="e">
        <f t="array" ref="H139">IF(OR($A139="",SUM(IF(SS!$C$6:$AZ$6="COLD",IF(SS!$C141:$AZ141="",1,0)))=COUNTIF(SS!$C$6:$AZ$6,"COLD")),"",PT!$P$8+SUM(G$106:G140))</f>
        <v>#NUM!</v>
      </c>
    </row>
    <row r="140" spans="1:8" x14ac:dyDescent="0.25">
      <c r="A140" s="2" t="str">
        <f>SS!B142</f>
        <v/>
      </c>
      <c r="B140" s="2" t="str">
        <f t="shared" si="6"/>
        <v/>
      </c>
      <c r="C140" s="90" t="str">
        <f t="array" ref="C140">IF($B140="","",SUM(IF(SS!$C$6:$AZ$6="HOT",IF(SS!$C142:$AZ142="|",1*SS!$C$4:$AZ$4,0),0)))</f>
        <v/>
      </c>
      <c r="D140" s="90" t="str">
        <f t="shared" si="7"/>
        <v/>
      </c>
      <c r="E140" s="90" t="e">
        <f t="array" ref="E140">IF(OR($A140="",SUM(IF(SS!$C$6:$AZ$6="HOT",IF(SS!$C142:$AZ142="",1,0)))=COUNTIF(SS!$C$6:$AZ$6,"HOT")),"",SUM(D$106:D141))</f>
        <v>#NUM!</v>
      </c>
      <c r="F140" s="90" t="str">
        <f t="array" ref="F140">IF($B140="","",SUM(IF(SS!$C$6:$AZ$6="COLD",IF(SS!$C142:$AZ142="|",1*SS!$C$4:$AZ$4,0),0)))</f>
        <v/>
      </c>
      <c r="G140" s="90" t="str">
        <f t="shared" si="8"/>
        <v/>
      </c>
      <c r="H140" s="90" t="e">
        <f t="array" ref="H140">IF(OR($A140="",SUM(IF(SS!$C$6:$AZ$6="COLD",IF(SS!$C142:$AZ142="",1,0)))=COUNTIF(SS!$C$6:$AZ$6,"COLD")),"",PT!$P$8+SUM(G$106:G141))</f>
        <v>#NUM!</v>
      </c>
    </row>
    <row r="141" spans="1:8" x14ac:dyDescent="0.25">
      <c r="A141" s="2" t="str">
        <f>SS!B143</f>
        <v/>
      </c>
      <c r="B141" s="2" t="str">
        <f t="shared" si="6"/>
        <v/>
      </c>
      <c r="C141" s="90" t="str">
        <f t="array" ref="C141">IF($B141="","",SUM(IF(SS!$C$6:$AZ$6="HOT",IF(SS!$C143:$AZ143="|",1*SS!$C$4:$AZ$4,0),0)))</f>
        <v/>
      </c>
      <c r="D141" s="90" t="str">
        <f t="shared" si="7"/>
        <v/>
      </c>
      <c r="E141" s="90" t="e">
        <f t="array" ref="E141">IF(OR($A141="",SUM(IF(SS!$C$6:$AZ$6="HOT",IF(SS!$C143:$AZ143="",1,0)))=COUNTIF(SS!$C$6:$AZ$6,"HOT")),"",SUM(D$106:D142))</f>
        <v>#NUM!</v>
      </c>
      <c r="F141" s="90" t="str">
        <f t="array" ref="F141">IF($B141="","",SUM(IF(SS!$C$6:$AZ$6="COLD",IF(SS!$C143:$AZ143="|",1*SS!$C$4:$AZ$4,0),0)))</f>
        <v/>
      </c>
      <c r="G141" s="90" t="str">
        <f t="shared" si="8"/>
        <v/>
      </c>
      <c r="H141" s="90" t="e">
        <f t="array" ref="H141">IF(OR($A141="",SUM(IF(SS!$C$6:$AZ$6="COLD",IF(SS!$C143:$AZ143="",1,0)))=COUNTIF(SS!$C$6:$AZ$6,"COLD")),"",PT!$P$8+SUM(G$106:G142))</f>
        <v>#NUM!</v>
      </c>
    </row>
    <row r="142" spans="1:8" x14ac:dyDescent="0.25">
      <c r="A142" s="2" t="str">
        <f>SS!B144</f>
        <v/>
      </c>
      <c r="B142" s="2" t="str">
        <f t="shared" si="6"/>
        <v/>
      </c>
      <c r="C142" s="90" t="str">
        <f t="array" ref="C142">IF($B142="","",SUM(IF(SS!$C$6:$AZ$6="HOT",IF(SS!$C144:$AZ144="|",1*SS!$C$4:$AZ$4,0),0)))</f>
        <v/>
      </c>
      <c r="D142" s="90" t="str">
        <f t="shared" si="7"/>
        <v/>
      </c>
      <c r="E142" s="90" t="e">
        <f t="array" ref="E142">IF(OR($A142="",SUM(IF(SS!$C$6:$AZ$6="HOT",IF(SS!$C144:$AZ144="",1,0)))=COUNTIF(SS!$C$6:$AZ$6,"HOT")),"",SUM(D$106:D143))</f>
        <v>#NUM!</v>
      </c>
      <c r="F142" s="90" t="str">
        <f t="array" ref="F142">IF($B142="","",SUM(IF(SS!$C$6:$AZ$6="COLD",IF(SS!$C144:$AZ144="|",1*SS!$C$4:$AZ$4,0),0)))</f>
        <v/>
      </c>
      <c r="G142" s="90" t="str">
        <f t="shared" si="8"/>
        <v/>
      </c>
      <c r="H142" s="90" t="e">
        <f t="array" ref="H142">IF(OR($A142="",SUM(IF(SS!$C$6:$AZ$6="COLD",IF(SS!$C144:$AZ144="",1,0)))=COUNTIF(SS!$C$6:$AZ$6,"COLD")),"",PT!$P$8+SUM(G$106:G143))</f>
        <v>#NUM!</v>
      </c>
    </row>
    <row r="143" spans="1:8" x14ac:dyDescent="0.25">
      <c r="A143" s="2" t="str">
        <f>SS!B145</f>
        <v/>
      </c>
      <c r="B143" s="2" t="str">
        <f t="shared" si="6"/>
        <v/>
      </c>
      <c r="C143" s="90" t="str">
        <f t="array" ref="C143">IF($B143="","",SUM(IF(SS!$C$6:$AZ$6="HOT",IF(SS!$C145:$AZ145="|",1*SS!$C$4:$AZ$4,0),0)))</f>
        <v/>
      </c>
      <c r="D143" s="90" t="str">
        <f t="shared" si="7"/>
        <v/>
      </c>
      <c r="E143" s="90" t="e">
        <f t="array" ref="E143">IF(OR($A143="",SUM(IF(SS!$C$6:$AZ$6="HOT",IF(SS!$C145:$AZ145="",1,0)))=COUNTIF(SS!$C$6:$AZ$6,"HOT")),"",SUM(D$106:D144))</f>
        <v>#NUM!</v>
      </c>
      <c r="F143" s="90" t="str">
        <f t="array" ref="F143">IF($B143="","",SUM(IF(SS!$C$6:$AZ$6="COLD",IF(SS!$C145:$AZ145="|",1*SS!$C$4:$AZ$4,0),0)))</f>
        <v/>
      </c>
      <c r="G143" s="90" t="str">
        <f t="shared" si="8"/>
        <v/>
      </c>
      <c r="H143" s="90" t="e">
        <f t="array" ref="H143">IF(OR($A143="",SUM(IF(SS!$C$6:$AZ$6="COLD",IF(SS!$C145:$AZ145="",1,0)))=COUNTIF(SS!$C$6:$AZ$6,"COLD")),"",PT!$P$8+SUM(G$106:G144))</f>
        <v>#NUM!</v>
      </c>
    </row>
    <row r="144" spans="1:8" x14ac:dyDescent="0.25">
      <c r="A144" s="2" t="str">
        <f>SS!B146</f>
        <v/>
      </c>
      <c r="B144" s="2" t="str">
        <f t="shared" si="6"/>
        <v/>
      </c>
      <c r="C144" s="90" t="str">
        <f t="array" ref="C144">IF($B144="","",SUM(IF(SS!$C$6:$AZ$6="HOT",IF(SS!$C146:$AZ146="|",1*SS!$C$4:$AZ$4,0),0)))</f>
        <v/>
      </c>
      <c r="D144" s="90" t="str">
        <f t="shared" si="7"/>
        <v/>
      </c>
      <c r="E144" s="90" t="e">
        <f t="array" ref="E144">IF(OR($A144="",SUM(IF(SS!$C$6:$AZ$6="HOT",IF(SS!$C146:$AZ146="",1,0)))=COUNTIF(SS!$C$6:$AZ$6,"HOT")),"",SUM(D$106:D145))</f>
        <v>#NUM!</v>
      </c>
      <c r="F144" s="90" t="str">
        <f t="array" ref="F144">IF($B144="","",SUM(IF(SS!$C$6:$AZ$6="COLD",IF(SS!$C146:$AZ146="|",1*SS!$C$4:$AZ$4,0),0)))</f>
        <v/>
      </c>
      <c r="G144" s="90" t="str">
        <f t="shared" si="8"/>
        <v/>
      </c>
      <c r="H144" s="90" t="e">
        <f t="array" ref="H144">IF(OR($A144="",SUM(IF(SS!$C$6:$AZ$6="COLD",IF(SS!$C146:$AZ146="",1,0)))=COUNTIF(SS!$C$6:$AZ$6,"COLD")),"",PT!$P$8+SUM(G$106:G145))</f>
        <v>#NUM!</v>
      </c>
    </row>
    <row r="145" spans="1:8" x14ac:dyDescent="0.25">
      <c r="A145" s="2" t="str">
        <f>SS!B147</f>
        <v/>
      </c>
      <c r="B145" s="2" t="str">
        <f t="shared" si="6"/>
        <v/>
      </c>
      <c r="C145" s="90" t="str">
        <f t="array" ref="C145">IF($B145="","",SUM(IF(SS!$C$6:$AZ$6="HOT",IF(SS!$C147:$AZ147="|",1*SS!$C$4:$AZ$4,0),0)))</f>
        <v/>
      </c>
      <c r="D145" s="90" t="str">
        <f t="shared" si="7"/>
        <v/>
      </c>
      <c r="E145" s="90" t="e">
        <f t="array" ref="E145">IF(OR($A145="",SUM(IF(SS!$C$6:$AZ$6="HOT",IF(SS!$C147:$AZ147="",1,0)))=COUNTIF(SS!$C$6:$AZ$6,"HOT")),"",SUM(D$106:D146))</f>
        <v>#NUM!</v>
      </c>
      <c r="F145" s="90" t="str">
        <f t="array" ref="F145">IF($B145="","",SUM(IF(SS!$C$6:$AZ$6="COLD",IF(SS!$C147:$AZ147="|",1*SS!$C$4:$AZ$4,0),0)))</f>
        <v/>
      </c>
      <c r="G145" s="90" t="str">
        <f t="shared" si="8"/>
        <v/>
      </c>
      <c r="H145" s="90" t="e">
        <f t="array" ref="H145">IF(OR($A145="",SUM(IF(SS!$C$6:$AZ$6="COLD",IF(SS!$C147:$AZ147="",1,0)))=COUNTIF(SS!$C$6:$AZ$6,"COLD")),"",PT!$P$8+SUM(G$106:G146))</f>
        <v>#NUM!</v>
      </c>
    </row>
    <row r="146" spans="1:8" x14ac:dyDescent="0.25">
      <c r="A146" s="2" t="str">
        <f>SS!B148</f>
        <v/>
      </c>
      <c r="B146" s="2" t="str">
        <f t="shared" si="6"/>
        <v/>
      </c>
      <c r="C146" s="90" t="str">
        <f t="array" ref="C146">IF($B146="","",SUM(IF(SS!$C$6:$AZ$6="HOT",IF(SS!$C148:$AZ148="|",1*SS!$C$4:$AZ$4,0),0)))</f>
        <v/>
      </c>
      <c r="D146" s="90" t="str">
        <f t="shared" si="7"/>
        <v/>
      </c>
      <c r="E146" s="90" t="e">
        <f t="array" ref="E146">IF(OR($A146="",SUM(IF(SS!$C$6:$AZ$6="HOT",IF(SS!$C148:$AZ148="",1,0)))=COUNTIF(SS!$C$6:$AZ$6,"HOT")),"",SUM(D$106:D147))</f>
        <v>#NUM!</v>
      </c>
      <c r="F146" s="90" t="str">
        <f t="array" ref="F146">IF($B146="","",SUM(IF(SS!$C$6:$AZ$6="COLD",IF(SS!$C148:$AZ148="|",1*SS!$C$4:$AZ$4,0),0)))</f>
        <v/>
      </c>
      <c r="G146" s="90" t="str">
        <f t="shared" si="8"/>
        <v/>
      </c>
      <c r="H146" s="90" t="e">
        <f t="array" ref="H146">IF(OR($A146="",SUM(IF(SS!$C$6:$AZ$6="COLD",IF(SS!$C148:$AZ148="",1,0)))=COUNTIF(SS!$C$6:$AZ$6,"COLD")),"",PT!$P$8+SUM(G$106:G147))</f>
        <v>#NUM!</v>
      </c>
    </row>
    <row r="147" spans="1:8" x14ac:dyDescent="0.25">
      <c r="A147" s="2" t="str">
        <f>SS!B149</f>
        <v/>
      </c>
      <c r="B147" s="2" t="str">
        <f t="shared" si="6"/>
        <v/>
      </c>
      <c r="C147" s="90" t="str">
        <f t="array" ref="C147">IF($B147="","",SUM(IF(SS!$C$6:$AZ$6="HOT",IF(SS!$C149:$AZ149="|",1*SS!$C$4:$AZ$4,0),0)))</f>
        <v/>
      </c>
      <c r="D147" s="90" t="str">
        <f t="shared" si="7"/>
        <v/>
      </c>
      <c r="E147" s="90" t="e">
        <f t="array" ref="E147">IF(OR($A147="",SUM(IF(SS!$C$6:$AZ$6="HOT",IF(SS!$C149:$AZ149="",1,0)))=COUNTIF(SS!$C$6:$AZ$6,"HOT")),"",SUM(D$106:D148))</f>
        <v>#NUM!</v>
      </c>
      <c r="F147" s="90" t="str">
        <f t="array" ref="F147">IF($B147="","",SUM(IF(SS!$C$6:$AZ$6="COLD",IF(SS!$C149:$AZ149="|",1*SS!$C$4:$AZ$4,0),0)))</f>
        <v/>
      </c>
      <c r="G147" s="90" t="str">
        <f t="shared" si="8"/>
        <v/>
      </c>
      <c r="H147" s="90" t="e">
        <f t="array" ref="H147">IF(OR($A147="",SUM(IF(SS!$C$6:$AZ$6="COLD",IF(SS!$C149:$AZ149="",1,0)))=COUNTIF(SS!$C$6:$AZ$6,"COLD")),"",PT!$P$8+SUM(G$106:G148))</f>
        <v>#NUM!</v>
      </c>
    </row>
    <row r="148" spans="1:8" x14ac:dyDescent="0.25">
      <c r="A148" s="2" t="str">
        <f>SS!B150</f>
        <v/>
      </c>
      <c r="B148" s="2" t="str">
        <f t="shared" si="6"/>
        <v/>
      </c>
      <c r="C148" s="90" t="str">
        <f t="array" ref="C148">IF($B148="","",SUM(IF(SS!$C$6:$AZ$6="HOT",IF(SS!$C150:$AZ150="|",1*SS!$C$4:$AZ$4,0),0)))</f>
        <v/>
      </c>
      <c r="D148" s="90" t="str">
        <f t="shared" si="7"/>
        <v/>
      </c>
      <c r="E148" s="90" t="e">
        <f t="array" ref="E148">IF(OR($A148="",SUM(IF(SS!$C$6:$AZ$6="HOT",IF(SS!$C150:$AZ150="",1,0)))=COUNTIF(SS!$C$6:$AZ$6,"HOT")),"",SUM(D$106:D149))</f>
        <v>#NUM!</v>
      </c>
      <c r="F148" s="90" t="str">
        <f t="array" ref="F148">IF($B148="","",SUM(IF(SS!$C$6:$AZ$6="COLD",IF(SS!$C150:$AZ150="|",1*SS!$C$4:$AZ$4,0),0)))</f>
        <v/>
      </c>
      <c r="G148" s="90" t="str">
        <f t="shared" si="8"/>
        <v/>
      </c>
      <c r="H148" s="90" t="e">
        <f t="array" ref="H148">IF(OR($A148="",SUM(IF(SS!$C$6:$AZ$6="COLD",IF(SS!$C150:$AZ150="",1,0)))=COUNTIF(SS!$C$6:$AZ$6,"COLD")),"",PT!$P$8+SUM(G$106:G149))</f>
        <v>#NUM!</v>
      </c>
    </row>
    <row r="149" spans="1:8" x14ac:dyDescent="0.25">
      <c r="A149" s="2" t="str">
        <f>SS!B151</f>
        <v/>
      </c>
      <c r="B149" s="2" t="str">
        <f t="shared" si="6"/>
        <v/>
      </c>
      <c r="C149" s="90" t="str">
        <f t="array" ref="C149">IF($B149="","",SUM(IF(SS!$C$6:$AZ$6="HOT",IF(SS!$C151:$AZ151="|",1*SS!$C$4:$AZ$4,0),0)))</f>
        <v/>
      </c>
      <c r="D149" s="90" t="str">
        <f t="shared" si="7"/>
        <v/>
      </c>
      <c r="E149" s="90" t="e">
        <f t="array" ref="E149">IF(OR($A149="",SUM(IF(SS!$C$6:$AZ$6="HOT",IF(SS!$C151:$AZ151="",1,0)))=COUNTIF(SS!$C$6:$AZ$6,"HOT")),"",SUM(D$106:D150))</f>
        <v>#NUM!</v>
      </c>
      <c r="F149" s="90" t="str">
        <f t="array" ref="F149">IF($B149="","",SUM(IF(SS!$C$6:$AZ$6="COLD",IF(SS!$C151:$AZ151="|",1*SS!$C$4:$AZ$4,0),0)))</f>
        <v/>
      </c>
      <c r="G149" s="90" t="str">
        <f t="shared" si="8"/>
        <v/>
      </c>
      <c r="H149" s="90" t="e">
        <f t="array" ref="H149">IF(OR($A149="",SUM(IF(SS!$C$6:$AZ$6="COLD",IF(SS!$C151:$AZ151="",1,0)))=COUNTIF(SS!$C$6:$AZ$6,"COLD")),"",PT!$P$8+SUM(G$106:G150))</f>
        <v>#NUM!</v>
      </c>
    </row>
    <row r="150" spans="1:8" x14ac:dyDescent="0.25">
      <c r="A150" s="2" t="str">
        <f>SS!B152</f>
        <v/>
      </c>
      <c r="B150" s="2" t="str">
        <f t="shared" si="6"/>
        <v/>
      </c>
      <c r="C150" s="90" t="str">
        <f t="array" ref="C150">IF($B150="","",SUM(IF(SS!$C$6:$AZ$6="HOT",IF(SS!$C152:$AZ152="|",1*SS!$C$4:$AZ$4,0),0)))</f>
        <v/>
      </c>
      <c r="D150" s="90" t="str">
        <f t="shared" si="7"/>
        <v/>
      </c>
      <c r="E150" s="90" t="e">
        <f t="array" ref="E150">IF(OR($A150="",SUM(IF(SS!$C$6:$AZ$6="HOT",IF(SS!$C152:$AZ152="",1,0)))=COUNTIF(SS!$C$6:$AZ$6,"HOT")),"",SUM(D$106:D151))</f>
        <v>#NUM!</v>
      </c>
      <c r="F150" s="90" t="str">
        <f t="array" ref="F150">IF($B150="","",SUM(IF(SS!$C$6:$AZ$6="COLD",IF(SS!$C152:$AZ152="|",1*SS!$C$4:$AZ$4,0),0)))</f>
        <v/>
      </c>
      <c r="G150" s="90" t="str">
        <f t="shared" si="8"/>
        <v/>
      </c>
      <c r="H150" s="90" t="e">
        <f t="array" ref="H150">IF(OR($A150="",SUM(IF(SS!$C$6:$AZ$6="COLD",IF(SS!$C152:$AZ152="",1,0)))=COUNTIF(SS!$C$6:$AZ$6,"COLD")),"",PT!$P$8+SUM(G$106:G151))</f>
        <v>#NUM!</v>
      </c>
    </row>
    <row r="151" spans="1:8" x14ac:dyDescent="0.25">
      <c r="A151" s="2" t="str">
        <f>SS!B153</f>
        <v/>
      </c>
      <c r="B151" s="2" t="str">
        <f t="shared" si="6"/>
        <v/>
      </c>
      <c r="C151" s="90" t="str">
        <f t="array" ref="C151">IF($B151="","",SUM(IF(SS!$C$6:$AZ$6="HOT",IF(SS!$C153:$AZ153="|",1*SS!$C$4:$AZ$4,0),0)))</f>
        <v/>
      </c>
      <c r="D151" s="90" t="str">
        <f t="shared" si="7"/>
        <v/>
      </c>
      <c r="E151" s="90" t="e">
        <f t="array" ref="E151">IF(OR($A151="",SUM(IF(SS!$C$6:$AZ$6="HOT",IF(SS!$C153:$AZ153="",1,0)))=COUNTIF(SS!$C$6:$AZ$6,"HOT")),"",SUM(D$106:D152))</f>
        <v>#NUM!</v>
      </c>
      <c r="F151" s="90" t="str">
        <f t="array" ref="F151">IF($B151="","",SUM(IF(SS!$C$6:$AZ$6="COLD",IF(SS!$C153:$AZ153="|",1*SS!$C$4:$AZ$4,0),0)))</f>
        <v/>
      </c>
      <c r="G151" s="90" t="str">
        <f t="shared" si="8"/>
        <v/>
      </c>
      <c r="H151" s="90" t="e">
        <f t="array" ref="H151">IF(OR($A151="",SUM(IF(SS!$C$6:$AZ$6="COLD",IF(SS!$C153:$AZ153="",1,0)))=COUNTIF(SS!$C$6:$AZ$6,"COLD")),"",PT!$P$8+SUM(G$106:G152))</f>
        <v>#NUM!</v>
      </c>
    </row>
    <row r="152" spans="1:8" x14ac:dyDescent="0.25">
      <c r="A152" s="2" t="str">
        <f>SS!B154</f>
        <v/>
      </c>
      <c r="B152" s="2" t="str">
        <f t="shared" si="6"/>
        <v/>
      </c>
      <c r="C152" s="90" t="str">
        <f t="array" ref="C152">IF($B152="","",SUM(IF(SS!$C$6:$AZ$6="HOT",IF(SS!$C154:$AZ154="|",1*SS!$C$4:$AZ$4,0),0)))</f>
        <v/>
      </c>
      <c r="D152" s="90" t="str">
        <f t="shared" si="7"/>
        <v/>
      </c>
      <c r="E152" s="90" t="e">
        <f t="array" ref="E152">IF(OR($A152="",SUM(IF(SS!$C$6:$AZ$6="HOT",IF(SS!$C154:$AZ154="",1,0)))=COUNTIF(SS!$C$6:$AZ$6,"HOT")),"",SUM(D$106:D153))</f>
        <v>#NUM!</v>
      </c>
      <c r="F152" s="90" t="str">
        <f t="array" ref="F152">IF($B152="","",SUM(IF(SS!$C$6:$AZ$6="COLD",IF(SS!$C154:$AZ154="|",1*SS!$C$4:$AZ$4,0),0)))</f>
        <v/>
      </c>
      <c r="G152" s="90" t="str">
        <f t="shared" si="8"/>
        <v/>
      </c>
      <c r="H152" s="90" t="e">
        <f t="array" ref="H152">IF(OR($A152="",SUM(IF(SS!$C$6:$AZ$6="COLD",IF(SS!$C154:$AZ154="",1,0)))=COUNTIF(SS!$C$6:$AZ$6,"COLD")),"",PT!$P$8+SUM(G$106:G153))</f>
        <v>#NUM!</v>
      </c>
    </row>
    <row r="153" spans="1:8" x14ac:dyDescent="0.25">
      <c r="A153" s="2" t="str">
        <f>SS!B155</f>
        <v/>
      </c>
      <c r="B153" s="2" t="str">
        <f t="shared" si="6"/>
        <v/>
      </c>
      <c r="C153" s="90" t="str">
        <f t="array" ref="C153">IF($B153="","",SUM(IF(SS!$C$6:$AZ$6="HOT",IF(SS!$C155:$AZ155="|",1*SS!$C$4:$AZ$4,0),0)))</f>
        <v/>
      </c>
      <c r="D153" s="90" t="str">
        <f t="shared" si="7"/>
        <v/>
      </c>
      <c r="E153" s="90" t="e">
        <f t="array" ref="E153">IF(OR($A153="",SUM(IF(SS!$C$6:$AZ$6="HOT",IF(SS!$C155:$AZ155="",1,0)))=COUNTIF(SS!$C$6:$AZ$6,"HOT")),"",SUM(D$106:D154))</f>
        <v>#NUM!</v>
      </c>
      <c r="F153" s="90" t="str">
        <f t="array" ref="F153">IF($B153="","",SUM(IF(SS!$C$6:$AZ$6="COLD",IF(SS!$C155:$AZ155="|",1*SS!$C$4:$AZ$4,0),0)))</f>
        <v/>
      </c>
      <c r="G153" s="90" t="str">
        <f t="shared" si="8"/>
        <v/>
      </c>
      <c r="H153" s="90" t="e">
        <f t="array" ref="H153">IF(OR($A153="",SUM(IF(SS!$C$6:$AZ$6="COLD",IF(SS!$C155:$AZ155="",1,0)))=COUNTIF(SS!$C$6:$AZ$6,"COLD")),"",PT!$P$8+SUM(G$106:G154))</f>
        <v>#NUM!</v>
      </c>
    </row>
    <row r="154" spans="1:8" x14ac:dyDescent="0.25">
      <c r="A154" s="2" t="str">
        <f>SS!B156</f>
        <v/>
      </c>
      <c r="B154" s="2" t="str">
        <f t="shared" si="6"/>
        <v/>
      </c>
      <c r="C154" s="90" t="str">
        <f t="array" ref="C154">IF($B154="","",SUM(IF(SS!$C$6:$AZ$6="HOT",IF(SS!$C156:$AZ156="|",1*SS!$C$4:$AZ$4,0),0)))</f>
        <v/>
      </c>
      <c r="D154" s="90" t="str">
        <f t="shared" si="7"/>
        <v/>
      </c>
      <c r="E154" s="90" t="e">
        <f t="array" ref="E154">IF(OR($A154="",SUM(IF(SS!$C$6:$AZ$6="HOT",IF(SS!$C156:$AZ156="",1,0)))=COUNTIF(SS!$C$6:$AZ$6,"HOT")),"",SUM(D$106:D155))</f>
        <v>#NUM!</v>
      </c>
      <c r="F154" s="90" t="str">
        <f t="array" ref="F154">IF($B154="","",SUM(IF(SS!$C$6:$AZ$6="COLD",IF(SS!$C156:$AZ156="|",1*SS!$C$4:$AZ$4,0),0)))</f>
        <v/>
      </c>
      <c r="G154" s="90" t="str">
        <f t="shared" si="8"/>
        <v/>
      </c>
      <c r="H154" s="90" t="e">
        <f t="array" ref="H154">IF(OR($A154="",SUM(IF(SS!$C$6:$AZ$6="COLD",IF(SS!$C156:$AZ156="",1,0)))=COUNTIF(SS!$C$6:$AZ$6,"COLD")),"",PT!$P$8+SUM(G$106:G155))</f>
        <v>#NUM!</v>
      </c>
    </row>
    <row r="155" spans="1:8" x14ac:dyDescent="0.25">
      <c r="A155" s="2" t="str">
        <f>SS!B157</f>
        <v/>
      </c>
      <c r="B155" s="2" t="str">
        <f t="shared" si="6"/>
        <v/>
      </c>
      <c r="C155" s="90" t="str">
        <f t="array" ref="C155">IF($B155="","",SUM(IF(SS!$C$6:$AZ$6="HOT",IF(SS!$C157:$AZ157="|",1*SS!$C$4:$AZ$4,0),0)))</f>
        <v/>
      </c>
      <c r="D155" s="90" t="str">
        <f t="shared" si="7"/>
        <v/>
      </c>
      <c r="E155" s="90" t="e">
        <f t="array" ref="E155">IF(OR($A155="",SUM(IF(SS!$C$6:$AZ$6="HOT",IF(SS!$C157:$AZ157="",1,0)))=COUNTIF(SS!$C$6:$AZ$6,"HOT")),"",SUM(D$106:D156))</f>
        <v>#NUM!</v>
      </c>
      <c r="F155" s="90" t="str">
        <f t="array" ref="F155">IF($B155="","",SUM(IF(SS!$C$6:$AZ$6="COLD",IF(SS!$C157:$AZ157="|",1*SS!$C$4:$AZ$4,0),0)))</f>
        <v/>
      </c>
      <c r="G155" s="90" t="str">
        <f t="shared" si="8"/>
        <v/>
      </c>
      <c r="H155" s="90" t="e">
        <f t="array" ref="H155">IF(OR($A155="",SUM(IF(SS!$C$6:$AZ$6="COLD",IF(SS!$C157:$AZ157="",1,0)))=COUNTIF(SS!$C$6:$AZ$6,"COLD")),"",PT!$P$8+SUM(G$106:G156))</f>
        <v>#NUM!</v>
      </c>
    </row>
    <row r="156" spans="1:8" x14ac:dyDescent="0.25">
      <c r="A156" s="2" t="str">
        <f>SS!B158</f>
        <v/>
      </c>
      <c r="B156" s="2" t="str">
        <f t="shared" si="6"/>
        <v/>
      </c>
      <c r="C156" s="90" t="str">
        <f t="array" ref="C156">IF($B156="","",SUM(IF(SS!$C$6:$AZ$6="HOT",IF(SS!$C158:$AZ158="|",1*SS!$C$4:$AZ$4,0),0)))</f>
        <v/>
      </c>
      <c r="D156" s="90" t="str">
        <f t="shared" si="7"/>
        <v/>
      </c>
      <c r="E156" s="90" t="e">
        <f t="array" ref="E156">IF(OR($A156="",SUM(IF(SS!$C$6:$AZ$6="HOT",IF(SS!$C158:$AZ158="",1,0)))=COUNTIF(SS!$C$6:$AZ$6,"HOT")),"",SUM(D$106:D157))</f>
        <v>#NUM!</v>
      </c>
      <c r="F156" s="90" t="str">
        <f t="array" ref="F156">IF($B156="","",SUM(IF(SS!$C$6:$AZ$6="COLD",IF(SS!$C158:$AZ158="|",1*SS!$C$4:$AZ$4,0),0)))</f>
        <v/>
      </c>
      <c r="G156" s="90" t="str">
        <f t="shared" si="8"/>
        <v/>
      </c>
      <c r="H156" s="90" t="e">
        <f t="array" ref="H156">IF(OR($A156="",SUM(IF(SS!$C$6:$AZ$6="COLD",IF(SS!$C158:$AZ158="",1,0)))=COUNTIF(SS!$C$6:$AZ$6,"COLD")),"",PT!$P$8+SUM(G$106:G157))</f>
        <v>#NUM!</v>
      </c>
    </row>
    <row r="157" spans="1:8" x14ac:dyDescent="0.25">
      <c r="A157" s="2" t="str">
        <f>SS!B159</f>
        <v/>
      </c>
      <c r="B157" s="2" t="str">
        <f t="shared" si="6"/>
        <v/>
      </c>
      <c r="C157" s="90" t="str">
        <f t="array" ref="C157">IF($B157="","",SUM(IF(SS!$C$6:$AZ$6="HOT",IF(SS!$C159:$AZ159="|",1*SS!$C$4:$AZ$4,0),0)))</f>
        <v/>
      </c>
      <c r="D157" s="90" t="str">
        <f t="shared" si="7"/>
        <v/>
      </c>
      <c r="E157" s="90" t="e">
        <f t="array" ref="E157">IF(OR($A157="",SUM(IF(SS!$C$6:$AZ$6="HOT",IF(SS!$C159:$AZ159="",1,0)))=COUNTIF(SS!$C$6:$AZ$6,"HOT")),"",SUM(D$106:D158))</f>
        <v>#NUM!</v>
      </c>
      <c r="F157" s="90" t="str">
        <f t="array" ref="F157">IF($B157="","",SUM(IF(SS!$C$6:$AZ$6="COLD",IF(SS!$C159:$AZ159="|",1*SS!$C$4:$AZ$4,0),0)))</f>
        <v/>
      </c>
      <c r="G157" s="90" t="str">
        <f t="shared" si="8"/>
        <v/>
      </c>
      <c r="H157" s="90" t="e">
        <f t="array" ref="H157">IF(OR($A157="",SUM(IF(SS!$C$6:$AZ$6="COLD",IF(SS!$C159:$AZ159="",1,0)))=COUNTIF(SS!$C$6:$AZ$6,"COLD")),"",PT!$P$8+SUM(G$106:G158))</f>
        <v>#NUM!</v>
      </c>
    </row>
    <row r="158" spans="1:8" x14ac:dyDescent="0.25">
      <c r="A158" s="2" t="str">
        <f>SS!B160</f>
        <v/>
      </c>
      <c r="B158" s="2" t="str">
        <f t="shared" si="6"/>
        <v/>
      </c>
      <c r="C158" s="90" t="str">
        <f t="array" ref="C158">IF($B158="","",SUM(IF(SS!$C$6:$AZ$6="HOT",IF(SS!$C160:$AZ160="|",1*SS!$C$4:$AZ$4,0),0)))</f>
        <v/>
      </c>
      <c r="D158" s="90" t="str">
        <f t="shared" si="7"/>
        <v/>
      </c>
      <c r="E158" s="90" t="e">
        <f t="array" ref="E158">IF(OR($A158="",SUM(IF(SS!$C$6:$AZ$6="HOT",IF(SS!$C160:$AZ160="",1,0)))=COUNTIF(SS!$C$6:$AZ$6,"HOT")),"",SUM(D$106:D159))</f>
        <v>#NUM!</v>
      </c>
      <c r="F158" s="90" t="str">
        <f t="array" ref="F158">IF($B158="","",SUM(IF(SS!$C$6:$AZ$6="COLD",IF(SS!$C160:$AZ160="|",1*SS!$C$4:$AZ$4,0),0)))</f>
        <v/>
      </c>
      <c r="G158" s="90" t="str">
        <f t="shared" si="8"/>
        <v/>
      </c>
      <c r="H158" s="90" t="e">
        <f t="array" ref="H158">IF(OR($A158="",SUM(IF(SS!$C$6:$AZ$6="COLD",IF(SS!$C160:$AZ160="",1,0)))=COUNTIF(SS!$C$6:$AZ$6,"COLD")),"",PT!$P$8+SUM(G$106:G159))</f>
        <v>#NUM!</v>
      </c>
    </row>
    <row r="159" spans="1:8" x14ac:dyDescent="0.25">
      <c r="A159" s="2" t="str">
        <f>SS!B161</f>
        <v/>
      </c>
      <c r="B159" s="2" t="str">
        <f t="shared" si="6"/>
        <v/>
      </c>
      <c r="C159" s="90" t="str">
        <f t="array" ref="C159">IF($B159="","",SUM(IF(SS!$C$6:$AZ$6="HOT",IF(SS!$C161:$AZ161="|",1*SS!$C$4:$AZ$4,0),0)))</f>
        <v/>
      </c>
      <c r="D159" s="90" t="str">
        <f t="shared" si="7"/>
        <v/>
      </c>
      <c r="E159" s="90" t="e">
        <f t="array" ref="E159">IF(OR($A159="",SUM(IF(SS!$C$6:$AZ$6="HOT",IF(SS!$C161:$AZ161="",1,0)))=COUNTIF(SS!$C$6:$AZ$6,"HOT")),"",SUM(D$106:D160))</f>
        <v>#NUM!</v>
      </c>
      <c r="F159" s="90" t="str">
        <f t="array" ref="F159">IF($B159="","",SUM(IF(SS!$C$6:$AZ$6="COLD",IF(SS!$C161:$AZ161="|",1*SS!$C$4:$AZ$4,0),0)))</f>
        <v/>
      </c>
      <c r="G159" s="90" t="str">
        <f t="shared" si="8"/>
        <v/>
      </c>
      <c r="H159" s="90" t="e">
        <f t="array" ref="H159">IF(OR($A159="",SUM(IF(SS!$C$6:$AZ$6="COLD",IF(SS!$C161:$AZ161="",1,0)))=COUNTIF(SS!$C$6:$AZ$6,"COLD")),"",PT!$P$8+SUM(G$106:G160))</f>
        <v>#NUM!</v>
      </c>
    </row>
    <row r="160" spans="1:8" x14ac:dyDescent="0.25">
      <c r="A160" s="2" t="str">
        <f>SS!B162</f>
        <v/>
      </c>
      <c r="B160" s="2" t="str">
        <f t="shared" si="6"/>
        <v/>
      </c>
      <c r="C160" s="90" t="str">
        <f t="array" ref="C160">IF($B160="","",SUM(IF(SS!$C$6:$AZ$6="HOT",IF(SS!$C162:$AZ162="|",1*SS!$C$4:$AZ$4,0),0)))</f>
        <v/>
      </c>
      <c r="D160" s="90" t="str">
        <f t="shared" si="7"/>
        <v/>
      </c>
      <c r="E160" s="90" t="e">
        <f t="array" ref="E160">IF(OR($A160="",SUM(IF(SS!$C$6:$AZ$6="HOT",IF(SS!$C162:$AZ162="",1,0)))=COUNTIF(SS!$C$6:$AZ$6,"HOT")),"",SUM(D$106:D161))</f>
        <v>#NUM!</v>
      </c>
      <c r="F160" s="90" t="str">
        <f t="array" ref="F160">IF($B160="","",SUM(IF(SS!$C$6:$AZ$6="COLD",IF(SS!$C162:$AZ162="|",1*SS!$C$4:$AZ$4,0),0)))</f>
        <v/>
      </c>
      <c r="G160" s="90" t="str">
        <f t="shared" si="8"/>
        <v/>
      </c>
      <c r="H160" s="90" t="e">
        <f t="array" ref="H160">IF(OR($A160="",SUM(IF(SS!$C$6:$AZ$6="COLD",IF(SS!$C162:$AZ162="",1,0)))=COUNTIF(SS!$C$6:$AZ$6,"COLD")),"",PT!$P$8+SUM(G$106:G161))</f>
        <v>#NUM!</v>
      </c>
    </row>
    <row r="161" spans="1:8" x14ac:dyDescent="0.25">
      <c r="A161" s="2" t="str">
        <f>SS!B163</f>
        <v/>
      </c>
      <c r="B161" s="2" t="str">
        <f t="shared" si="6"/>
        <v/>
      </c>
      <c r="C161" s="90" t="str">
        <f t="array" ref="C161">IF($B161="","",SUM(IF(SS!$C$6:$AZ$6="HOT",IF(SS!$C163:$AZ163="|",1*SS!$C$4:$AZ$4,0),0)))</f>
        <v/>
      </c>
      <c r="D161" s="90" t="str">
        <f t="shared" si="7"/>
        <v/>
      </c>
      <c r="E161" s="90" t="e">
        <f t="array" ref="E161">IF(OR($A161="",SUM(IF(SS!$C$6:$AZ$6="HOT",IF(SS!$C163:$AZ163="",1,0)))=COUNTIF(SS!$C$6:$AZ$6,"HOT")),"",SUM(D$106:D162))</f>
        <v>#NUM!</v>
      </c>
      <c r="F161" s="90" t="str">
        <f t="array" ref="F161">IF($B161="","",SUM(IF(SS!$C$6:$AZ$6="COLD",IF(SS!$C163:$AZ163="|",1*SS!$C$4:$AZ$4,0),0)))</f>
        <v/>
      </c>
      <c r="G161" s="90" t="str">
        <f t="shared" si="8"/>
        <v/>
      </c>
      <c r="H161" s="90" t="e">
        <f t="array" ref="H161">IF(OR($A161="",SUM(IF(SS!$C$6:$AZ$6="COLD",IF(SS!$C163:$AZ163="",1,0)))=COUNTIF(SS!$C$6:$AZ$6,"COLD")),"",PT!$P$8+SUM(G$106:G162))</f>
        <v>#NUM!</v>
      </c>
    </row>
    <row r="162" spans="1:8" x14ac:dyDescent="0.25">
      <c r="A162" s="2" t="str">
        <f>SS!B164</f>
        <v/>
      </c>
      <c r="B162" s="2" t="str">
        <f t="shared" si="6"/>
        <v/>
      </c>
      <c r="C162" s="90" t="str">
        <f t="array" ref="C162">IF($B162="","",SUM(IF(SS!$C$6:$AZ$6="HOT",IF(SS!$C164:$AZ164="|",1*SS!$C$4:$AZ$4,0),0)))</f>
        <v/>
      </c>
      <c r="D162" s="90" t="str">
        <f t="shared" si="7"/>
        <v/>
      </c>
      <c r="E162" s="90" t="e">
        <f t="array" ref="E162">IF(OR($A162="",SUM(IF(SS!$C$6:$AZ$6="HOT",IF(SS!$C164:$AZ164="",1,0)))=COUNTIF(SS!$C$6:$AZ$6,"HOT")),"",SUM(D$106:D163))</f>
        <v>#NUM!</v>
      </c>
      <c r="F162" s="90" t="str">
        <f t="array" ref="F162">IF($B162="","",SUM(IF(SS!$C$6:$AZ$6="COLD",IF(SS!$C164:$AZ164="|",1*SS!$C$4:$AZ$4,0),0)))</f>
        <v/>
      </c>
      <c r="G162" s="90" t="str">
        <f t="shared" si="8"/>
        <v/>
      </c>
      <c r="H162" s="90" t="e">
        <f t="array" ref="H162">IF(OR($A162="",SUM(IF(SS!$C$6:$AZ$6="COLD",IF(SS!$C164:$AZ164="",1,0)))=COUNTIF(SS!$C$6:$AZ$6,"COLD")),"",PT!$P$8+SUM(G$106:G163))</f>
        <v>#NUM!</v>
      </c>
    </row>
    <row r="163" spans="1:8" x14ac:dyDescent="0.25">
      <c r="A163" s="2" t="str">
        <f>SS!B165</f>
        <v/>
      </c>
      <c r="B163" s="2" t="str">
        <f t="shared" si="6"/>
        <v/>
      </c>
      <c r="C163" s="90" t="str">
        <f t="array" ref="C163">IF($B163="","",SUM(IF(SS!$C$6:$AZ$6="HOT",IF(SS!$C165:$AZ165="|",1*SS!$C$4:$AZ$4,0),0)))</f>
        <v/>
      </c>
      <c r="D163" s="90" t="str">
        <f t="shared" si="7"/>
        <v/>
      </c>
      <c r="E163" s="90" t="e">
        <f t="array" ref="E163">IF(OR($A163="",SUM(IF(SS!$C$6:$AZ$6="HOT",IF(SS!$C165:$AZ165="",1,0)))=COUNTIF(SS!$C$6:$AZ$6,"HOT")),"",SUM(D$106:D164))</f>
        <v>#NUM!</v>
      </c>
      <c r="F163" s="90" t="str">
        <f t="array" ref="F163">IF($B163="","",SUM(IF(SS!$C$6:$AZ$6="COLD",IF(SS!$C165:$AZ165="|",1*SS!$C$4:$AZ$4,0),0)))</f>
        <v/>
      </c>
      <c r="G163" s="90" t="str">
        <f t="shared" si="8"/>
        <v/>
      </c>
      <c r="H163" s="90" t="e">
        <f t="array" ref="H163">IF(OR($A163="",SUM(IF(SS!$C$6:$AZ$6="COLD",IF(SS!$C165:$AZ165="",1,0)))=COUNTIF(SS!$C$6:$AZ$6,"COLD")),"",PT!$P$8+SUM(G$106:G164))</f>
        <v>#NUM!</v>
      </c>
    </row>
    <row r="164" spans="1:8" x14ac:dyDescent="0.25">
      <c r="A164" s="2" t="str">
        <f>SS!B166</f>
        <v/>
      </c>
      <c r="B164" s="2" t="str">
        <f t="shared" si="6"/>
        <v/>
      </c>
      <c r="C164" s="90" t="str">
        <f t="array" ref="C164">IF($B164="","",SUM(IF(SS!$C$6:$AZ$6="HOT",IF(SS!$C166:$AZ166="|",1*SS!$C$4:$AZ$4,0),0)))</f>
        <v/>
      </c>
      <c r="D164" s="90" t="str">
        <f t="shared" si="7"/>
        <v/>
      </c>
      <c r="E164" s="90" t="e">
        <f t="array" ref="E164">IF(OR($A164="",SUM(IF(SS!$C$6:$AZ$6="HOT",IF(SS!$C166:$AZ166="",1,0)))=COUNTIF(SS!$C$6:$AZ$6,"HOT")),"",SUM(D$106:D165))</f>
        <v>#NUM!</v>
      </c>
      <c r="F164" s="90" t="str">
        <f t="array" ref="F164">IF($B164="","",SUM(IF(SS!$C$6:$AZ$6="COLD",IF(SS!$C166:$AZ166="|",1*SS!$C$4:$AZ$4,0),0)))</f>
        <v/>
      </c>
      <c r="G164" s="90" t="str">
        <f t="shared" si="8"/>
        <v/>
      </c>
      <c r="H164" s="90" t="e">
        <f t="array" ref="H164">IF(OR($A164="",SUM(IF(SS!$C$6:$AZ$6="COLD",IF(SS!$C166:$AZ166="",1,0)))=COUNTIF(SS!$C$6:$AZ$6,"COLD")),"",PT!$P$8+SUM(G$106:G165))</f>
        <v>#NUM!</v>
      </c>
    </row>
    <row r="165" spans="1:8" x14ac:dyDescent="0.25">
      <c r="A165" s="2" t="str">
        <f>SS!B167</f>
        <v/>
      </c>
      <c r="B165" s="2" t="str">
        <f t="shared" si="6"/>
        <v/>
      </c>
      <c r="C165" s="90" t="str">
        <f t="array" ref="C165">IF($B165="","",SUM(IF(SS!$C$6:$AZ$6="HOT",IF(SS!$C167:$AZ167="|",1*SS!$C$4:$AZ$4,0),0)))</f>
        <v/>
      </c>
      <c r="D165" s="90" t="str">
        <f t="shared" si="7"/>
        <v/>
      </c>
      <c r="E165" s="90" t="e">
        <f t="array" ref="E165">IF(OR($A165="",SUM(IF(SS!$C$6:$AZ$6="HOT",IF(SS!$C167:$AZ167="",1,0)))=COUNTIF(SS!$C$6:$AZ$6,"HOT")),"",SUM(D$106:D166))</f>
        <v>#NUM!</v>
      </c>
      <c r="F165" s="90" t="str">
        <f t="array" ref="F165">IF($B165="","",SUM(IF(SS!$C$6:$AZ$6="COLD",IF(SS!$C167:$AZ167="|",1*SS!$C$4:$AZ$4,0),0)))</f>
        <v/>
      </c>
      <c r="G165" s="90" t="str">
        <f t="shared" si="8"/>
        <v/>
      </c>
      <c r="H165" s="90" t="e">
        <f t="array" ref="H165">IF(OR($A165="",SUM(IF(SS!$C$6:$AZ$6="COLD",IF(SS!$C167:$AZ167="",1,0)))=COUNTIF(SS!$C$6:$AZ$6,"COLD")),"",PT!$P$8+SUM(G$106:G166))</f>
        <v>#NUM!</v>
      </c>
    </row>
    <row r="166" spans="1:8" x14ac:dyDescent="0.25">
      <c r="A166" s="2" t="str">
        <f>SS!B168</f>
        <v/>
      </c>
      <c r="B166" s="2" t="str">
        <f t="shared" si="6"/>
        <v/>
      </c>
      <c r="C166" s="90" t="str">
        <f t="array" ref="C166">IF($B166="","",SUM(IF(SS!$C$6:$AZ$6="HOT",IF(SS!$C168:$AZ168="|",1*SS!$C$4:$AZ$4,0),0)))</f>
        <v/>
      </c>
      <c r="D166" s="90" t="str">
        <f t="shared" si="7"/>
        <v/>
      </c>
      <c r="E166" s="90" t="e">
        <f t="array" ref="E166">IF(OR($A166="",SUM(IF(SS!$C$6:$AZ$6="HOT",IF(SS!$C168:$AZ168="",1,0)))=COUNTIF(SS!$C$6:$AZ$6,"HOT")),"",SUM(D$106:D167))</f>
        <v>#NUM!</v>
      </c>
      <c r="F166" s="90" t="str">
        <f t="array" ref="F166">IF($B166="","",SUM(IF(SS!$C$6:$AZ$6="COLD",IF(SS!$C168:$AZ168="|",1*SS!$C$4:$AZ$4,0),0)))</f>
        <v/>
      </c>
      <c r="G166" s="90" t="str">
        <f t="shared" si="8"/>
        <v/>
      </c>
      <c r="H166" s="90" t="e">
        <f t="array" ref="H166">IF(OR($A166="",SUM(IF(SS!$C$6:$AZ$6="COLD",IF(SS!$C168:$AZ168="",1,0)))=COUNTIF(SS!$C$6:$AZ$6,"COLD")),"",PT!$P$8+SUM(G$106:G167))</f>
        <v>#NUM!</v>
      </c>
    </row>
    <row r="167" spans="1:8" x14ac:dyDescent="0.25">
      <c r="A167" s="2" t="str">
        <f>SS!B169</f>
        <v/>
      </c>
      <c r="B167" s="2" t="str">
        <f t="shared" si="6"/>
        <v/>
      </c>
      <c r="C167" s="90" t="str">
        <f t="array" ref="C167">IF($B167="","",SUM(IF(SS!$C$6:$AZ$6="HOT",IF(SS!$C169:$AZ169="|",1*SS!$C$4:$AZ$4,0),0)))</f>
        <v/>
      </c>
      <c r="D167" s="90" t="str">
        <f t="shared" si="7"/>
        <v/>
      </c>
      <c r="E167" s="90" t="e">
        <f t="array" ref="E167">IF(OR($A167="",SUM(IF(SS!$C$6:$AZ$6="HOT",IF(SS!$C169:$AZ169="",1,0)))=COUNTIF(SS!$C$6:$AZ$6,"HOT")),"",SUM(D$106:D168))</f>
        <v>#NUM!</v>
      </c>
      <c r="F167" s="90" t="str">
        <f t="array" ref="F167">IF($B167="","",SUM(IF(SS!$C$6:$AZ$6="COLD",IF(SS!$C169:$AZ169="|",1*SS!$C$4:$AZ$4,0),0)))</f>
        <v/>
      </c>
      <c r="G167" s="90" t="str">
        <f t="shared" si="8"/>
        <v/>
      </c>
      <c r="H167" s="90" t="e">
        <f t="array" ref="H167">IF(OR($A167="",SUM(IF(SS!$C$6:$AZ$6="COLD",IF(SS!$C169:$AZ169="",1,0)))=COUNTIF(SS!$C$6:$AZ$6,"COLD")),"",PT!$P$8+SUM(G$106:G168))</f>
        <v>#NUM!</v>
      </c>
    </row>
    <row r="168" spans="1:8" x14ac:dyDescent="0.25">
      <c r="A168" s="2" t="str">
        <f>SS!B170</f>
        <v/>
      </c>
      <c r="B168" s="2" t="str">
        <f t="shared" si="6"/>
        <v/>
      </c>
      <c r="C168" s="90" t="str">
        <f t="array" ref="C168">IF($B168="","",SUM(IF(SS!$C$6:$AZ$6="HOT",IF(SS!$C170:$AZ170="|",1*SS!$C$4:$AZ$4,0),0)))</f>
        <v/>
      </c>
      <c r="D168" s="90" t="str">
        <f t="shared" si="7"/>
        <v/>
      </c>
      <c r="E168" s="90" t="e">
        <f t="array" ref="E168">IF(OR($A168="",SUM(IF(SS!$C$6:$AZ$6="HOT",IF(SS!$C170:$AZ170="",1,0)))=COUNTIF(SS!$C$6:$AZ$6,"HOT")),"",SUM(D$106:D169))</f>
        <v>#NUM!</v>
      </c>
      <c r="F168" s="90" t="str">
        <f t="array" ref="F168">IF($B168="","",SUM(IF(SS!$C$6:$AZ$6="COLD",IF(SS!$C170:$AZ170="|",1*SS!$C$4:$AZ$4,0),0)))</f>
        <v/>
      </c>
      <c r="G168" s="90" t="str">
        <f t="shared" si="8"/>
        <v/>
      </c>
      <c r="H168" s="90" t="e">
        <f t="array" ref="H168">IF(OR($A168="",SUM(IF(SS!$C$6:$AZ$6="COLD",IF(SS!$C170:$AZ170="",1,0)))=COUNTIF(SS!$C$6:$AZ$6,"COLD")),"",PT!$P$8+SUM(G$106:G169))</f>
        <v>#NUM!</v>
      </c>
    </row>
    <row r="169" spans="1:8" x14ac:dyDescent="0.25">
      <c r="A169" s="2" t="str">
        <f>SS!B171</f>
        <v/>
      </c>
      <c r="B169" s="2" t="str">
        <f t="shared" si="6"/>
        <v/>
      </c>
      <c r="C169" s="90" t="str">
        <f t="array" ref="C169">IF($B169="","",SUM(IF(SS!$C$6:$AZ$6="HOT",IF(SS!$C171:$AZ171="|",1*SS!$C$4:$AZ$4,0),0)))</f>
        <v/>
      </c>
      <c r="D169" s="90" t="str">
        <f t="shared" si="7"/>
        <v/>
      </c>
      <c r="E169" s="90" t="e">
        <f t="array" ref="E169">IF(OR($A169="",SUM(IF(SS!$C$6:$AZ$6="HOT",IF(SS!$C171:$AZ171="",1,0)))=COUNTIF(SS!$C$6:$AZ$6,"HOT")),"",SUM(D$106:D170))</f>
        <v>#NUM!</v>
      </c>
      <c r="F169" s="90" t="str">
        <f t="array" ref="F169">IF($B169="","",SUM(IF(SS!$C$6:$AZ$6="COLD",IF(SS!$C171:$AZ171="|",1*SS!$C$4:$AZ$4,0),0)))</f>
        <v/>
      </c>
      <c r="G169" s="90" t="str">
        <f t="shared" si="8"/>
        <v/>
      </c>
      <c r="H169" s="90" t="e">
        <f t="array" ref="H169">IF(OR($A169="",SUM(IF(SS!$C$6:$AZ$6="COLD",IF(SS!$C171:$AZ171="",1,0)))=COUNTIF(SS!$C$6:$AZ$6,"COLD")),"",PT!$P$8+SUM(G$106:G170))</f>
        <v>#NUM!</v>
      </c>
    </row>
    <row r="170" spans="1:8" x14ac:dyDescent="0.25">
      <c r="A170" s="2" t="str">
        <f>SS!B172</f>
        <v/>
      </c>
      <c r="B170" s="2" t="str">
        <f t="shared" ref="B170:B205" si="9">IF(A171="","",A169-A171)</f>
        <v/>
      </c>
      <c r="C170" s="90" t="str">
        <f t="array" ref="C170">IF($B170="","",SUM(IF(SS!$C$6:$AZ$6="HOT",IF(SS!$C172:$AZ172="|",1*SS!$C$4:$AZ$4,0),0)))</f>
        <v/>
      </c>
      <c r="D170" s="90" t="str">
        <f t="shared" ref="D170:D205" si="10">IF(C170="","",C170*B170)</f>
        <v/>
      </c>
      <c r="E170" s="90" t="e">
        <f t="array" ref="E170">IF(OR($A170="",SUM(IF(SS!$C$6:$AZ$6="HOT",IF(SS!$C172:$AZ172="",1,0)))=COUNTIF(SS!$C$6:$AZ$6,"HOT")),"",SUM(D$106:D171))</f>
        <v>#NUM!</v>
      </c>
      <c r="F170" s="90" t="str">
        <f t="array" ref="F170">IF($B170="","",SUM(IF(SS!$C$6:$AZ$6="COLD",IF(SS!$C172:$AZ172="|",1*SS!$C$4:$AZ$4,0),0)))</f>
        <v/>
      </c>
      <c r="G170" s="90" t="str">
        <f t="shared" ref="G170:G205" si="11">IF(F170="","",F170*B170)</f>
        <v/>
      </c>
      <c r="H170" s="90" t="e">
        <f t="array" ref="H170">IF(OR($A170="",SUM(IF(SS!$C$6:$AZ$6="COLD",IF(SS!$C172:$AZ172="",1,0)))=COUNTIF(SS!$C$6:$AZ$6,"COLD")),"",PT!$P$8+SUM(G$106:G171))</f>
        <v>#NUM!</v>
      </c>
    </row>
    <row r="171" spans="1:8" x14ac:dyDescent="0.25">
      <c r="A171" s="2" t="str">
        <f>SS!B173</f>
        <v/>
      </c>
      <c r="B171" s="2" t="str">
        <f t="shared" si="9"/>
        <v/>
      </c>
      <c r="C171" s="90" t="str">
        <f t="array" ref="C171">IF($B171="","",SUM(IF(SS!$C$6:$AZ$6="HOT",IF(SS!$C173:$AZ173="|",1*SS!$C$4:$AZ$4,0),0)))</f>
        <v/>
      </c>
      <c r="D171" s="90" t="str">
        <f t="shared" si="10"/>
        <v/>
      </c>
      <c r="E171" s="90" t="e">
        <f t="array" ref="E171">IF(OR($A171="",SUM(IF(SS!$C$6:$AZ$6="HOT",IF(SS!$C173:$AZ173="",1,0)))=COUNTIF(SS!$C$6:$AZ$6,"HOT")),"",SUM(D$106:D172))</f>
        <v>#NUM!</v>
      </c>
      <c r="F171" s="90" t="str">
        <f t="array" ref="F171">IF($B171="","",SUM(IF(SS!$C$6:$AZ$6="COLD",IF(SS!$C173:$AZ173="|",1*SS!$C$4:$AZ$4,0),0)))</f>
        <v/>
      </c>
      <c r="G171" s="90" t="str">
        <f t="shared" si="11"/>
        <v/>
      </c>
      <c r="H171" s="90" t="e">
        <f t="array" ref="H171">IF(OR($A171="",SUM(IF(SS!$C$6:$AZ$6="COLD",IF(SS!$C173:$AZ173="",1,0)))=COUNTIF(SS!$C$6:$AZ$6,"COLD")),"",PT!$P$8+SUM(G$106:G172))</f>
        <v>#NUM!</v>
      </c>
    </row>
    <row r="172" spans="1:8" x14ac:dyDescent="0.25">
      <c r="A172" s="2" t="str">
        <f>SS!B174</f>
        <v/>
      </c>
      <c r="B172" s="2" t="str">
        <f t="shared" si="9"/>
        <v/>
      </c>
      <c r="C172" s="90" t="str">
        <f t="array" ref="C172">IF($B172="","",SUM(IF(SS!$C$6:$AZ$6="HOT",IF(SS!$C174:$AZ174="|",1*SS!$C$4:$AZ$4,0),0)))</f>
        <v/>
      </c>
      <c r="D172" s="90" t="str">
        <f t="shared" si="10"/>
        <v/>
      </c>
      <c r="E172" s="90" t="e">
        <f t="array" ref="E172">IF(OR($A172="",SUM(IF(SS!$C$6:$AZ$6="HOT",IF(SS!$C174:$AZ174="",1,0)))=COUNTIF(SS!$C$6:$AZ$6,"HOT")),"",SUM(D$106:D173))</f>
        <v>#NUM!</v>
      </c>
      <c r="F172" s="90" t="str">
        <f t="array" ref="F172">IF($B172="","",SUM(IF(SS!$C$6:$AZ$6="COLD",IF(SS!$C174:$AZ174="|",1*SS!$C$4:$AZ$4,0),0)))</f>
        <v/>
      </c>
      <c r="G172" s="90" t="str">
        <f t="shared" si="11"/>
        <v/>
      </c>
      <c r="H172" s="90" t="e">
        <f t="array" ref="H172">IF(OR($A172="",SUM(IF(SS!$C$6:$AZ$6="COLD",IF(SS!$C174:$AZ174="",1,0)))=COUNTIF(SS!$C$6:$AZ$6,"COLD")),"",PT!$P$8+SUM(G$106:G173))</f>
        <v>#NUM!</v>
      </c>
    </row>
    <row r="173" spans="1:8" x14ac:dyDescent="0.25">
      <c r="A173" s="2" t="str">
        <f>SS!B175</f>
        <v/>
      </c>
      <c r="B173" s="2" t="str">
        <f t="shared" si="9"/>
        <v/>
      </c>
      <c r="C173" s="90" t="str">
        <f t="array" ref="C173">IF($B173="","",SUM(IF(SS!$C$6:$AZ$6="HOT",IF(SS!$C175:$AZ175="|",1*SS!$C$4:$AZ$4,0),0)))</f>
        <v/>
      </c>
      <c r="D173" s="90" t="str">
        <f t="shared" si="10"/>
        <v/>
      </c>
      <c r="E173" s="90" t="e">
        <f t="array" ref="E173">IF(OR($A173="",SUM(IF(SS!$C$6:$AZ$6="HOT",IF(SS!$C175:$AZ175="",1,0)))=COUNTIF(SS!$C$6:$AZ$6,"HOT")),"",SUM(D$106:D174))</f>
        <v>#NUM!</v>
      </c>
      <c r="F173" s="90" t="str">
        <f t="array" ref="F173">IF($B173="","",SUM(IF(SS!$C$6:$AZ$6="COLD",IF(SS!$C175:$AZ175="|",1*SS!$C$4:$AZ$4,0),0)))</f>
        <v/>
      </c>
      <c r="G173" s="90" t="str">
        <f t="shared" si="11"/>
        <v/>
      </c>
      <c r="H173" s="90" t="e">
        <f t="array" ref="H173">IF(OR($A173="",SUM(IF(SS!$C$6:$AZ$6="COLD",IF(SS!$C175:$AZ175="",1,0)))=COUNTIF(SS!$C$6:$AZ$6,"COLD")),"",PT!$P$8+SUM(G$106:G174))</f>
        <v>#NUM!</v>
      </c>
    </row>
    <row r="174" spans="1:8" x14ac:dyDescent="0.25">
      <c r="A174" s="2" t="str">
        <f>SS!B176</f>
        <v/>
      </c>
      <c r="B174" s="2" t="str">
        <f t="shared" si="9"/>
        <v/>
      </c>
      <c r="C174" s="90" t="str">
        <f t="array" ref="C174">IF($B174="","",SUM(IF(SS!$C$6:$AZ$6="HOT",IF(SS!$C176:$AZ176="|",1*SS!$C$4:$AZ$4,0),0)))</f>
        <v/>
      </c>
      <c r="D174" s="90" t="str">
        <f t="shared" si="10"/>
        <v/>
      </c>
      <c r="E174" s="90" t="e">
        <f t="array" ref="E174">IF(OR($A174="",SUM(IF(SS!$C$6:$AZ$6="HOT",IF(SS!$C176:$AZ176="",1,0)))=COUNTIF(SS!$C$6:$AZ$6,"HOT")),"",SUM(D$106:D175))</f>
        <v>#NUM!</v>
      </c>
      <c r="F174" s="90" t="str">
        <f t="array" ref="F174">IF($B174="","",SUM(IF(SS!$C$6:$AZ$6="COLD",IF(SS!$C176:$AZ176="|",1*SS!$C$4:$AZ$4,0),0)))</f>
        <v/>
      </c>
      <c r="G174" s="90" t="str">
        <f t="shared" si="11"/>
        <v/>
      </c>
      <c r="H174" s="90" t="e">
        <f t="array" ref="H174">IF(OR($A174="",SUM(IF(SS!$C$6:$AZ$6="COLD",IF(SS!$C176:$AZ176="",1,0)))=COUNTIF(SS!$C$6:$AZ$6,"COLD")),"",PT!$P$8+SUM(G$106:G175))</f>
        <v>#NUM!</v>
      </c>
    </row>
    <row r="175" spans="1:8" x14ac:dyDescent="0.25">
      <c r="A175" s="2" t="str">
        <f>SS!B177</f>
        <v/>
      </c>
      <c r="B175" s="2" t="str">
        <f t="shared" si="9"/>
        <v/>
      </c>
      <c r="C175" s="90" t="str">
        <f t="array" ref="C175">IF($B175="","",SUM(IF(SS!$C$6:$AZ$6="HOT",IF(SS!$C177:$AZ177="|",1*SS!$C$4:$AZ$4,0),0)))</f>
        <v/>
      </c>
      <c r="D175" s="90" t="str">
        <f t="shared" si="10"/>
        <v/>
      </c>
      <c r="E175" s="90" t="e">
        <f t="array" ref="E175">IF(OR($A175="",SUM(IF(SS!$C$6:$AZ$6="HOT",IF(SS!$C177:$AZ177="",1,0)))=COUNTIF(SS!$C$6:$AZ$6,"HOT")),"",SUM(D$106:D176))</f>
        <v>#NUM!</v>
      </c>
      <c r="F175" s="90" t="str">
        <f t="array" ref="F175">IF($B175="","",SUM(IF(SS!$C$6:$AZ$6="COLD",IF(SS!$C177:$AZ177="|",1*SS!$C$4:$AZ$4,0),0)))</f>
        <v/>
      </c>
      <c r="G175" s="90" t="str">
        <f t="shared" si="11"/>
        <v/>
      </c>
      <c r="H175" s="90" t="e">
        <f t="array" ref="H175">IF(OR($A175="",SUM(IF(SS!$C$6:$AZ$6="COLD",IF(SS!$C177:$AZ177="",1,0)))=COUNTIF(SS!$C$6:$AZ$6,"COLD")),"",PT!$P$8+SUM(G$106:G176))</f>
        <v>#NUM!</v>
      </c>
    </row>
    <row r="176" spans="1:8" x14ac:dyDescent="0.25">
      <c r="A176" s="2" t="str">
        <f>SS!B178</f>
        <v/>
      </c>
      <c r="B176" s="2" t="str">
        <f t="shared" si="9"/>
        <v/>
      </c>
      <c r="C176" s="90" t="str">
        <f t="array" ref="C176">IF($B176="","",SUM(IF(SS!$C$6:$AZ$6="HOT",IF(SS!$C178:$AZ178="|",1*SS!$C$4:$AZ$4,0),0)))</f>
        <v/>
      </c>
      <c r="D176" s="90" t="str">
        <f t="shared" si="10"/>
        <v/>
      </c>
      <c r="E176" s="90" t="e">
        <f t="array" ref="E176">IF(OR($A176="",SUM(IF(SS!$C$6:$AZ$6="HOT",IF(SS!$C178:$AZ178="",1,0)))=COUNTIF(SS!$C$6:$AZ$6,"HOT")),"",SUM(D$106:D177))</f>
        <v>#NUM!</v>
      </c>
      <c r="F176" s="90" t="str">
        <f t="array" ref="F176">IF($B176="","",SUM(IF(SS!$C$6:$AZ$6="COLD",IF(SS!$C178:$AZ178="|",1*SS!$C$4:$AZ$4,0),0)))</f>
        <v/>
      </c>
      <c r="G176" s="90" t="str">
        <f t="shared" si="11"/>
        <v/>
      </c>
      <c r="H176" s="90" t="e">
        <f t="array" ref="H176">IF(OR($A176="",SUM(IF(SS!$C$6:$AZ$6="COLD",IF(SS!$C178:$AZ178="",1,0)))=COUNTIF(SS!$C$6:$AZ$6,"COLD")),"",PT!$P$8+SUM(G$106:G177))</f>
        <v>#NUM!</v>
      </c>
    </row>
    <row r="177" spans="1:8" x14ac:dyDescent="0.25">
      <c r="A177" s="2" t="str">
        <f>SS!B179</f>
        <v/>
      </c>
      <c r="B177" s="2" t="str">
        <f t="shared" si="9"/>
        <v/>
      </c>
      <c r="C177" s="90" t="str">
        <f t="array" ref="C177">IF($B177="","",SUM(IF(SS!$C$6:$AZ$6="HOT",IF(SS!$C179:$AZ179="|",1*SS!$C$4:$AZ$4,0),0)))</f>
        <v/>
      </c>
      <c r="D177" s="90" t="str">
        <f t="shared" si="10"/>
        <v/>
      </c>
      <c r="E177" s="90" t="e">
        <f t="array" ref="E177">IF(OR($A177="",SUM(IF(SS!$C$6:$AZ$6="HOT",IF(SS!$C179:$AZ179="",1,0)))=COUNTIF(SS!$C$6:$AZ$6,"HOT")),"",SUM(D$106:D178))</f>
        <v>#NUM!</v>
      </c>
      <c r="F177" s="90" t="str">
        <f t="array" ref="F177">IF($B177="","",SUM(IF(SS!$C$6:$AZ$6="COLD",IF(SS!$C179:$AZ179="|",1*SS!$C$4:$AZ$4,0),0)))</f>
        <v/>
      </c>
      <c r="G177" s="90" t="str">
        <f t="shared" si="11"/>
        <v/>
      </c>
      <c r="H177" s="90" t="e">
        <f t="array" ref="H177">IF(OR($A177="",SUM(IF(SS!$C$6:$AZ$6="COLD",IF(SS!$C179:$AZ179="",1,0)))=COUNTIF(SS!$C$6:$AZ$6,"COLD")),"",PT!$P$8+SUM(G$106:G178))</f>
        <v>#NUM!</v>
      </c>
    </row>
    <row r="178" spans="1:8" x14ac:dyDescent="0.25">
      <c r="A178" s="2" t="str">
        <f>SS!B180</f>
        <v/>
      </c>
      <c r="B178" s="2" t="str">
        <f t="shared" si="9"/>
        <v/>
      </c>
      <c r="C178" s="90" t="str">
        <f t="array" ref="C178">IF($B178="","",SUM(IF(SS!$C$6:$AZ$6="HOT",IF(SS!$C180:$AZ180="|",1*SS!$C$4:$AZ$4,0),0)))</f>
        <v/>
      </c>
      <c r="D178" s="90" t="str">
        <f t="shared" si="10"/>
        <v/>
      </c>
      <c r="E178" s="90" t="e">
        <f t="array" ref="E178">IF(OR($A178="",SUM(IF(SS!$C$6:$AZ$6="HOT",IF(SS!$C180:$AZ180="",1,0)))=COUNTIF(SS!$C$6:$AZ$6,"HOT")),"",SUM(D$106:D179))</f>
        <v>#NUM!</v>
      </c>
      <c r="F178" s="90" t="str">
        <f t="array" ref="F178">IF($B178="","",SUM(IF(SS!$C$6:$AZ$6="COLD",IF(SS!$C180:$AZ180="|",1*SS!$C$4:$AZ$4,0),0)))</f>
        <v/>
      </c>
      <c r="G178" s="90" t="str">
        <f t="shared" si="11"/>
        <v/>
      </c>
      <c r="H178" s="90" t="e">
        <f t="array" ref="H178">IF(OR($A178="",SUM(IF(SS!$C$6:$AZ$6="COLD",IF(SS!$C180:$AZ180="",1,0)))=COUNTIF(SS!$C$6:$AZ$6,"COLD")),"",PT!$P$8+SUM(G$106:G179))</f>
        <v>#NUM!</v>
      </c>
    </row>
    <row r="179" spans="1:8" x14ac:dyDescent="0.25">
      <c r="A179" s="2" t="str">
        <f>SS!B181</f>
        <v/>
      </c>
      <c r="B179" s="2" t="str">
        <f t="shared" si="9"/>
        <v/>
      </c>
      <c r="C179" s="90" t="str">
        <f t="array" ref="C179">IF($B179="","",SUM(IF(SS!$C$6:$AZ$6="HOT",IF(SS!$C181:$AZ181="|",1*SS!$C$4:$AZ$4,0),0)))</f>
        <v/>
      </c>
      <c r="D179" s="90" t="str">
        <f t="shared" si="10"/>
        <v/>
      </c>
      <c r="E179" s="90" t="e">
        <f t="array" ref="E179">IF(OR($A179="",SUM(IF(SS!$C$6:$AZ$6="HOT",IF(SS!$C181:$AZ181="",1,0)))=COUNTIF(SS!$C$6:$AZ$6,"HOT")),"",SUM(D$106:D180))</f>
        <v>#NUM!</v>
      </c>
      <c r="F179" s="90" t="str">
        <f t="array" ref="F179">IF($B179="","",SUM(IF(SS!$C$6:$AZ$6="COLD",IF(SS!$C181:$AZ181="|",1*SS!$C$4:$AZ$4,0),0)))</f>
        <v/>
      </c>
      <c r="G179" s="90" t="str">
        <f t="shared" si="11"/>
        <v/>
      </c>
      <c r="H179" s="90" t="e">
        <f t="array" ref="H179">IF(OR($A179="",SUM(IF(SS!$C$6:$AZ$6="COLD",IF(SS!$C181:$AZ181="",1,0)))=COUNTIF(SS!$C$6:$AZ$6,"COLD")),"",PT!$P$8+SUM(G$106:G180))</f>
        <v>#NUM!</v>
      </c>
    </row>
    <row r="180" spans="1:8" x14ac:dyDescent="0.25">
      <c r="A180" s="2" t="str">
        <f>SS!B182</f>
        <v/>
      </c>
      <c r="B180" s="2" t="str">
        <f t="shared" si="9"/>
        <v/>
      </c>
      <c r="C180" s="90" t="str">
        <f t="array" ref="C180">IF($B180="","",SUM(IF(SS!$C$6:$AZ$6="HOT",IF(SS!$C182:$AZ182="|",1*SS!$C$4:$AZ$4,0),0)))</f>
        <v/>
      </c>
      <c r="D180" s="90" t="str">
        <f t="shared" si="10"/>
        <v/>
      </c>
      <c r="E180" s="90" t="e">
        <f t="array" ref="E180">IF(OR($A180="",SUM(IF(SS!$C$6:$AZ$6="HOT",IF(SS!$C182:$AZ182="",1,0)))=COUNTIF(SS!$C$6:$AZ$6,"HOT")),"",SUM(D$106:D181))</f>
        <v>#NUM!</v>
      </c>
      <c r="F180" s="90" t="str">
        <f t="array" ref="F180">IF($B180="","",SUM(IF(SS!$C$6:$AZ$6="COLD",IF(SS!$C182:$AZ182="|",1*SS!$C$4:$AZ$4,0),0)))</f>
        <v/>
      </c>
      <c r="G180" s="90" t="str">
        <f t="shared" si="11"/>
        <v/>
      </c>
      <c r="H180" s="90" t="e">
        <f t="array" ref="H180">IF(OR($A180="",SUM(IF(SS!$C$6:$AZ$6="COLD",IF(SS!$C182:$AZ182="",1,0)))=COUNTIF(SS!$C$6:$AZ$6,"COLD")),"",PT!$P$8+SUM(G$106:G181))</f>
        <v>#NUM!</v>
      </c>
    </row>
    <row r="181" spans="1:8" x14ac:dyDescent="0.25">
      <c r="A181" s="2" t="str">
        <f>SS!B183</f>
        <v/>
      </c>
      <c r="B181" s="2" t="str">
        <f t="shared" si="9"/>
        <v/>
      </c>
      <c r="C181" s="90" t="str">
        <f t="array" ref="C181">IF($B181="","",SUM(IF(SS!$C$6:$AZ$6="HOT",IF(SS!$C183:$AZ183="|",1*SS!$C$4:$AZ$4,0),0)))</f>
        <v/>
      </c>
      <c r="D181" s="90" t="str">
        <f t="shared" si="10"/>
        <v/>
      </c>
      <c r="E181" s="90" t="e">
        <f t="array" ref="E181">IF(OR($A181="",SUM(IF(SS!$C$6:$AZ$6="HOT",IF(SS!$C183:$AZ183="",1,0)))=COUNTIF(SS!$C$6:$AZ$6,"HOT")),"",SUM(D$106:D182))</f>
        <v>#NUM!</v>
      </c>
      <c r="F181" s="90" t="str">
        <f t="array" ref="F181">IF($B181="","",SUM(IF(SS!$C$6:$AZ$6="COLD",IF(SS!$C183:$AZ183="|",1*SS!$C$4:$AZ$4,0),0)))</f>
        <v/>
      </c>
      <c r="G181" s="90" t="str">
        <f t="shared" si="11"/>
        <v/>
      </c>
      <c r="H181" s="90" t="e">
        <f t="array" ref="H181">IF(OR($A181="",SUM(IF(SS!$C$6:$AZ$6="COLD",IF(SS!$C183:$AZ183="",1,0)))=COUNTIF(SS!$C$6:$AZ$6,"COLD")),"",PT!$P$8+SUM(G$106:G182))</f>
        <v>#NUM!</v>
      </c>
    </row>
    <row r="182" spans="1:8" x14ac:dyDescent="0.25">
      <c r="A182" s="2" t="str">
        <f>SS!B184</f>
        <v/>
      </c>
      <c r="B182" s="2" t="str">
        <f t="shared" si="9"/>
        <v/>
      </c>
      <c r="C182" s="90" t="str">
        <f t="array" ref="C182">IF($B182="","",SUM(IF(SS!$C$6:$AZ$6="HOT",IF(SS!$C184:$AZ184="|",1*SS!$C$4:$AZ$4,0),0)))</f>
        <v/>
      </c>
      <c r="D182" s="90" t="str">
        <f t="shared" si="10"/>
        <v/>
      </c>
      <c r="E182" s="90" t="e">
        <f t="array" ref="E182">IF(OR($A182="",SUM(IF(SS!$C$6:$AZ$6="HOT",IF(SS!$C184:$AZ184="",1,0)))=COUNTIF(SS!$C$6:$AZ$6,"HOT")),"",SUM(D$106:D183))</f>
        <v>#NUM!</v>
      </c>
      <c r="F182" s="90" t="str">
        <f t="array" ref="F182">IF($B182="","",SUM(IF(SS!$C$6:$AZ$6="COLD",IF(SS!$C184:$AZ184="|",1*SS!$C$4:$AZ$4,0),0)))</f>
        <v/>
      </c>
      <c r="G182" s="90" t="str">
        <f t="shared" si="11"/>
        <v/>
      </c>
      <c r="H182" s="90" t="e">
        <f t="array" ref="H182">IF(OR($A182="",SUM(IF(SS!$C$6:$AZ$6="COLD",IF(SS!$C184:$AZ184="",1,0)))=COUNTIF(SS!$C$6:$AZ$6,"COLD")),"",PT!$P$8+SUM(G$106:G183))</f>
        <v>#NUM!</v>
      </c>
    </row>
    <row r="183" spans="1:8" x14ac:dyDescent="0.25">
      <c r="A183" s="2" t="str">
        <f>SS!B185</f>
        <v/>
      </c>
      <c r="B183" s="2" t="str">
        <f t="shared" si="9"/>
        <v/>
      </c>
      <c r="C183" s="90" t="str">
        <f t="array" ref="C183">IF($B183="","",SUM(IF(SS!$C$6:$AZ$6="HOT",IF(SS!$C185:$AZ185="|",1*SS!$C$4:$AZ$4,0),0)))</f>
        <v/>
      </c>
      <c r="D183" s="90" t="str">
        <f t="shared" si="10"/>
        <v/>
      </c>
      <c r="E183" s="90" t="e">
        <f t="array" ref="E183">IF(OR($A183="",SUM(IF(SS!$C$6:$AZ$6="HOT",IF(SS!$C185:$AZ185="",1,0)))=COUNTIF(SS!$C$6:$AZ$6,"HOT")),"",SUM(D$106:D184))</f>
        <v>#NUM!</v>
      </c>
      <c r="F183" s="90" t="str">
        <f t="array" ref="F183">IF($B183="","",SUM(IF(SS!$C$6:$AZ$6="COLD",IF(SS!$C185:$AZ185="|",1*SS!$C$4:$AZ$4,0),0)))</f>
        <v/>
      </c>
      <c r="G183" s="90" t="str">
        <f t="shared" si="11"/>
        <v/>
      </c>
      <c r="H183" s="90" t="e">
        <f t="array" ref="H183">IF(OR($A183="",SUM(IF(SS!$C$6:$AZ$6="COLD",IF(SS!$C185:$AZ185="",1,0)))=COUNTIF(SS!$C$6:$AZ$6,"COLD")),"",PT!$P$8+SUM(G$106:G184))</f>
        <v>#NUM!</v>
      </c>
    </row>
    <row r="184" spans="1:8" x14ac:dyDescent="0.25">
      <c r="A184" s="2" t="str">
        <f>SS!B186</f>
        <v/>
      </c>
      <c r="B184" s="2" t="str">
        <f t="shared" si="9"/>
        <v/>
      </c>
      <c r="C184" s="90" t="str">
        <f t="array" ref="C184">IF($B184="","",SUM(IF(SS!$C$6:$AZ$6="HOT",IF(SS!$C186:$AZ186="|",1*SS!$C$4:$AZ$4,0),0)))</f>
        <v/>
      </c>
      <c r="D184" s="90" t="str">
        <f t="shared" si="10"/>
        <v/>
      </c>
      <c r="E184" s="90" t="e">
        <f t="array" ref="E184">IF(OR($A184="",SUM(IF(SS!$C$6:$AZ$6="HOT",IF(SS!$C186:$AZ186="",1,0)))=COUNTIF(SS!$C$6:$AZ$6,"HOT")),"",SUM(D$106:D185))</f>
        <v>#NUM!</v>
      </c>
      <c r="F184" s="90" t="str">
        <f t="array" ref="F184">IF($B184="","",SUM(IF(SS!$C$6:$AZ$6="COLD",IF(SS!$C186:$AZ186="|",1*SS!$C$4:$AZ$4,0),0)))</f>
        <v/>
      </c>
      <c r="G184" s="90" t="str">
        <f t="shared" si="11"/>
        <v/>
      </c>
      <c r="H184" s="90" t="e">
        <f t="array" ref="H184">IF(OR($A184="",SUM(IF(SS!$C$6:$AZ$6="COLD",IF(SS!$C186:$AZ186="",1,0)))=COUNTIF(SS!$C$6:$AZ$6,"COLD")),"",PT!$P$8+SUM(G$106:G185))</f>
        <v>#NUM!</v>
      </c>
    </row>
    <row r="185" spans="1:8" x14ac:dyDescent="0.25">
      <c r="A185" s="2" t="str">
        <f>SS!B187</f>
        <v/>
      </c>
      <c r="B185" s="2" t="str">
        <f t="shared" si="9"/>
        <v/>
      </c>
      <c r="C185" s="90" t="str">
        <f t="array" ref="C185">IF($B185="","",SUM(IF(SS!$C$6:$AZ$6="HOT",IF(SS!$C187:$AZ187="|",1*SS!$C$4:$AZ$4,0),0)))</f>
        <v/>
      </c>
      <c r="D185" s="90" t="str">
        <f t="shared" si="10"/>
        <v/>
      </c>
      <c r="E185" s="90" t="e">
        <f t="array" ref="E185">IF(OR($A185="",SUM(IF(SS!$C$6:$AZ$6="HOT",IF(SS!$C187:$AZ187="",1,0)))=COUNTIF(SS!$C$6:$AZ$6,"HOT")),"",SUM(D$106:D186))</f>
        <v>#NUM!</v>
      </c>
      <c r="F185" s="90" t="str">
        <f t="array" ref="F185">IF($B185="","",SUM(IF(SS!$C$6:$AZ$6="COLD",IF(SS!$C187:$AZ187="|",1*SS!$C$4:$AZ$4,0),0)))</f>
        <v/>
      </c>
      <c r="G185" s="90" t="str">
        <f t="shared" si="11"/>
        <v/>
      </c>
      <c r="H185" s="90" t="e">
        <f t="array" ref="H185">IF(OR($A185="",SUM(IF(SS!$C$6:$AZ$6="COLD",IF(SS!$C187:$AZ187="",1,0)))=COUNTIF(SS!$C$6:$AZ$6,"COLD")),"",PT!$P$8+SUM(G$106:G186))</f>
        <v>#NUM!</v>
      </c>
    </row>
    <row r="186" spans="1:8" x14ac:dyDescent="0.25">
      <c r="A186" s="2" t="str">
        <f>SS!B188</f>
        <v/>
      </c>
      <c r="B186" s="2" t="str">
        <f t="shared" si="9"/>
        <v/>
      </c>
      <c r="C186" s="90" t="str">
        <f t="array" ref="C186">IF($B186="","",SUM(IF(SS!$C$6:$AZ$6="HOT",IF(SS!$C188:$AZ188="|",1*SS!$C$4:$AZ$4,0),0)))</f>
        <v/>
      </c>
      <c r="D186" s="90" t="str">
        <f t="shared" si="10"/>
        <v/>
      </c>
      <c r="E186" s="90" t="e">
        <f t="array" ref="E186">IF(OR($A186="",SUM(IF(SS!$C$6:$AZ$6="HOT",IF(SS!$C188:$AZ188="",1,0)))=COUNTIF(SS!$C$6:$AZ$6,"HOT")),"",SUM(D$106:D187))</f>
        <v>#NUM!</v>
      </c>
      <c r="F186" s="90" t="str">
        <f t="array" ref="F186">IF($B186="","",SUM(IF(SS!$C$6:$AZ$6="COLD",IF(SS!$C188:$AZ188="|",1*SS!$C$4:$AZ$4,0),0)))</f>
        <v/>
      </c>
      <c r="G186" s="90" t="str">
        <f t="shared" si="11"/>
        <v/>
      </c>
      <c r="H186" s="90" t="e">
        <f t="array" ref="H186">IF(OR($A186="",SUM(IF(SS!$C$6:$AZ$6="COLD",IF(SS!$C188:$AZ188="",1,0)))=COUNTIF(SS!$C$6:$AZ$6,"COLD")),"",PT!$P$8+SUM(G$106:G187))</f>
        <v>#NUM!</v>
      </c>
    </row>
    <row r="187" spans="1:8" x14ac:dyDescent="0.25">
      <c r="A187" s="2" t="str">
        <f>SS!B189</f>
        <v/>
      </c>
      <c r="B187" s="2" t="str">
        <f t="shared" si="9"/>
        <v/>
      </c>
      <c r="C187" s="90" t="str">
        <f t="array" ref="C187">IF($B187="","",SUM(IF(SS!$C$6:$AZ$6="HOT",IF(SS!$C189:$AZ189="|",1*SS!$C$4:$AZ$4,0),0)))</f>
        <v/>
      </c>
      <c r="D187" s="90" t="str">
        <f t="shared" si="10"/>
        <v/>
      </c>
      <c r="E187" s="90" t="e">
        <f t="array" ref="E187">IF(OR($A187="",SUM(IF(SS!$C$6:$AZ$6="HOT",IF(SS!$C189:$AZ189="",1,0)))=COUNTIF(SS!$C$6:$AZ$6,"HOT")),"",SUM(D$106:D188))</f>
        <v>#NUM!</v>
      </c>
      <c r="F187" s="90" t="str">
        <f t="array" ref="F187">IF($B187="","",SUM(IF(SS!$C$6:$AZ$6="COLD",IF(SS!$C189:$AZ189="|",1*SS!$C$4:$AZ$4,0),0)))</f>
        <v/>
      </c>
      <c r="G187" s="90" t="str">
        <f t="shared" si="11"/>
        <v/>
      </c>
      <c r="H187" s="90" t="e">
        <f t="array" ref="H187">IF(OR($A187="",SUM(IF(SS!$C$6:$AZ$6="COLD",IF(SS!$C189:$AZ189="",1,0)))=COUNTIF(SS!$C$6:$AZ$6,"COLD")),"",PT!$P$8+SUM(G$106:G188))</f>
        <v>#NUM!</v>
      </c>
    </row>
    <row r="188" spans="1:8" x14ac:dyDescent="0.25">
      <c r="A188" s="2" t="str">
        <f>SS!B190</f>
        <v/>
      </c>
      <c r="B188" s="2" t="str">
        <f t="shared" si="9"/>
        <v/>
      </c>
      <c r="C188" s="90" t="str">
        <f t="array" ref="C188">IF($B188="","",SUM(IF(SS!$C$6:$AZ$6="HOT",IF(SS!$C190:$AZ190="|",1*SS!$C$4:$AZ$4,0),0)))</f>
        <v/>
      </c>
      <c r="D188" s="90" t="str">
        <f t="shared" si="10"/>
        <v/>
      </c>
      <c r="E188" s="90" t="e">
        <f t="array" ref="E188">IF(OR($A188="",SUM(IF(SS!$C$6:$AZ$6="HOT",IF(SS!$C190:$AZ190="",1,0)))=COUNTIF(SS!$C$6:$AZ$6,"HOT")),"",SUM(D$106:D189))</f>
        <v>#NUM!</v>
      </c>
      <c r="F188" s="90" t="str">
        <f t="array" ref="F188">IF($B188="","",SUM(IF(SS!$C$6:$AZ$6="COLD",IF(SS!$C190:$AZ190="|",1*SS!$C$4:$AZ$4,0),0)))</f>
        <v/>
      </c>
      <c r="G188" s="90" t="str">
        <f t="shared" si="11"/>
        <v/>
      </c>
      <c r="H188" s="90" t="e">
        <f t="array" ref="H188">IF(OR($A188="",SUM(IF(SS!$C$6:$AZ$6="COLD",IF(SS!$C190:$AZ190="",1,0)))=COUNTIF(SS!$C$6:$AZ$6,"COLD")),"",PT!$P$8+SUM(G$106:G189))</f>
        <v>#NUM!</v>
      </c>
    </row>
    <row r="189" spans="1:8" x14ac:dyDescent="0.25">
      <c r="A189" s="2" t="str">
        <f>SS!B191</f>
        <v/>
      </c>
      <c r="B189" s="2" t="str">
        <f t="shared" si="9"/>
        <v/>
      </c>
      <c r="C189" s="90" t="str">
        <f t="array" ref="C189">IF($B189="","",SUM(IF(SS!$C$6:$AZ$6="HOT",IF(SS!$C191:$AZ191="|",1*SS!$C$4:$AZ$4,0),0)))</f>
        <v/>
      </c>
      <c r="D189" s="90" t="str">
        <f t="shared" si="10"/>
        <v/>
      </c>
      <c r="E189" s="90" t="e">
        <f t="array" ref="E189">IF(OR($A189="",SUM(IF(SS!$C$6:$AZ$6="HOT",IF(SS!$C191:$AZ191="",1,0)))=COUNTIF(SS!$C$6:$AZ$6,"HOT")),"",SUM(D$106:D190))</f>
        <v>#NUM!</v>
      </c>
      <c r="F189" s="90" t="str">
        <f t="array" ref="F189">IF($B189="","",SUM(IF(SS!$C$6:$AZ$6="COLD",IF(SS!$C191:$AZ191="|",1*SS!$C$4:$AZ$4,0),0)))</f>
        <v/>
      </c>
      <c r="G189" s="90" t="str">
        <f t="shared" si="11"/>
        <v/>
      </c>
      <c r="H189" s="90" t="e">
        <f t="array" ref="H189">IF(OR($A189="",SUM(IF(SS!$C$6:$AZ$6="COLD",IF(SS!$C191:$AZ191="",1,0)))=COUNTIF(SS!$C$6:$AZ$6,"COLD")),"",PT!$P$8+SUM(G$106:G190))</f>
        <v>#NUM!</v>
      </c>
    </row>
    <row r="190" spans="1:8" x14ac:dyDescent="0.25">
      <c r="A190" s="2" t="str">
        <f>SS!B192</f>
        <v/>
      </c>
      <c r="B190" s="2" t="str">
        <f t="shared" si="9"/>
        <v/>
      </c>
      <c r="C190" s="90" t="str">
        <f t="array" ref="C190">IF($B190="","",SUM(IF(SS!$C$6:$AZ$6="HOT",IF(SS!$C192:$AZ192="|",1*SS!$C$4:$AZ$4,0),0)))</f>
        <v/>
      </c>
      <c r="D190" s="90" t="str">
        <f t="shared" si="10"/>
        <v/>
      </c>
      <c r="E190" s="90" t="e">
        <f t="array" ref="E190">IF(OR($A190="",SUM(IF(SS!$C$6:$AZ$6="HOT",IF(SS!$C192:$AZ192="",1,0)))=COUNTIF(SS!$C$6:$AZ$6,"HOT")),"",SUM(D$106:D191))</f>
        <v>#NUM!</v>
      </c>
      <c r="F190" s="90" t="str">
        <f t="array" ref="F190">IF($B190="","",SUM(IF(SS!$C$6:$AZ$6="COLD",IF(SS!$C192:$AZ192="|",1*SS!$C$4:$AZ$4,0),0)))</f>
        <v/>
      </c>
      <c r="G190" s="90" t="str">
        <f t="shared" si="11"/>
        <v/>
      </c>
      <c r="H190" s="90" t="e">
        <f t="array" ref="H190">IF(OR($A190="",SUM(IF(SS!$C$6:$AZ$6="COLD",IF(SS!$C192:$AZ192="",1,0)))=COUNTIF(SS!$C$6:$AZ$6,"COLD")),"",PT!$P$8+SUM(G$106:G191))</f>
        <v>#NUM!</v>
      </c>
    </row>
    <row r="191" spans="1:8" x14ac:dyDescent="0.25">
      <c r="A191" s="2" t="str">
        <f>SS!B193</f>
        <v/>
      </c>
      <c r="B191" s="2" t="str">
        <f t="shared" si="9"/>
        <v/>
      </c>
      <c r="C191" s="90" t="str">
        <f t="array" ref="C191">IF($B191="","",SUM(IF(SS!$C$6:$AZ$6="HOT",IF(SS!$C193:$AZ193="|",1*SS!$C$4:$AZ$4,0),0)))</f>
        <v/>
      </c>
      <c r="D191" s="90" t="str">
        <f t="shared" si="10"/>
        <v/>
      </c>
      <c r="E191" s="90" t="e">
        <f t="array" ref="E191">IF(OR($A191="",SUM(IF(SS!$C$6:$AZ$6="HOT",IF(SS!$C193:$AZ193="",1,0)))=COUNTIF(SS!$C$6:$AZ$6,"HOT")),"",SUM(D$106:D192))</f>
        <v>#NUM!</v>
      </c>
      <c r="F191" s="90" t="str">
        <f t="array" ref="F191">IF($B191="","",SUM(IF(SS!$C$6:$AZ$6="COLD",IF(SS!$C193:$AZ193="|",1*SS!$C$4:$AZ$4,0),0)))</f>
        <v/>
      </c>
      <c r="G191" s="90" t="str">
        <f t="shared" si="11"/>
        <v/>
      </c>
      <c r="H191" s="90" t="e">
        <f t="array" ref="H191">IF(OR($A191="",SUM(IF(SS!$C$6:$AZ$6="COLD",IF(SS!$C193:$AZ193="",1,0)))=COUNTIF(SS!$C$6:$AZ$6,"COLD")),"",PT!$P$8+SUM(G$106:G192))</f>
        <v>#NUM!</v>
      </c>
    </row>
    <row r="192" spans="1:8" x14ac:dyDescent="0.25">
      <c r="A192" s="2" t="str">
        <f>SS!B194</f>
        <v/>
      </c>
      <c r="B192" s="2" t="str">
        <f t="shared" si="9"/>
        <v/>
      </c>
      <c r="C192" s="90" t="str">
        <f t="array" ref="C192">IF($B192="","",SUM(IF(SS!$C$6:$AZ$6="HOT",IF(SS!$C194:$AZ194="|",1*SS!$C$4:$AZ$4,0),0)))</f>
        <v/>
      </c>
      <c r="D192" s="90" t="str">
        <f t="shared" si="10"/>
        <v/>
      </c>
      <c r="E192" s="90" t="e">
        <f t="array" ref="E192">IF(OR($A192="",SUM(IF(SS!$C$6:$AZ$6="HOT",IF(SS!$C194:$AZ194="",1,0)))=COUNTIF(SS!$C$6:$AZ$6,"HOT")),"",SUM(D$106:D193))</f>
        <v>#NUM!</v>
      </c>
      <c r="F192" s="90" t="str">
        <f t="array" ref="F192">IF($B192="","",SUM(IF(SS!$C$6:$AZ$6="COLD",IF(SS!$C194:$AZ194="|",1*SS!$C$4:$AZ$4,0),0)))</f>
        <v/>
      </c>
      <c r="G192" s="90" t="str">
        <f t="shared" si="11"/>
        <v/>
      </c>
      <c r="H192" s="90" t="e">
        <f t="array" ref="H192">IF(OR($A192="",SUM(IF(SS!$C$6:$AZ$6="COLD",IF(SS!$C194:$AZ194="",1,0)))=COUNTIF(SS!$C$6:$AZ$6,"COLD")),"",PT!$P$8+SUM(G$106:G193))</f>
        <v>#NUM!</v>
      </c>
    </row>
    <row r="193" spans="1:8" x14ac:dyDescent="0.25">
      <c r="A193" s="2" t="str">
        <f>SS!B195</f>
        <v/>
      </c>
      <c r="B193" s="2" t="str">
        <f t="shared" si="9"/>
        <v/>
      </c>
      <c r="C193" s="90" t="str">
        <f t="array" ref="C193">IF($B193="","",SUM(IF(SS!$C$6:$AZ$6="HOT",IF(SS!$C195:$AZ195="|",1*SS!$C$4:$AZ$4,0),0)))</f>
        <v/>
      </c>
      <c r="D193" s="90" t="str">
        <f t="shared" si="10"/>
        <v/>
      </c>
      <c r="E193" s="90" t="e">
        <f t="array" ref="E193">IF(OR($A193="",SUM(IF(SS!$C$6:$AZ$6="HOT",IF(SS!$C195:$AZ195="",1,0)))=COUNTIF(SS!$C$6:$AZ$6,"HOT")),"",SUM(D$106:D194))</f>
        <v>#NUM!</v>
      </c>
      <c r="F193" s="90" t="str">
        <f t="array" ref="F193">IF($B193="","",SUM(IF(SS!$C$6:$AZ$6="COLD",IF(SS!$C195:$AZ195="|",1*SS!$C$4:$AZ$4,0),0)))</f>
        <v/>
      </c>
      <c r="G193" s="90" t="str">
        <f t="shared" si="11"/>
        <v/>
      </c>
      <c r="H193" s="90" t="e">
        <f t="array" ref="H193">IF(OR($A193="",SUM(IF(SS!$C$6:$AZ$6="COLD",IF(SS!$C195:$AZ195="",1,0)))=COUNTIF(SS!$C$6:$AZ$6,"COLD")),"",PT!$P$8+SUM(G$106:G194))</f>
        <v>#NUM!</v>
      </c>
    </row>
    <row r="194" spans="1:8" x14ac:dyDescent="0.25">
      <c r="A194" s="2" t="str">
        <f>SS!B196</f>
        <v/>
      </c>
      <c r="B194" s="2" t="str">
        <f t="shared" si="9"/>
        <v/>
      </c>
      <c r="C194" s="90" t="str">
        <f t="array" ref="C194">IF($B194="","",SUM(IF(SS!$C$6:$AZ$6="HOT",IF(SS!$C196:$AZ196="|",1*SS!$C$4:$AZ$4,0),0)))</f>
        <v/>
      </c>
      <c r="D194" s="90" t="str">
        <f t="shared" si="10"/>
        <v/>
      </c>
      <c r="E194" s="90" t="e">
        <f t="array" ref="E194">IF(OR($A194="",SUM(IF(SS!$C$6:$AZ$6="HOT",IF(SS!$C196:$AZ196="",1,0)))=COUNTIF(SS!$C$6:$AZ$6,"HOT")),"",SUM(D$106:D195))</f>
        <v>#NUM!</v>
      </c>
      <c r="F194" s="90" t="str">
        <f t="array" ref="F194">IF($B194="","",SUM(IF(SS!$C$6:$AZ$6="COLD",IF(SS!$C196:$AZ196="|",1*SS!$C$4:$AZ$4,0),0)))</f>
        <v/>
      </c>
      <c r="G194" s="90" t="str">
        <f t="shared" si="11"/>
        <v/>
      </c>
      <c r="H194" s="90" t="e">
        <f t="array" ref="H194">IF(OR($A194="",SUM(IF(SS!$C$6:$AZ$6="COLD",IF(SS!$C196:$AZ196="",1,0)))=COUNTIF(SS!$C$6:$AZ$6,"COLD")),"",PT!$P$8+SUM(G$106:G195))</f>
        <v>#NUM!</v>
      </c>
    </row>
    <row r="195" spans="1:8" x14ac:dyDescent="0.25">
      <c r="A195" s="2" t="str">
        <f>SS!B197</f>
        <v/>
      </c>
      <c r="B195" s="2" t="str">
        <f t="shared" si="9"/>
        <v/>
      </c>
      <c r="C195" s="90" t="str">
        <f t="array" ref="C195">IF($B195="","",SUM(IF(SS!$C$6:$AZ$6="HOT",IF(SS!$C197:$AZ197="|",1*SS!$C$4:$AZ$4,0),0)))</f>
        <v/>
      </c>
      <c r="D195" s="90" t="str">
        <f t="shared" si="10"/>
        <v/>
      </c>
      <c r="E195" s="90" t="e">
        <f t="array" ref="E195">IF(OR($A195="",SUM(IF(SS!$C$6:$AZ$6="HOT",IF(SS!$C197:$AZ197="",1,0)))=COUNTIF(SS!$C$6:$AZ$6,"HOT")),"",SUM(D$106:D196))</f>
        <v>#NUM!</v>
      </c>
      <c r="F195" s="90" t="str">
        <f t="array" ref="F195">IF($B195="","",SUM(IF(SS!$C$6:$AZ$6="COLD",IF(SS!$C197:$AZ197="|",1*SS!$C$4:$AZ$4,0),0)))</f>
        <v/>
      </c>
      <c r="G195" s="90" t="str">
        <f t="shared" si="11"/>
        <v/>
      </c>
      <c r="H195" s="90" t="e">
        <f t="array" ref="H195">IF(OR($A195="",SUM(IF(SS!$C$6:$AZ$6="COLD",IF(SS!$C197:$AZ197="",1,0)))=COUNTIF(SS!$C$6:$AZ$6,"COLD")),"",PT!$P$8+SUM(G$106:G196))</f>
        <v>#NUM!</v>
      </c>
    </row>
    <row r="196" spans="1:8" x14ac:dyDescent="0.25">
      <c r="A196" s="2" t="str">
        <f>SS!B198</f>
        <v/>
      </c>
      <c r="B196" s="2" t="str">
        <f t="shared" si="9"/>
        <v/>
      </c>
      <c r="C196" s="90" t="str">
        <f t="array" ref="C196">IF($B196="","",SUM(IF(SS!$C$6:$AZ$6="HOT",IF(SS!$C198:$AZ198="|",1*SS!$C$4:$AZ$4,0),0)))</f>
        <v/>
      </c>
      <c r="D196" s="90" t="str">
        <f t="shared" si="10"/>
        <v/>
      </c>
      <c r="E196" s="90" t="e">
        <f t="array" ref="E196">IF(OR($A196="",SUM(IF(SS!$C$6:$AZ$6="HOT",IF(SS!$C198:$AZ198="",1,0)))=COUNTIF(SS!$C$6:$AZ$6,"HOT")),"",SUM(D$106:D197))</f>
        <v>#NUM!</v>
      </c>
      <c r="F196" s="90" t="str">
        <f t="array" ref="F196">IF($B196="","",SUM(IF(SS!$C$6:$AZ$6="COLD",IF(SS!$C198:$AZ198="|",1*SS!$C$4:$AZ$4,0),0)))</f>
        <v/>
      </c>
      <c r="G196" s="90" t="str">
        <f t="shared" si="11"/>
        <v/>
      </c>
      <c r="H196" s="90" t="e">
        <f t="array" ref="H196">IF(OR($A196="",SUM(IF(SS!$C$6:$AZ$6="COLD",IF(SS!$C198:$AZ198="",1,0)))=COUNTIF(SS!$C$6:$AZ$6,"COLD")),"",PT!$P$8+SUM(G$106:G197))</f>
        <v>#NUM!</v>
      </c>
    </row>
    <row r="197" spans="1:8" x14ac:dyDescent="0.25">
      <c r="A197" s="2" t="str">
        <f>SS!B199</f>
        <v/>
      </c>
      <c r="B197" s="2" t="str">
        <f t="shared" si="9"/>
        <v/>
      </c>
      <c r="C197" s="90" t="str">
        <f t="array" ref="C197">IF($B197="","",SUM(IF(SS!$C$6:$AZ$6="HOT",IF(SS!$C199:$AZ199="|",1*SS!$C$4:$AZ$4,0),0)))</f>
        <v/>
      </c>
      <c r="D197" s="90" t="str">
        <f t="shared" si="10"/>
        <v/>
      </c>
      <c r="E197" s="90" t="e">
        <f t="array" ref="E197">IF(OR($A197="",SUM(IF(SS!$C$6:$AZ$6="HOT",IF(SS!$C199:$AZ199="",1,0)))=COUNTIF(SS!$C$6:$AZ$6,"HOT")),"",SUM(D$106:D198))</f>
        <v>#NUM!</v>
      </c>
      <c r="F197" s="90" t="str">
        <f t="array" ref="F197">IF($B197="","",SUM(IF(SS!$C$6:$AZ$6="COLD",IF(SS!$C199:$AZ199="|",1*SS!$C$4:$AZ$4,0),0)))</f>
        <v/>
      </c>
      <c r="G197" s="90" t="str">
        <f t="shared" si="11"/>
        <v/>
      </c>
      <c r="H197" s="90" t="e">
        <f t="array" ref="H197">IF(OR($A197="",SUM(IF(SS!$C$6:$AZ$6="COLD",IF(SS!$C199:$AZ199="",1,0)))=COUNTIF(SS!$C$6:$AZ$6,"COLD")),"",PT!$P$8+SUM(G$106:G198))</f>
        <v>#NUM!</v>
      </c>
    </row>
    <row r="198" spans="1:8" x14ac:dyDescent="0.25">
      <c r="A198" s="2" t="str">
        <f>SS!B200</f>
        <v/>
      </c>
      <c r="B198" s="2" t="str">
        <f t="shared" si="9"/>
        <v/>
      </c>
      <c r="C198" s="90" t="str">
        <f t="array" ref="C198">IF($B198="","",SUM(IF(SS!$C$6:$AZ$6="HOT",IF(SS!$C200:$AZ200="|",1*SS!$C$4:$AZ$4,0),0)))</f>
        <v/>
      </c>
      <c r="D198" s="90" t="str">
        <f t="shared" si="10"/>
        <v/>
      </c>
      <c r="E198" s="90" t="e">
        <f t="array" ref="E198">IF(OR($A198="",SUM(IF(SS!$C$6:$AZ$6="HOT",IF(SS!$C200:$AZ200="",1,0)))=COUNTIF(SS!$C$6:$AZ$6,"HOT")),"",SUM(D$106:D199))</f>
        <v>#NUM!</v>
      </c>
      <c r="F198" s="90" t="str">
        <f t="array" ref="F198">IF($B198="","",SUM(IF(SS!$C$6:$AZ$6="COLD",IF(SS!$C200:$AZ200="|",1*SS!$C$4:$AZ$4,0),0)))</f>
        <v/>
      </c>
      <c r="G198" s="90" t="str">
        <f t="shared" si="11"/>
        <v/>
      </c>
      <c r="H198" s="90" t="e">
        <f t="array" ref="H198">IF(OR($A198="",SUM(IF(SS!$C$6:$AZ$6="COLD",IF(SS!$C200:$AZ200="",1,0)))=COUNTIF(SS!$C$6:$AZ$6,"COLD")),"",PT!$P$8+SUM(G$106:G199))</f>
        <v>#NUM!</v>
      </c>
    </row>
    <row r="199" spans="1:8" x14ac:dyDescent="0.25">
      <c r="A199" s="2" t="str">
        <f>SS!B201</f>
        <v/>
      </c>
      <c r="B199" s="2" t="str">
        <f t="shared" si="9"/>
        <v/>
      </c>
      <c r="C199" s="90" t="str">
        <f t="array" ref="C199">IF($B199="","",SUM(IF(SS!$C$6:$AZ$6="HOT",IF(SS!$C201:$AZ201="|",1*SS!$C$4:$AZ$4,0),0)))</f>
        <v/>
      </c>
      <c r="D199" s="90" t="str">
        <f t="shared" si="10"/>
        <v/>
      </c>
      <c r="E199" s="90" t="e">
        <f t="array" ref="E199">IF(OR($A199="",SUM(IF(SS!$C$6:$AZ$6="HOT",IF(SS!$C201:$AZ201="",1,0)))=COUNTIF(SS!$C$6:$AZ$6,"HOT")),"",SUM(D$106:D200))</f>
        <v>#NUM!</v>
      </c>
      <c r="F199" s="90" t="str">
        <f t="array" ref="F199">IF($B199="","",SUM(IF(SS!$C$6:$AZ$6="COLD",IF(SS!$C201:$AZ201="|",1*SS!$C$4:$AZ$4,0),0)))</f>
        <v/>
      </c>
      <c r="G199" s="90" t="str">
        <f t="shared" si="11"/>
        <v/>
      </c>
      <c r="H199" s="90" t="e">
        <f t="array" ref="H199">IF(OR($A199="",SUM(IF(SS!$C$6:$AZ$6="COLD",IF(SS!$C201:$AZ201="",1,0)))=COUNTIF(SS!$C$6:$AZ$6,"COLD")),"",PT!$P$8+SUM(G$106:G200))</f>
        <v>#NUM!</v>
      </c>
    </row>
    <row r="200" spans="1:8" x14ac:dyDescent="0.25">
      <c r="A200" s="2" t="str">
        <f>SS!B202</f>
        <v/>
      </c>
      <c r="B200" s="2" t="str">
        <f t="shared" si="9"/>
        <v/>
      </c>
      <c r="C200" s="90" t="str">
        <f t="array" ref="C200">IF($B200="","",SUM(IF(SS!$C$6:$AZ$6="HOT",IF(SS!$C202:$AZ202="|",1*SS!$C$4:$AZ$4,0),0)))</f>
        <v/>
      </c>
      <c r="D200" s="90" t="str">
        <f t="shared" si="10"/>
        <v/>
      </c>
      <c r="E200" s="90" t="e">
        <f t="array" ref="E200">IF(OR($A200="",SUM(IF(SS!$C$6:$AZ$6="HOT",IF(SS!$C202:$AZ202="",1,0)))=COUNTIF(SS!$C$6:$AZ$6,"HOT")),"",SUM(D$106:D201))</f>
        <v>#NUM!</v>
      </c>
      <c r="F200" s="90" t="str">
        <f t="array" ref="F200">IF($B200="","",SUM(IF(SS!$C$6:$AZ$6="COLD",IF(SS!$C202:$AZ202="|",1*SS!$C$4:$AZ$4,0),0)))</f>
        <v/>
      </c>
      <c r="G200" s="90" t="str">
        <f t="shared" si="11"/>
        <v/>
      </c>
      <c r="H200" s="90" t="e">
        <f t="array" ref="H200">IF(OR($A200="",SUM(IF(SS!$C$6:$AZ$6="COLD",IF(SS!$C202:$AZ202="",1,0)))=COUNTIF(SS!$C$6:$AZ$6,"COLD")),"",PT!$P$8+SUM(G$106:G201))</f>
        <v>#NUM!</v>
      </c>
    </row>
    <row r="201" spans="1:8" x14ac:dyDescent="0.25">
      <c r="A201" s="2" t="str">
        <f>SS!B203</f>
        <v/>
      </c>
      <c r="B201" s="2" t="str">
        <f t="shared" si="9"/>
        <v/>
      </c>
      <c r="C201" s="90" t="str">
        <f t="array" ref="C201">IF($B201="","",SUM(IF(SS!$C$6:$AZ$6="HOT",IF(SS!$C203:$AZ203="|",1*SS!$C$4:$AZ$4,0),0)))</f>
        <v/>
      </c>
      <c r="D201" s="90" t="str">
        <f t="shared" si="10"/>
        <v/>
      </c>
      <c r="E201" s="90" t="e">
        <f t="array" ref="E201">IF(OR($A201="",SUM(IF(SS!$C$6:$AZ$6="HOT",IF(SS!$C203:$AZ203="",1,0)))=COUNTIF(SS!$C$6:$AZ$6,"HOT")),"",SUM(D$106:D202))</f>
        <v>#NUM!</v>
      </c>
      <c r="F201" s="90" t="str">
        <f t="array" ref="F201">IF($B201="","",SUM(IF(SS!$C$6:$AZ$6="COLD",IF(SS!$C203:$AZ203="|",1*SS!$C$4:$AZ$4,0),0)))</f>
        <v/>
      </c>
      <c r="G201" s="90" t="str">
        <f t="shared" si="11"/>
        <v/>
      </c>
      <c r="H201" s="90" t="e">
        <f t="array" ref="H201">IF(OR($A201="",SUM(IF(SS!$C$6:$AZ$6="COLD",IF(SS!$C203:$AZ203="",1,0)))=COUNTIF(SS!$C$6:$AZ$6,"COLD")),"",PT!$P$8+SUM(G$106:G202))</f>
        <v>#NUM!</v>
      </c>
    </row>
    <row r="202" spans="1:8" x14ac:dyDescent="0.25">
      <c r="A202" s="2" t="str">
        <f>SS!B204</f>
        <v/>
      </c>
      <c r="B202" s="2" t="str">
        <f t="shared" si="9"/>
        <v/>
      </c>
      <c r="C202" s="90" t="str">
        <f t="array" ref="C202">IF($B202="","",SUM(IF(SS!$C$6:$AZ$6="HOT",IF(SS!$C204:$AZ204="|",1*SS!$C$4:$AZ$4,0),0)))</f>
        <v/>
      </c>
      <c r="D202" s="90" t="str">
        <f t="shared" si="10"/>
        <v/>
      </c>
      <c r="E202" s="90" t="e">
        <f t="array" ref="E202">IF(OR($A202="",SUM(IF(SS!$C$6:$AZ$6="HOT",IF(SS!$C204:$AZ204="",1,0)))=COUNTIF(SS!$C$6:$AZ$6,"HOT")),"",SUM(D$106:D203))</f>
        <v>#NUM!</v>
      </c>
      <c r="F202" s="90" t="str">
        <f t="array" ref="F202">IF($B202="","",SUM(IF(SS!$C$6:$AZ$6="COLD",IF(SS!$C204:$AZ204="|",1*SS!$C$4:$AZ$4,0),0)))</f>
        <v/>
      </c>
      <c r="G202" s="90" t="str">
        <f t="shared" si="11"/>
        <v/>
      </c>
      <c r="H202" s="90" t="e">
        <f t="array" ref="H202">IF(OR($A202="",SUM(IF(SS!$C$6:$AZ$6="COLD",IF(SS!$C204:$AZ204="",1,0)))=COUNTIF(SS!$C$6:$AZ$6,"COLD")),"",PT!$P$8+SUM(G$106:G203))</f>
        <v>#NUM!</v>
      </c>
    </row>
    <row r="203" spans="1:8" x14ac:dyDescent="0.25">
      <c r="A203" s="2" t="str">
        <f>SS!B205</f>
        <v/>
      </c>
      <c r="B203" s="2" t="str">
        <f t="shared" si="9"/>
        <v/>
      </c>
      <c r="C203" s="90" t="str">
        <f t="array" ref="C203">IF($B203="","",SUM(IF(SS!$C$6:$AZ$6="HOT",IF(SS!$C205:$AZ205="|",1*SS!$C$4:$AZ$4,0),0)))</f>
        <v/>
      </c>
      <c r="D203" s="90" t="str">
        <f t="shared" si="10"/>
        <v/>
      </c>
      <c r="E203" s="90" t="e">
        <f t="array" ref="E203">IF(OR($A203="",SUM(IF(SS!$C$6:$AZ$6="HOT",IF(SS!$C205:$AZ205="",1,0)))=COUNTIF(SS!$C$6:$AZ$6,"HOT")),"",SUM(D$106:D204))</f>
        <v>#NUM!</v>
      </c>
      <c r="F203" s="90" t="str">
        <f t="array" ref="F203">IF($B203="","",SUM(IF(SS!$C$6:$AZ$6="COLD",IF(SS!$C205:$AZ205="|",1*SS!$C$4:$AZ$4,0),0)))</f>
        <v/>
      </c>
      <c r="G203" s="90" t="str">
        <f t="shared" si="11"/>
        <v/>
      </c>
      <c r="H203" s="90" t="e">
        <f t="array" ref="H203">IF(OR($A203="",SUM(IF(SS!$C$6:$AZ$6="COLD",IF(SS!$C205:$AZ205="",1,0)))=COUNTIF(SS!$C$6:$AZ$6,"COLD")),"",PT!$P$8+SUM(G$106:G204))</f>
        <v>#NUM!</v>
      </c>
    </row>
    <row r="204" spans="1:8" x14ac:dyDescent="0.25">
      <c r="A204" s="2" t="str">
        <f>SS!B206</f>
        <v/>
      </c>
      <c r="B204" s="2" t="str">
        <f t="shared" si="9"/>
        <v/>
      </c>
      <c r="C204" s="90" t="str">
        <f t="array" ref="C204">IF($B204="","",SUM(IF(SS!$C$6:$AZ$6="HOT",IF(SS!$C206:$AZ206="|",1*SS!$C$4:$AZ$4,0),0)))</f>
        <v/>
      </c>
      <c r="D204" s="90" t="str">
        <f t="shared" si="10"/>
        <v/>
      </c>
      <c r="E204" s="90" t="e">
        <f t="array" ref="E204">IF(OR($A204="",SUM(IF(SS!$C$6:$AZ$6="HOT",IF(SS!$C206:$AZ206="",1,0)))=COUNTIF(SS!$C$6:$AZ$6,"HOT")),"",SUM(D$106:D205))</f>
        <v>#NUM!</v>
      </c>
      <c r="F204" s="90" t="str">
        <f t="array" ref="F204">IF($B204="","",SUM(IF(SS!$C$6:$AZ$6="COLD",IF(SS!$C206:$AZ206="|",1*SS!$C$4:$AZ$4,0),0)))</f>
        <v/>
      </c>
      <c r="G204" s="90" t="str">
        <f t="shared" si="11"/>
        <v/>
      </c>
      <c r="H204" s="90" t="e">
        <f t="array" ref="H204">IF(OR($A204="",SUM(IF(SS!$C$6:$AZ$6="COLD",IF(SS!$C206:$AZ206="",1,0)))=COUNTIF(SS!$C$6:$AZ$6,"COLD")),"",PT!$P$8+SUM(G$106:G205))</f>
        <v>#NUM!</v>
      </c>
    </row>
    <row r="205" spans="1:8" x14ac:dyDescent="0.25">
      <c r="A205" s="2" t="str">
        <f>SS!B207</f>
        <v/>
      </c>
      <c r="B205" s="2" t="str">
        <f t="shared" si="9"/>
        <v/>
      </c>
      <c r="C205" s="90" t="str">
        <f t="array" ref="C205">IF($B205="","",SUM(IF(SS!$C$6:$AZ$6="HOT",IF(SS!$C207:$AZ207="|",1*SS!$C$4:$AZ$4,0),0)))</f>
        <v/>
      </c>
      <c r="D205" s="90" t="str">
        <f t="shared" si="10"/>
        <v/>
      </c>
      <c r="E205" s="90" t="e">
        <f t="array" ref="E205">IF(OR($A205="",SUM(IF(SS!$C$6:$AZ$6="HOT",IF(SS!$C207:$AZ207="",1,0)))=COUNTIF(SS!$C$6:$AZ$6,"HOT")),"",SUM(D$106:D206))</f>
        <v>#NUM!</v>
      </c>
      <c r="F205" s="90" t="str">
        <f t="array" ref="F205">IF($B205="","",SUM(IF(SS!$C$6:$AZ$6="COLD",IF(SS!$C207:$AZ207="|",1*SS!$C$4:$AZ$4,0),0)))</f>
        <v/>
      </c>
      <c r="G205" s="90" t="str">
        <f t="shared" si="11"/>
        <v/>
      </c>
      <c r="H205" s="90" t="e">
        <f t="array" ref="H205">IF(OR($A205="",SUM(IF(SS!$C$6:$AZ$6="COLD",IF(SS!$C207:$AZ207="",1,0)))=COUNTIF(SS!$C$6:$AZ$6,"COLD")),"",PT!$P$8+SUM(G$106:G206))</f>
        <v>#NUM!</v>
      </c>
    </row>
  </sheetData>
  <sheetProtection password="F648" sheet="1" objects="1" scenarios="1" formatCells="0" formatColumns="0" formatRows="0"/>
  <customSheetViews>
    <customSheetView guid="{A9FAE7F8-4C93-4A8A-BCE2-EBE14E94C374}" showRuler="0">
      <selection activeCell="L17" sqref="L17"/>
      <pageMargins left="0.75" right="0.75" top="1" bottom="1" header="0.5" footer="0.5"/>
      <pageSetup paperSize="9" orientation="landscape" r:id="rId1"/>
      <headerFooter alignWithMargins="0"/>
    </customSheetView>
  </customSheetViews>
  <phoneticPr fontId="0" type="noConversion"/>
  <conditionalFormatting sqref="B3:H3 A3:A205 B5:H205">
    <cfRule type="expression" dxfId="61" priority="3" stopIfTrue="1">
      <formula>IF($A3="",FALSE,TRUE)</formula>
    </cfRule>
    <cfRule type="expression" dxfId="60" priority="4" stopIfTrue="1">
      <formula>IF($B3="",FALSE,TRUE)</formula>
    </cfRule>
  </conditionalFormatting>
  <conditionalFormatting sqref="I5:L5 I7:L7 I9:L9 I11:L11 I13:L13">
    <cfRule type="expression" dxfId="59" priority="2" stopIfTrue="1">
      <formula>IF(#REF!="PINCH",TRUE,FALSE)</formula>
    </cfRule>
  </conditionalFormatting>
  <conditionalFormatting sqref="K6 K8 K10 K12 K14 K16 K18 K20 K22 K24 K26 K28">
    <cfRule type="expression" dxfId="58" priority="1" stopIfTrue="1">
      <formula>IF(K6="",FALSE,TRUE)</formula>
    </cfRule>
  </conditionalFormatting>
  <pageMargins left="0.75" right="0.75" top="1" bottom="1" header="0.5" footer="0.5"/>
  <pageSetup paperSize="9" orientation="landscape" r:id="rId2"/>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Q42"/>
  <sheetViews>
    <sheetView showGridLines="0" topLeftCell="A13" workbookViewId="0">
      <selection activeCell="A22" sqref="A22"/>
    </sheetView>
  </sheetViews>
  <sheetFormatPr defaultColWidth="9.109375" defaultRowHeight="13.2" x14ac:dyDescent="0.25"/>
  <cols>
    <col min="1" max="1" width="10.44140625" style="32" customWidth="1"/>
    <col min="2" max="2" width="9.109375" style="32"/>
    <col min="3" max="3" width="9.6640625" style="32" customWidth="1"/>
    <col min="4" max="5" width="10.109375" style="32" customWidth="1"/>
    <col min="6" max="16384" width="9.109375" style="32"/>
  </cols>
  <sheetData>
    <row r="1" spans="1:17" s="27" customFormat="1" ht="15.6" x14ac:dyDescent="0.3">
      <c r="A1" s="42" t="s">
        <v>130</v>
      </c>
      <c r="H1" s="56"/>
      <c r="J1" s="18"/>
      <c r="M1" s="18"/>
      <c r="P1" s="57"/>
      <c r="Q1" s="18"/>
    </row>
    <row r="4" spans="1:17" x14ac:dyDescent="0.25">
      <c r="A4" s="32" t="s">
        <v>86</v>
      </c>
    </row>
    <row r="5" spans="1:17" x14ac:dyDescent="0.25">
      <c r="A5" s="44" t="s">
        <v>104</v>
      </c>
    </row>
    <row r="7" spans="1:17" x14ac:dyDescent="0.25">
      <c r="A7" s="44" t="s">
        <v>76</v>
      </c>
    </row>
    <row r="9" spans="1:17" x14ac:dyDescent="0.25">
      <c r="A9" s="32" t="s">
        <v>77</v>
      </c>
      <c r="B9" s="15"/>
      <c r="C9" s="32" t="str">
        <f>A21</f>
        <v>°C</v>
      </c>
    </row>
    <row r="10" spans="1:17" x14ac:dyDescent="0.25">
      <c r="A10" s="32" t="s">
        <v>78</v>
      </c>
      <c r="B10" s="15"/>
      <c r="C10" s="32" t="str">
        <f>A21</f>
        <v>°C</v>
      </c>
    </row>
    <row r="13" spans="1:17" x14ac:dyDescent="0.25">
      <c r="A13" s="44" t="s">
        <v>87</v>
      </c>
    </row>
    <row r="16" spans="1:17" x14ac:dyDescent="0.25">
      <c r="K16" s="32" t="str">
        <f>IF(INPUT!$F$12='A1'!$P$5,K18,K17)</f>
        <v>Pinch Temperature (°C)</v>
      </c>
    </row>
    <row r="17" spans="1:11" x14ac:dyDescent="0.25">
      <c r="K17" s="32" t="s">
        <v>189</v>
      </c>
    </row>
    <row r="18" spans="1:11" x14ac:dyDescent="0.25">
      <c r="A18" s="32" t="s">
        <v>79</v>
      </c>
      <c r="K18" s="32" t="s">
        <v>190</v>
      </c>
    </row>
    <row r="19" spans="1:11" x14ac:dyDescent="0.25">
      <c r="K19" s="32" t="str">
        <f>IF(INPUT!$F$12='A1'!$P$5,K21,K20)</f>
        <v>dTmin global (°C)</v>
      </c>
    </row>
    <row r="20" spans="1:11" x14ac:dyDescent="0.25">
      <c r="A20" s="85" t="s">
        <v>80</v>
      </c>
      <c r="B20" s="85" t="s">
        <v>12</v>
      </c>
      <c r="C20" s="85" t="s">
        <v>13</v>
      </c>
      <c r="D20" s="85" t="s">
        <v>81</v>
      </c>
      <c r="E20" s="85" t="s">
        <v>82</v>
      </c>
      <c r="K20" s="32" t="s">
        <v>191</v>
      </c>
    </row>
    <row r="21" spans="1:11" x14ac:dyDescent="0.25">
      <c r="A21" s="85" t="str">
        <f>'A1'!T3</f>
        <v>°C</v>
      </c>
      <c r="B21" s="85" t="str">
        <f>A21</f>
        <v>°C</v>
      </c>
      <c r="C21" s="85" t="str">
        <f>B21</f>
        <v>°C</v>
      </c>
      <c r="D21" s="85" t="str">
        <f>'A1'!T5</f>
        <v>kW</v>
      </c>
      <c r="E21" s="85" t="str">
        <f>'A1'!T5</f>
        <v>kW</v>
      </c>
      <c r="K21" s="32" t="s">
        <v>192</v>
      </c>
    </row>
    <row r="22" spans="1:11" x14ac:dyDescent="0.25">
      <c r="A22" s="15"/>
      <c r="B22" s="15"/>
      <c r="C22" s="15"/>
      <c r="D22" s="15"/>
      <c r="E22" s="15"/>
    </row>
    <row r="23" spans="1:11" x14ac:dyDescent="0.25">
      <c r="A23" s="15"/>
      <c r="B23" s="15"/>
      <c r="C23" s="15"/>
      <c r="D23" s="15"/>
      <c r="E23" s="15"/>
    </row>
    <row r="24" spans="1:11" x14ac:dyDescent="0.25">
      <c r="A24" s="15"/>
      <c r="B24" s="15"/>
      <c r="C24" s="15"/>
      <c r="D24" s="15"/>
      <c r="E24" s="15"/>
    </row>
    <row r="25" spans="1:11" x14ac:dyDescent="0.25">
      <c r="A25" s="15"/>
      <c r="B25" s="15"/>
      <c r="C25" s="15"/>
      <c r="D25" s="15"/>
      <c r="E25" s="15"/>
    </row>
    <row r="26" spans="1:11" x14ac:dyDescent="0.25">
      <c r="A26" s="15"/>
      <c r="B26" s="15"/>
      <c r="C26" s="15"/>
      <c r="D26" s="15"/>
      <c r="E26" s="15"/>
    </row>
    <row r="27" spans="1:11" x14ac:dyDescent="0.25">
      <c r="A27" s="15"/>
      <c r="B27" s="15"/>
      <c r="C27" s="15"/>
      <c r="D27" s="15"/>
      <c r="E27" s="15"/>
    </row>
    <row r="28" spans="1:11" x14ac:dyDescent="0.25">
      <c r="A28" s="15"/>
      <c r="B28" s="15"/>
      <c r="C28" s="15"/>
      <c r="D28" s="15"/>
      <c r="E28" s="15"/>
    </row>
    <row r="29" spans="1:11" x14ac:dyDescent="0.25">
      <c r="A29" s="15"/>
      <c r="B29" s="15"/>
      <c r="C29" s="15"/>
      <c r="D29" s="15"/>
      <c r="E29" s="15"/>
    </row>
    <row r="30" spans="1:11" x14ac:dyDescent="0.25">
      <c r="A30" s="15"/>
      <c r="B30" s="15"/>
      <c r="C30" s="15"/>
      <c r="D30" s="15"/>
      <c r="E30" s="15"/>
      <c r="K30" s="44" t="str">
        <f>IF(INPUT!$F$12='A1'!$P$3,K31,IF(INPUT!$F$12='A1'!$P$4,K32,K33))</f>
        <v>Min Utility Required (kW)</v>
      </c>
    </row>
    <row r="31" spans="1:11" x14ac:dyDescent="0.25">
      <c r="A31" s="15"/>
      <c r="B31" s="15"/>
      <c r="C31" s="15"/>
      <c r="D31" s="15"/>
      <c r="E31" s="15"/>
      <c r="K31" s="44" t="s">
        <v>193</v>
      </c>
    </row>
    <row r="32" spans="1:11" x14ac:dyDescent="0.25">
      <c r="A32" s="15"/>
      <c r="B32" s="15"/>
      <c r="C32" s="15"/>
      <c r="D32" s="15"/>
      <c r="E32" s="15"/>
      <c r="K32" s="44" t="s">
        <v>194</v>
      </c>
    </row>
    <row r="33" spans="1:11" x14ac:dyDescent="0.25">
      <c r="A33" s="15"/>
      <c r="B33" s="15"/>
      <c r="C33" s="15"/>
      <c r="D33" s="15"/>
      <c r="E33" s="15"/>
      <c r="K33" s="44" t="s">
        <v>195</v>
      </c>
    </row>
    <row r="34" spans="1:11" x14ac:dyDescent="0.25">
      <c r="A34" s="15"/>
      <c r="B34" s="15"/>
      <c r="C34" s="15"/>
      <c r="D34" s="15"/>
      <c r="E34" s="15"/>
    </row>
    <row r="35" spans="1:11" x14ac:dyDescent="0.25">
      <c r="A35" s="15"/>
      <c r="B35" s="15"/>
      <c r="C35" s="15"/>
      <c r="D35" s="15"/>
      <c r="E35" s="15"/>
    </row>
    <row r="36" spans="1:11" x14ac:dyDescent="0.25">
      <c r="A36" s="15"/>
      <c r="B36" s="15"/>
      <c r="C36" s="15"/>
      <c r="D36" s="15"/>
      <c r="E36" s="15"/>
    </row>
    <row r="37" spans="1:11" x14ac:dyDescent="0.25">
      <c r="A37" s="15"/>
      <c r="B37" s="15"/>
      <c r="C37" s="15"/>
      <c r="D37" s="15"/>
      <c r="E37" s="15"/>
    </row>
    <row r="38" spans="1:11" x14ac:dyDescent="0.25">
      <c r="A38" s="15"/>
      <c r="B38" s="15"/>
      <c r="C38" s="15"/>
      <c r="D38" s="15"/>
      <c r="E38" s="15"/>
    </row>
    <row r="39" spans="1:11" x14ac:dyDescent="0.25">
      <c r="A39" s="15"/>
      <c r="B39" s="15"/>
      <c r="C39" s="15"/>
      <c r="D39" s="15"/>
      <c r="E39" s="15"/>
    </row>
    <row r="40" spans="1:11" x14ac:dyDescent="0.25">
      <c r="A40" s="15"/>
      <c r="B40" s="15"/>
      <c r="C40" s="15"/>
      <c r="D40" s="15"/>
      <c r="E40" s="15"/>
    </row>
    <row r="41" spans="1:11" x14ac:dyDescent="0.25">
      <c r="A41" s="15"/>
      <c r="B41" s="15"/>
      <c r="C41" s="15"/>
      <c r="D41" s="15"/>
      <c r="E41" s="15"/>
    </row>
    <row r="42" spans="1:11" x14ac:dyDescent="0.25">
      <c r="A42" s="15"/>
      <c r="B42" s="15"/>
      <c r="C42" s="15"/>
      <c r="D42" s="15"/>
      <c r="E42" s="15"/>
    </row>
  </sheetData>
  <sheetProtection password="F648" sheet="1" objects="1" scenarios="1" formatCells="0" formatColumns="0" formatRows="0" selectLockedCells="1"/>
  <phoneticPr fontId="0" type="noConversion"/>
  <conditionalFormatting sqref="B9:B10">
    <cfRule type="expression" dxfId="57" priority="1" stopIfTrue="1">
      <formula>IF(B9="",TRUE,FALSE)</formula>
    </cfRule>
  </conditionalFormatting>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5121" r:id="rId4" name="CommandButton1">
          <controlPr defaultSize="0" autoLine="0" r:id="rId5">
            <anchor moveWithCells="1">
              <from>
                <xdr:col>0</xdr:col>
                <xdr:colOff>403860</xdr:colOff>
                <xdr:row>13</xdr:row>
                <xdr:rowOff>106680</xdr:rowOff>
              </from>
              <to>
                <xdr:col>1</xdr:col>
                <xdr:colOff>533400</xdr:colOff>
                <xdr:row>15</xdr:row>
                <xdr:rowOff>76200</xdr:rowOff>
              </to>
            </anchor>
          </controlPr>
        </control>
      </mc:Choice>
      <mc:Fallback>
        <control shapeId="5121" r:id="rId4" name="CommandButton1"/>
      </mc:Fallback>
    </mc:AlternateContent>
  </control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
  <dimension ref="A1:AS1525"/>
  <sheetViews>
    <sheetView topLeftCell="A16" workbookViewId="0">
      <selection activeCell="A7" sqref="A7"/>
    </sheetView>
  </sheetViews>
  <sheetFormatPr defaultColWidth="9.109375" defaultRowHeight="13.2" x14ac:dyDescent="0.25"/>
  <cols>
    <col min="1" max="1" width="9.109375" style="32"/>
    <col min="2" max="2" width="12.33203125" style="32" customWidth="1"/>
    <col min="3" max="3" width="11.109375" style="32" customWidth="1"/>
    <col min="4" max="4" width="13" style="32" customWidth="1"/>
    <col min="5" max="5" width="13.5546875" style="32" customWidth="1"/>
    <col min="6" max="6" width="14.44140625" style="32" customWidth="1"/>
    <col min="7" max="7" width="12.44140625" style="32" customWidth="1"/>
    <col min="8" max="8" width="13.88671875" style="32" customWidth="1"/>
    <col min="9" max="9" width="10.109375" style="32" customWidth="1"/>
    <col min="10" max="10" width="10.33203125" style="32" customWidth="1"/>
    <col min="11" max="11" width="11.109375" style="32" bestFit="1" customWidth="1"/>
    <col min="12" max="12" width="10.5546875" style="32" bestFit="1" customWidth="1"/>
    <col min="13" max="14" width="9.109375" style="32"/>
    <col min="15" max="15" width="11.33203125" style="32" customWidth="1"/>
    <col min="16" max="16" width="9.109375" style="32"/>
    <col min="17" max="17" width="10.88671875" style="32" customWidth="1"/>
    <col min="18" max="18" width="11.109375" style="32" bestFit="1" customWidth="1"/>
    <col min="19" max="19" width="18.33203125" style="32" bestFit="1" customWidth="1"/>
    <col min="20" max="20" width="17.6640625" style="32" bestFit="1" customWidth="1"/>
    <col min="21" max="21" width="17.88671875" style="32" bestFit="1" customWidth="1"/>
    <col min="22" max="22" width="17.6640625" style="32" bestFit="1" customWidth="1"/>
    <col min="23" max="23" width="9.44140625" style="32" customWidth="1"/>
    <col min="24" max="24" width="11.5546875" style="32" bestFit="1" customWidth="1"/>
    <col min="25" max="16384" width="9.109375" style="32"/>
  </cols>
  <sheetData>
    <row r="1" spans="1:20" s="27" customFormat="1" ht="15.6" x14ac:dyDescent="0.3">
      <c r="A1" s="42" t="s">
        <v>88</v>
      </c>
      <c r="H1" s="56"/>
      <c r="J1" s="18"/>
      <c r="M1" s="18"/>
      <c r="P1" s="57"/>
      <c r="Q1" s="18"/>
    </row>
    <row r="2" spans="1:20" x14ac:dyDescent="0.25">
      <c r="A2" s="44" t="s">
        <v>98</v>
      </c>
      <c r="H2" s="44" t="s">
        <v>157</v>
      </c>
      <c r="N2" s="43"/>
      <c r="P2" s="44" t="s">
        <v>158</v>
      </c>
      <c r="S2" s="44" t="s">
        <v>177</v>
      </c>
    </row>
    <row r="3" spans="1:20" x14ac:dyDescent="0.25">
      <c r="B3" s="75" t="s">
        <v>92</v>
      </c>
      <c r="C3" s="76" t="str">
        <f t="array" ref="C3:D10">IF(INPUT!F4=B4,HCF,IF(INPUT!F4=B5,HL,IF(INPUT!F4=B6,MF,IF(INPUT!F4=B7,MF,"Select Units"))))</f>
        <v>Select Units</v>
      </c>
      <c r="D3" s="76">
        <v>0</v>
      </c>
      <c r="E3" s="76" t="str">
        <f t="array" ref="E3:F10">IF(INPUT!F4=B6,SHC,IF(INPUT!F4=B7,EC,""))</f>
        <v/>
      </c>
      <c r="F3" s="77" t="str">
        <v/>
      </c>
      <c r="H3" s="109" t="s">
        <v>4</v>
      </c>
      <c r="J3" s="32" t="s">
        <v>159</v>
      </c>
      <c r="P3" s="75" t="s">
        <v>174</v>
      </c>
      <c r="Q3" s="77"/>
      <c r="S3" s="32" t="s">
        <v>178</v>
      </c>
      <c r="T3" s="32" t="str">
        <f>K29</f>
        <v>°C</v>
      </c>
    </row>
    <row r="4" spans="1:20" x14ac:dyDescent="0.25">
      <c r="B4" s="78" t="s">
        <v>33</v>
      </c>
      <c r="C4" s="32" t="str">
        <v>kW</v>
      </c>
      <c r="D4" s="32">
        <v>1</v>
      </c>
      <c r="E4" s="32" t="str">
        <v/>
      </c>
      <c r="F4" s="79" t="str">
        <v/>
      </c>
      <c r="H4" s="110" t="s">
        <v>154</v>
      </c>
      <c r="J4" s="32" t="s">
        <v>160</v>
      </c>
      <c r="P4" s="78" t="s">
        <v>173</v>
      </c>
      <c r="Q4" s="79"/>
      <c r="S4" s="32" t="s">
        <v>33</v>
      </c>
      <c r="T4" s="32" t="str">
        <f>H29</f>
        <v>kW/K</v>
      </c>
    </row>
    <row r="5" spans="1:20" x14ac:dyDescent="0.25">
      <c r="B5" s="78" t="s">
        <v>89</v>
      </c>
      <c r="C5" s="32" t="str">
        <v>Btu(IT)/sec</v>
      </c>
      <c r="D5" s="32">
        <v>0.94781711999999996</v>
      </c>
      <c r="E5" s="32" t="str">
        <v/>
      </c>
      <c r="F5" s="79" t="str">
        <v/>
      </c>
      <c r="H5" s="110" t="s">
        <v>148</v>
      </c>
      <c r="J5" s="32" t="s">
        <v>162</v>
      </c>
      <c r="P5" s="80" t="s">
        <v>175</v>
      </c>
      <c r="Q5" s="81"/>
      <c r="S5" s="32" t="s">
        <v>89</v>
      </c>
      <c r="T5" s="32" t="str">
        <f>I29</f>
        <v>kW</v>
      </c>
    </row>
    <row r="6" spans="1:20" x14ac:dyDescent="0.25">
      <c r="B6" s="78" t="s">
        <v>90</v>
      </c>
      <c r="C6" s="32" t="str">
        <v>Btu(IT)/min</v>
      </c>
      <c r="D6" s="32">
        <v>56.869027219000003</v>
      </c>
      <c r="E6" s="32" t="str">
        <v/>
      </c>
      <c r="F6" s="79" t="str">
        <v/>
      </c>
      <c r="H6" s="111" t="s">
        <v>155</v>
      </c>
      <c r="J6" s="32" t="s">
        <v>161</v>
      </c>
      <c r="S6" s="32" t="s">
        <v>37</v>
      </c>
    </row>
    <row r="7" spans="1:20" x14ac:dyDescent="0.25">
      <c r="B7" s="78" t="s">
        <v>91</v>
      </c>
      <c r="C7" s="32" t="str">
        <v>kcal(IT)/sec</v>
      </c>
      <c r="D7" s="32">
        <v>0.238845897</v>
      </c>
      <c r="E7" s="32" t="str">
        <v/>
      </c>
      <c r="F7" s="79" t="str">
        <v/>
      </c>
      <c r="J7" s="32" t="s">
        <v>163</v>
      </c>
      <c r="S7" s="32" t="s">
        <v>36</v>
      </c>
    </row>
    <row r="8" spans="1:20" x14ac:dyDescent="0.25">
      <c r="B8" s="78"/>
      <c r="C8" s="32" t="str">
        <v>kcal(IT)/h</v>
      </c>
      <c r="D8" s="32">
        <v>859.84522785900003</v>
      </c>
      <c r="E8" s="32" t="str">
        <v/>
      </c>
      <c r="F8" s="79" t="str">
        <v/>
      </c>
      <c r="S8" s="32" t="s">
        <v>38</v>
      </c>
    </row>
    <row r="9" spans="1:20" x14ac:dyDescent="0.25">
      <c r="B9" s="78"/>
      <c r="C9" s="32" t="str">
        <v>hp (boiler)</v>
      </c>
      <c r="D9" s="32">
        <v>0.10194199499999999</v>
      </c>
      <c r="E9" s="32" t="str">
        <v/>
      </c>
      <c r="F9" s="79" t="str">
        <v/>
      </c>
    </row>
    <row r="10" spans="1:20" x14ac:dyDescent="0.25">
      <c r="B10" s="80"/>
      <c r="C10" s="27" t="str">
        <v/>
      </c>
      <c r="D10" s="27" t="str">
        <v/>
      </c>
      <c r="E10" s="27" t="str">
        <v/>
      </c>
      <c r="F10" s="81" t="str">
        <v/>
      </c>
    </row>
    <row r="11" spans="1:20" x14ac:dyDescent="0.25">
      <c r="A11" s="44" t="s">
        <v>99</v>
      </c>
    </row>
    <row r="12" spans="1:20" x14ac:dyDescent="0.25">
      <c r="B12" s="75" t="s">
        <v>33</v>
      </c>
      <c r="C12" s="76" t="s">
        <v>35</v>
      </c>
      <c r="D12" s="76" t="s">
        <v>89</v>
      </c>
      <c r="E12" s="76" t="s">
        <v>35</v>
      </c>
      <c r="F12" s="76" t="s">
        <v>36</v>
      </c>
      <c r="G12" s="76" t="s">
        <v>35</v>
      </c>
      <c r="H12" s="76" t="s">
        <v>37</v>
      </c>
      <c r="I12" s="76" t="s">
        <v>35</v>
      </c>
      <c r="J12" s="76" t="s">
        <v>38</v>
      </c>
      <c r="K12" s="77" t="s">
        <v>35</v>
      </c>
    </row>
    <row r="13" spans="1:20" x14ac:dyDescent="0.25">
      <c r="B13" s="78" t="s">
        <v>32</v>
      </c>
      <c r="D13" s="32" t="s">
        <v>32</v>
      </c>
      <c r="F13" s="32" t="s">
        <v>32</v>
      </c>
      <c r="H13" s="32" t="s">
        <v>32</v>
      </c>
      <c r="J13" s="32" t="s">
        <v>32</v>
      </c>
      <c r="K13" s="79"/>
    </row>
    <row r="14" spans="1:20" x14ac:dyDescent="0.25">
      <c r="B14" s="82" t="s">
        <v>34</v>
      </c>
      <c r="C14" s="19">
        <v>1</v>
      </c>
      <c r="D14" s="19" t="s">
        <v>22</v>
      </c>
      <c r="E14" s="32">
        <v>1</v>
      </c>
      <c r="F14" s="19" t="s">
        <v>46</v>
      </c>
      <c r="G14" s="32">
        <v>1</v>
      </c>
      <c r="H14" s="19" t="s">
        <v>40</v>
      </c>
      <c r="I14" s="32">
        <v>1</v>
      </c>
      <c r="J14" s="19" t="s">
        <v>41</v>
      </c>
      <c r="K14" s="79">
        <v>1</v>
      </c>
    </row>
    <row r="15" spans="1:20" x14ac:dyDescent="0.25">
      <c r="B15" s="82" t="s">
        <v>42</v>
      </c>
      <c r="C15" s="19">
        <v>1000</v>
      </c>
      <c r="D15" s="19" t="s">
        <v>140</v>
      </c>
      <c r="E15" s="32">
        <v>0.94781711999999996</v>
      </c>
      <c r="F15" s="19" t="s">
        <v>39</v>
      </c>
      <c r="G15" s="32">
        <v>3600</v>
      </c>
      <c r="H15" s="19" t="s">
        <v>43</v>
      </c>
      <c r="I15" s="32">
        <v>1000</v>
      </c>
      <c r="J15" s="19" t="s">
        <v>44</v>
      </c>
      <c r="K15" s="79">
        <v>1000</v>
      </c>
    </row>
    <row r="16" spans="1:20" x14ac:dyDescent="0.25">
      <c r="B16" s="82" t="s">
        <v>145</v>
      </c>
      <c r="C16" s="32">
        <v>0.238845897</v>
      </c>
      <c r="D16" s="19" t="s">
        <v>141</v>
      </c>
      <c r="E16" s="32">
        <v>56.869027219000003</v>
      </c>
      <c r="F16" s="19" t="s">
        <v>47</v>
      </c>
      <c r="G16" s="32">
        <v>132.277357311</v>
      </c>
      <c r="H16" s="19" t="s">
        <v>133</v>
      </c>
      <c r="I16" s="32">
        <v>0.238845897</v>
      </c>
      <c r="J16" s="19" t="s">
        <v>136</v>
      </c>
      <c r="K16" s="79">
        <v>0.42992261399999998</v>
      </c>
    </row>
    <row r="17" spans="1:45" x14ac:dyDescent="0.25">
      <c r="B17" s="82" t="s">
        <v>144</v>
      </c>
      <c r="C17" s="19">
        <v>0.52656506000000003</v>
      </c>
      <c r="D17" s="19" t="s">
        <v>143</v>
      </c>
      <c r="E17" s="32">
        <v>0.238845897</v>
      </c>
      <c r="F17" s="19" t="s">
        <v>45</v>
      </c>
      <c r="G17" s="32">
        <v>7936.641438656</v>
      </c>
      <c r="H17" s="19" t="s">
        <v>134</v>
      </c>
      <c r="I17" s="32">
        <v>0.238845897</v>
      </c>
      <c r="J17" s="19" t="s">
        <v>135</v>
      </c>
      <c r="K17" s="79">
        <v>0.238845897</v>
      </c>
    </row>
    <row r="18" spans="1:45" x14ac:dyDescent="0.25">
      <c r="B18" s="82" t="str">
        <f>""</f>
        <v/>
      </c>
      <c r="C18" s="19" t="str">
        <f>""</f>
        <v/>
      </c>
      <c r="D18" s="19" t="s">
        <v>142</v>
      </c>
      <c r="E18" s="32">
        <v>859.84522785900003</v>
      </c>
      <c r="F18" s="19" t="s">
        <v>138</v>
      </c>
      <c r="G18" s="32">
        <v>3.9683207189999998</v>
      </c>
      <c r="H18" s="32" t="str">
        <f>""</f>
        <v/>
      </c>
      <c r="J18" s="32" t="str">
        <f>""</f>
        <v/>
      </c>
      <c r="K18" s="79"/>
    </row>
    <row r="19" spans="1:45" x14ac:dyDescent="0.25">
      <c r="B19" s="82" t="str">
        <f>""</f>
        <v/>
      </c>
      <c r="C19" s="19" t="str">
        <f>""</f>
        <v/>
      </c>
      <c r="D19" s="19" t="s">
        <v>48</v>
      </c>
      <c r="E19" s="32">
        <v>0.10194199499999999</v>
      </c>
      <c r="F19" s="19" t="s">
        <v>137</v>
      </c>
      <c r="G19" s="46">
        <v>3.5431434990000001</v>
      </c>
      <c r="H19" s="32" t="str">
        <f>""</f>
        <v/>
      </c>
      <c r="J19" s="32" t="str">
        <f>""</f>
        <v/>
      </c>
      <c r="K19" s="79"/>
    </row>
    <row r="20" spans="1:45" x14ac:dyDescent="0.25">
      <c r="B20" s="83" t="str">
        <f>""</f>
        <v/>
      </c>
      <c r="C20" s="24" t="str">
        <f>""</f>
        <v/>
      </c>
      <c r="D20" s="27" t="str">
        <f>""</f>
        <v/>
      </c>
      <c r="E20" s="27" t="str">
        <f>""</f>
        <v/>
      </c>
      <c r="F20" s="24" t="s">
        <v>139</v>
      </c>
      <c r="G20" s="57">
        <v>3.6</v>
      </c>
      <c r="H20" s="27" t="str">
        <f>""</f>
        <v/>
      </c>
      <c r="I20" s="27"/>
      <c r="J20" s="27" t="str">
        <f>""</f>
        <v/>
      </c>
      <c r="K20" s="81"/>
    </row>
    <row r="21" spans="1:45" x14ac:dyDescent="0.25">
      <c r="B21" s="19"/>
      <c r="C21" s="19"/>
    </row>
    <row r="22" spans="1:45" x14ac:dyDescent="0.25">
      <c r="B22" s="19"/>
      <c r="C22" s="19"/>
    </row>
    <row r="23" spans="1:45" x14ac:dyDescent="0.25">
      <c r="B23" s="19"/>
      <c r="C23" s="19"/>
    </row>
    <row r="24" spans="1:45" s="27" customFormat="1" ht="15.6" x14ac:dyDescent="0.3">
      <c r="A24" s="42" t="s">
        <v>93</v>
      </c>
    </row>
    <row r="25" spans="1:45" x14ac:dyDescent="0.25">
      <c r="A25" s="84" t="s">
        <v>122</v>
      </c>
      <c r="R25" s="44" t="s">
        <v>170</v>
      </c>
      <c r="U25" s="44" t="s">
        <v>171</v>
      </c>
    </row>
    <row r="26" spans="1:45" x14ac:dyDescent="0.25">
      <c r="B26" s="44" t="s">
        <v>165</v>
      </c>
      <c r="R26" s="32" t="s">
        <v>166</v>
      </c>
      <c r="S26" s="32" t="s">
        <v>167</v>
      </c>
      <c r="T26" s="32" t="s">
        <v>168</v>
      </c>
      <c r="U26" s="32" t="s">
        <v>169</v>
      </c>
      <c r="W26" s="32" t="s">
        <v>168</v>
      </c>
    </row>
    <row r="27" spans="1:45" s="52" customFormat="1" ht="28.5" customHeight="1" x14ac:dyDescent="0.25">
      <c r="A27" s="52" t="s">
        <v>23</v>
      </c>
      <c r="B27" s="52" t="s">
        <v>1</v>
      </c>
      <c r="C27" s="52" t="s">
        <v>2</v>
      </c>
      <c r="D27" s="52" t="s">
        <v>196</v>
      </c>
      <c r="F27" s="52" t="s">
        <v>197</v>
      </c>
      <c r="H27" s="52" t="s">
        <v>33</v>
      </c>
      <c r="I27" s="52" t="s">
        <v>20</v>
      </c>
      <c r="J27" s="52" t="s">
        <v>30</v>
      </c>
      <c r="K27" s="52" t="s">
        <v>5</v>
      </c>
      <c r="L27" s="52" t="s">
        <v>6</v>
      </c>
      <c r="N27" s="52" t="str">
        <f>INPUT!E14</f>
        <v>Heat Duty</v>
      </c>
      <c r="O27" s="52" t="s">
        <v>95</v>
      </c>
      <c r="P27" s="52" t="str">
        <f>INPUT!F14</f>
        <v/>
      </c>
      <c r="Q27" s="52" t="s">
        <v>95</v>
      </c>
      <c r="R27" s="52" t="s">
        <v>33</v>
      </c>
      <c r="U27" s="52" t="s">
        <v>1</v>
      </c>
      <c r="V27" s="52" t="s">
        <v>2</v>
      </c>
      <c r="W27" s="52" t="s">
        <v>1</v>
      </c>
      <c r="X27" s="52" t="s">
        <v>2</v>
      </c>
      <c r="Y27" s="52" t="s">
        <v>198</v>
      </c>
      <c r="Z27" s="52" t="s">
        <v>197</v>
      </c>
      <c r="AA27" s="52" t="s">
        <v>198</v>
      </c>
      <c r="AB27" s="52" t="s">
        <v>197</v>
      </c>
      <c r="AD27" s="95" t="s">
        <v>146</v>
      </c>
      <c r="AE27" s="93"/>
      <c r="AF27" s="93"/>
      <c r="AG27" s="93"/>
      <c r="AH27" s="93"/>
      <c r="AI27" s="93"/>
      <c r="AJ27" s="93"/>
      <c r="AK27" s="93"/>
      <c r="AL27" s="93"/>
      <c r="AM27" s="93"/>
      <c r="AN27" s="93"/>
      <c r="AO27" s="93"/>
      <c r="AP27" s="93"/>
      <c r="AQ27" s="93"/>
      <c r="AR27" s="93"/>
      <c r="AS27" s="94"/>
    </row>
    <row r="28" spans="1:45" s="19" customFormat="1" x14ac:dyDescent="0.25">
      <c r="H28" s="19" t="s">
        <v>3</v>
      </c>
      <c r="N28" s="32" t="str">
        <f>INPUT!E15</f>
        <v>kW</v>
      </c>
      <c r="P28" s="32" t="str">
        <f>INPUT!F15</f>
        <v>kcal(IT)/kg</v>
      </c>
      <c r="Q28" s="32"/>
      <c r="R28" s="19" t="s">
        <v>3</v>
      </c>
      <c r="AD28" s="96"/>
      <c r="AE28" s="97"/>
      <c r="AF28" s="97"/>
      <c r="AG28" s="97"/>
      <c r="AH28" s="97"/>
      <c r="AI28" s="97"/>
      <c r="AJ28" s="97"/>
      <c r="AK28" s="97"/>
      <c r="AL28" s="97"/>
      <c r="AM28" s="97"/>
      <c r="AN28" s="107" t="s">
        <v>149</v>
      </c>
      <c r="AO28" s="97"/>
      <c r="AP28" s="97"/>
      <c r="AQ28" s="97"/>
      <c r="AR28" s="97"/>
      <c r="AS28" s="98"/>
    </row>
    <row r="29" spans="1:45" x14ac:dyDescent="0.25">
      <c r="B29" s="112" t="str">
        <f>IF(INPUT!$F$12=$P$3,'A1'!U29,IF(INPUT!$F$12=$P$4,'A1'!U29,'A1'!W29))</f>
        <v>°C</v>
      </c>
      <c r="C29" s="112" t="str">
        <f>IF(INPUT!$F$12=$P$3,'A1'!V29,IF(INPUT!$F$12=$P$4,'A1'!V29,'A1'!X29))</f>
        <v>°C</v>
      </c>
      <c r="D29" s="112" t="str">
        <f>B29</f>
        <v>°C</v>
      </c>
      <c r="F29" s="112" t="str">
        <f>B29</f>
        <v>°C</v>
      </c>
      <c r="H29" s="32" t="str">
        <f>IF(INPUT!$F$12=$P$3,'A1'!R29,IF(INPUT!$F$12=$P$4,'A1'!S29,'A1'!T29))</f>
        <v>kW/K</v>
      </c>
      <c r="I29" s="32" t="str">
        <f>IF(INPUT!$F$12=$P$3,"kW",IF(INPUT!$F$12=$P$4,"MJ/h","MBtu(IT)/hr"))</f>
        <v>kW</v>
      </c>
      <c r="K29" s="32" t="str">
        <f>B29</f>
        <v>°C</v>
      </c>
      <c r="L29" s="32" t="str">
        <f>C29</f>
        <v>°C</v>
      </c>
      <c r="R29" s="32" t="s">
        <v>34</v>
      </c>
      <c r="S29" s="32" t="s">
        <v>172</v>
      </c>
      <c r="T29" s="32" t="s">
        <v>176</v>
      </c>
      <c r="U29" s="32" t="s">
        <v>4</v>
      </c>
      <c r="V29" s="32" t="s">
        <v>4</v>
      </c>
      <c r="W29" s="32" t="s">
        <v>154</v>
      </c>
      <c r="X29" s="32" t="s">
        <v>154</v>
      </c>
      <c r="Y29" s="32" t="s">
        <v>4</v>
      </c>
      <c r="Z29" s="32" t="s">
        <v>4</v>
      </c>
      <c r="AA29" s="32" t="s">
        <v>154</v>
      </c>
      <c r="AB29" s="32" t="s">
        <v>154</v>
      </c>
      <c r="AD29" s="99" t="s">
        <v>124</v>
      </c>
      <c r="AE29" s="100" t="s">
        <v>118</v>
      </c>
      <c r="AF29" s="100" t="s">
        <v>32</v>
      </c>
      <c r="AG29" s="100" t="s">
        <v>125</v>
      </c>
      <c r="AH29" s="100" t="s">
        <v>126</v>
      </c>
      <c r="AI29" s="100" t="s">
        <v>131</v>
      </c>
      <c r="AJ29" s="100" t="s">
        <v>127</v>
      </c>
      <c r="AK29" s="100" t="s">
        <v>128</v>
      </c>
      <c r="AL29" s="100" t="s">
        <v>129</v>
      </c>
      <c r="AM29" s="100" t="s">
        <v>132</v>
      </c>
      <c r="AN29" s="100"/>
      <c r="AO29" s="100" t="s">
        <v>150</v>
      </c>
      <c r="AP29" s="100" t="s">
        <v>151</v>
      </c>
      <c r="AQ29" s="100" t="s">
        <v>152</v>
      </c>
      <c r="AR29" s="100" t="s">
        <v>129</v>
      </c>
      <c r="AS29" s="101" t="s">
        <v>132</v>
      </c>
    </row>
    <row r="30" spans="1:45" x14ac:dyDescent="0.25">
      <c r="A30" s="32" t="str">
        <f>IF(INPUT!A16="","",INPUT!A16)</f>
        <v>H22</v>
      </c>
      <c r="B30" s="112">
        <f>IF(INPUT!$F$12=$P$3,'A1'!U30,IF(INPUT!$F$12=$P$4,'A1'!U30,'A1'!W30))</f>
        <v>-61.575999999999965</v>
      </c>
      <c r="C30" s="112">
        <f>IF(INPUT!$F$12=$P$3,'A1'!V30,IF(INPUT!$F$12=$P$4,'A1'!V30,'A1'!X30))</f>
        <v>389.85</v>
      </c>
      <c r="D30" s="32" t="str">
        <f>IF(INPUT!$F$12=$P$3,'A1'!Y30,IF(INPUT!$F$12=$P$4,'A1'!Y30,'A1'!AA30))</f>
        <v/>
      </c>
      <c r="E30" s="32">
        <f t="shared" ref="E30:E61" si="0">IF(B30="","",IF(D30="",IF($F$30="","NO dT MIN",IF(J30="HOT",((B30)-($F$30/2)),((B30)+($F$30/2)))),IF($J30="HOT",B30-D30,B30+D30)))</f>
        <v>-56.575999999999965</v>
      </c>
      <c r="F30" s="32">
        <f>ABS(IF(INPUT!$F$12=$P$3,'A1'!Z30,IF(INPUT!$F$12=$P$4,'A1'!Z30,'A1'!AB30)))</f>
        <v>10</v>
      </c>
      <c r="G30" s="32">
        <f>IF(C30="","",IF($D30="",IF($F$30="","NO dT MIN",IF(J30="HOT",((C30)-($F$30/2)),((C30)+($F$30/2)))),IF($J30="HOT",C30-INPUT!D30,C30+INPUT!D30)))</f>
        <v>394.85</v>
      </c>
      <c r="H30" s="32">
        <f>IF(INPUT!$F$12=$P$3,'A1'!R30,IF(INPUT!$F$12=$P$4,'A1'!S30,'A1'!T30))</f>
        <v>110.0878106267694</v>
      </c>
      <c r="I30" s="113">
        <f t="shared" ref="I30:I61" si="1">IF(H30="","",ABS(H30*(L30-K30)))</f>
        <v>49696.5</v>
      </c>
      <c r="J30" s="32" t="str">
        <f t="shared" ref="J30:J61" si="2">IF(B30="","",IF(B30&gt;C30,"HOT","COLD"))</f>
        <v>COLD</v>
      </c>
      <c r="K30" s="112">
        <f>IF(B30="","",IF(D30="",IF($F$30="","NO dT MIN",IF(J30="HOT",((B30)-($F$30/2)),((B30)+($F$30/2)))),IF($J30="HOT",B30-D30,B30+D30)))</f>
        <v>-56.575999999999965</v>
      </c>
      <c r="L30" s="112">
        <f>IF(C30="","",IF($D30="",IF($F$30="","NO dT MIN",IF(J30="HOT",((C30)-($F$30/2)),((C30)+($F$30/2)))),IF($J30="HOT",C30-D30,C30+D30)))</f>
        <v>394.85</v>
      </c>
      <c r="N30" s="32">
        <f>IF(INPUT!E16="","",INPUT!E16)</f>
        <v>49696.5</v>
      </c>
      <c r="O30" s="32">
        <f t="shared" ref="O30:O61" si="3">IF(N30="","",INDEX($C$3:$D$10,MATCH(N$28,$C$3:$C$10,0),2))</f>
        <v>1</v>
      </c>
      <c r="P30" s="32" t="str">
        <f>IF(INPUT!F16="","",INPUT!F16)</f>
        <v/>
      </c>
      <c r="Q30" s="32" t="str">
        <f t="shared" ref="Q30:Q61" si="4">IF(P30="","",INDEX($E$3:$F$10,MATCH(P$28,$E$3:$E$10,0),2))</f>
        <v/>
      </c>
      <c r="R30" s="32">
        <f>IF(N30="","",IF(N$27=B$4,ABS(N30/O30),IF(N$27=B$5,ABS(N30/O30)/ABS(B30-C30),IF(INPUT!F$4=B$6,ABS(N30/O30)*ABS(P30/Q30),IF(INPUT!F$4=B$7,ABS(N30/O30)*ABS(P30/Q30)/ABS(B30-C30),"")))))</f>
        <v>110.0878106267694</v>
      </c>
      <c r="S30" s="117">
        <f>IF(R30="","",(R30*3600)/1000)</f>
        <v>396.31611825636986</v>
      </c>
      <c r="T30" s="116">
        <f>IF(R30="","",(R30*0.94781742)/1.8)</f>
        <v>57.968413689840638</v>
      </c>
      <c r="U30" s="112">
        <f>IF(INPUT!B16="","",IF(INPUT!$G$6="°C",INPUT!B16,IF(INPUT!$G$6="°F",(INPUT!B16-32)/1.8,IF(INPUT!$G$6="K",INPUT!B16-273.15,(INPUT!B16/1.8)-273.15))))</f>
        <v>-61.575999999999965</v>
      </c>
      <c r="V30" s="112">
        <f>IF(INPUT!C16="","",IF(INPUT!$G$6="°C",INPUT!C16,IF(INPUT!$G$6="°F",(INPUT!C16-32)/1.8,IF(INPUT!$G$6="K",INPUT!C16-273.15,(INPUT!C16/1.8)-273.15))))</f>
        <v>389.85</v>
      </c>
      <c r="W30" s="112">
        <f>IF(INPUT!B16="","",IF(INPUT!$G$6="°F",INPUT!B16,IF(INPUT!$G$6="°C",(INPUT!B16*1.8)+32,IF(INPUT!$G$6="°R",INPUT!B16-459.67,(INPUT!B16*1.8)-459.67))))</f>
        <v>-78.836799999999982</v>
      </c>
      <c r="X30" s="112">
        <f>IF(INPUT!C16="","",IF(INPUT!$G$6="°F",INPUT!C16,IF(INPUT!$G$6="°C",(INPUT!C16*1.8)+32,IF(INPUT!$G$6="°R",INPUT!C16-459.67,(INPUT!C16*1.8)-459.67))))</f>
        <v>733.73</v>
      </c>
      <c r="Y30" s="32" t="str">
        <f>IF(INPUT!D16="","",IF(OR(INPUT!$G$6="K",INPUT!$G$6="°C"),INPUT!D16,INPUT!D16/1.8))</f>
        <v/>
      </c>
      <c r="Z30" s="32">
        <f>IF(INPUT!F6="","",IF(OR(INPUT!G6="K",INPUT!G6="°C"),INPUT!F6,INPUT!F6/1.8))</f>
        <v>10</v>
      </c>
      <c r="AA30" s="32" t="str">
        <f>IF(INPUT!D16="","",IF(OR(INPUT!$G$6="K",INPUT!$G$6="°C"),INPUT!D16*1.8,INPUT!D16))</f>
        <v/>
      </c>
      <c r="AB30" s="32">
        <f>IF(INPUT!F6="","",IF(OR(INPUT!G6="K",INPUT!G6="°C"),INPUT!F6*1.8,INPUT!F6))</f>
        <v>18</v>
      </c>
      <c r="AD30" s="99" t="str">
        <f>IF(INPUT!$F$4="Select Input Data Method","INPUT METHOD NOT SELECTED","")</f>
        <v/>
      </c>
      <c r="AE30" s="100" t="str">
        <f>IF(INPUT!$F$6="","GLOBAL DTMIN NOT SPECIFIED","")</f>
        <v/>
      </c>
      <c r="AF30" s="100" t="str">
        <f>IF(INPUT!F$14="",IF(OR(INPUT!E$15="",INPUT!E$15="Select Units"),"SELECT UNITS",""),IF(OR(INPUT!E$15="",INPUT!E$15="Select Units",INPUT!F$15="",INPUT!F$15="Select Units"),"SELECT UNITS",""))</f>
        <v/>
      </c>
      <c r="AG30" s="100" t="str">
        <f>IF(INPUT!$F$14="",IF(COUNTIF('A1'!C$4:C$10,INPUT!E$15)=0,"INCONSISTENT UNITS",""),IF(OR(COUNTIF('A1'!C$4:C$10,INPUT!E$15)=0,COUNTIF('A1'!E$4:E$10,INPUT!F$15)=0),"INCONSISTENT UNITS",""))</f>
        <v/>
      </c>
      <c r="AH30" s="100" t="str">
        <f>IF(INPUT!A16="","NO STREAM NAME","")</f>
        <v/>
      </c>
      <c r="AI30" s="100" t="str">
        <f>IF(AJ30="",IF(AK30="",IF(AL30="",IF(AM30="",IF(AN30="","",AN30),AM30),AL30),AK30),AJ30)</f>
        <v/>
      </c>
      <c r="AJ30" s="102" t="str">
        <f>IF(INPUT!B16="","NO SUPPLY TEMP","")</f>
        <v/>
      </c>
      <c r="AK30" s="97" t="str">
        <f>IF(INPUT!C16="","NO TARGET TEMP","")</f>
        <v/>
      </c>
      <c r="AL30" s="97" t="str">
        <f>IF(INPUT!E16="","NO PRIMARY HEAT DATA","")</f>
        <v/>
      </c>
      <c r="AM30" s="97" t="str">
        <f>IF(INPUT!F$14="","",IF(INPUT!F16="","NO SECONDARY HEAT DATA",""))</f>
        <v/>
      </c>
      <c r="AN30" s="100" t="str">
        <f>IF(AO30="",IF(AP30="",IF(AQ30="",IF(AR30="",IF(AS30="","",AS30),AR30),AQ30),AP30),AO30)</f>
        <v/>
      </c>
      <c r="AO30" s="100" t="str">
        <f>IF(SUM(INPUT!B16:F16)-SUM(INPUT!C16:F16)=0,IF(INPUT!B16=0,"","NON NUMERICAL INPUT"),"")</f>
        <v/>
      </c>
      <c r="AP30" s="100" t="str">
        <f>IF(SUM(INPUT!B16:F16)-SUM(INPUT!D16:F16,INPUT!B16)=0,IF(INPUT!C16=0,"","NON NUMERICAL INPUT"),"")</f>
        <v/>
      </c>
      <c r="AQ30" s="100" t="str">
        <f>IF(SUM(INPUT!B16:F16)-SUM(INPUT!E16:F16,INPUT!B16,INPUT!C16)=0,IF(INPUT!D16=0,"","NON NUMERICAL INPUT"),"")</f>
        <v/>
      </c>
      <c r="AR30" s="100" t="str">
        <f>IF(SUM(INPUT!B16:F16)-SUM(INPUT!B16:D16,INPUT!F16)=0,IF(INPUT!E16=0,"","NON NUMERICAL INPUT"),"")</f>
        <v/>
      </c>
      <c r="AS30" s="101" t="str">
        <f>IF(INPUT!F$14="","",IF(SUM(INPUT!B16:F16)-SUM(INPUT!B16:E16)=0,IF(INPUT!F16=0,"","NON NUMERICAL INPUT"),""))</f>
        <v/>
      </c>
    </row>
    <row r="31" spans="1:45" x14ac:dyDescent="0.25">
      <c r="A31" s="32" t="str">
        <f>IF(INPUT!A17="","",INPUT!A17)</f>
        <v>CO2</v>
      </c>
      <c r="B31" s="112">
        <f>IF(INPUT!$F$12=$P$3,'A1'!U31,IF(INPUT!$F$12=$P$4,'A1'!U31,'A1'!W31))</f>
        <v>19.850000000000023</v>
      </c>
      <c r="C31" s="112">
        <f>IF(INPUT!$F$12=$P$3,'A1'!V31,IF(INPUT!$F$12=$P$4,'A1'!V31,'A1'!X31))</f>
        <v>389.85</v>
      </c>
      <c r="D31" s="32" t="str">
        <f>IF(INPUT!$F$12=$P$3,'A1'!Y31,IF(INPUT!$F$12=$P$4,'A1'!Y31,'A1'!AA31))</f>
        <v/>
      </c>
      <c r="E31" s="32">
        <f t="shared" si="0"/>
        <v>24.850000000000023</v>
      </c>
      <c r="G31" s="32">
        <f>IF(C31="","",IF($D31="",IF($F$30="","NO dT MIN",IF(J31="HOT",((C31)-($F$30/2)),((C31)+($F$30/2)))),IF($J31="HOT",C31-INPUT!D31,C31+INPUT!D31)))</f>
        <v>394.85</v>
      </c>
      <c r="H31" s="32">
        <f>IF(INPUT!$F$12=$P$3,'A1'!R31,IF(INPUT!$F$12=$P$4,'A1'!S31,'A1'!T31))</f>
        <v>56.75783783783784</v>
      </c>
      <c r="I31" s="113">
        <f t="shared" si="1"/>
        <v>21000.400000000001</v>
      </c>
      <c r="J31" s="32" t="str">
        <f t="shared" si="2"/>
        <v>COLD</v>
      </c>
      <c r="K31" s="112">
        <f>IF(B31="","",IF(D31="",IF($F$30="","NO dT MIN",IF(J31="HOT",((B31)-($F$30/2)),((B31)+($F$30/2)))),IF($J31="HOT",B31-D31,B31+D31)))</f>
        <v>24.850000000000023</v>
      </c>
      <c r="L31" s="112">
        <f>IF(C31="","",IF($D31="",IF($F$30="","NO dT MIN",IF(J31="HOT",((C31)-($F$30/2)),((C31)+($F$30/2)))),IF($J31="HOT",C31-D31,C31+D31)))</f>
        <v>394.85</v>
      </c>
      <c r="N31" s="32">
        <f>IF(INPUT!E17="","",INPUT!E17)</f>
        <v>21000.400000000001</v>
      </c>
      <c r="O31" s="32">
        <f t="shared" si="3"/>
        <v>1</v>
      </c>
      <c r="P31" s="32" t="str">
        <f>IF(INPUT!F17="","",INPUT!F17)</f>
        <v/>
      </c>
      <c r="Q31" s="32" t="str">
        <f t="shared" si="4"/>
        <v/>
      </c>
      <c r="R31" s="32">
        <f>IF(N31="","",IF(N$27=B$4,ABS(N31/O31),IF(N$27=B$5,ABS(N31/O31)/ABS(B31-C31),IF(INPUT!F$4=B$6,ABS(N31/O31)*ABS(P31/Q31),IF(INPUT!F$4=B$7,ABS(N31/O31)*ABS(P31/Q31)/ABS(B31-C31),"")))))</f>
        <v>56.75783783783784</v>
      </c>
      <c r="S31" s="117">
        <f t="shared" ref="S31:S79" si="5">IF(R31="","",(R31*3600)/1000)</f>
        <v>204.32821621621622</v>
      </c>
      <c r="T31" s="116">
        <f t="shared" ref="T31:T79" si="6">IF(R31="","",(R31*0.94781742)/1.8)</f>
        <v>29.886704124576578</v>
      </c>
      <c r="U31" s="112">
        <f>IF(INPUT!B17="","",IF(INPUT!$G$6="°C",INPUT!B17,IF(INPUT!$G$6="°F",(INPUT!B17-32)/1.8,IF(INPUT!$G$6="K",INPUT!B17-273.15,(INPUT!B17/1.8)-273.15))))</f>
        <v>19.850000000000023</v>
      </c>
      <c r="V31" s="112">
        <f>IF(INPUT!C17="","",IF(INPUT!$G$6="°C",INPUT!C17,IF(INPUT!$G$6="°F",(INPUT!C17-32)/1.8,IF(INPUT!$G$6="K",INPUT!C17-273.15,(INPUT!C17/1.8)-273.15))))</f>
        <v>389.85</v>
      </c>
      <c r="W31" s="112">
        <f>IF(INPUT!B17="","",IF(INPUT!$G$6="°F",INPUT!B17,IF(INPUT!$G$6="°C",(INPUT!B17*1.8)+32,IF(INPUT!$G$6="°R",INPUT!B17-459.67,(INPUT!B17*1.8)-459.67))))</f>
        <v>67.729999999999961</v>
      </c>
      <c r="X31" s="112">
        <f>IF(INPUT!C17="","",IF(INPUT!$G$6="°F",INPUT!C17,IF(INPUT!$G$6="°C",(INPUT!C17*1.8)+32,IF(INPUT!$G$6="°R",INPUT!C17-459.67,(INPUT!C17*1.8)-459.67))))</f>
        <v>733.73</v>
      </c>
      <c r="Y31" s="32" t="str">
        <f>IF(INPUT!D17="","",IF(OR(INPUT!$G$6="K",INPUT!$G$6="°C"),INPUT!D17,INPUT!D17/1.8))</f>
        <v/>
      </c>
      <c r="AA31" s="32" t="str">
        <f>IF(INPUT!D17="","",IF(OR(INPUT!$G$6="K",INPUT!$G$6="°C"),INPUT!D17*1.8,INPUT!D17))</f>
        <v/>
      </c>
      <c r="AD31" s="99" t="str">
        <f>IF(INPUT!$F$4="Select Input Data Method","INPUT METHOD NOT SELECTED","")</f>
        <v/>
      </c>
      <c r="AE31" s="100" t="str">
        <f>IF(INPUT!$F$6="","GLOBAL DTMIN NOT SPECIFIED","")</f>
        <v/>
      </c>
      <c r="AF31" s="100" t="str">
        <f>IF(INPUT!F$14="",IF(OR(INPUT!E$15="",INPUT!E$15="Select Units"),"SELECT UNITS",""),IF(OR(INPUT!E$15="",INPUT!E$15="Select Units",INPUT!F$15="",INPUT!F$15="Select Units"),"SELECT UNITS",""))</f>
        <v/>
      </c>
      <c r="AG31" s="100" t="str">
        <f>IF(INPUT!$F$14="",IF(COUNTIF('A1'!C$4:C$10,INPUT!E$15)=0,"INCONSISTENT UNITS",""),IF(OR(COUNTIF('A1'!C$4:C$10,INPUT!E$15)=0,COUNTIF('A1'!E$4:E$10,INPUT!F$15)=0),"INCONSISTENT UNITS",""))</f>
        <v/>
      </c>
      <c r="AH31" s="100" t="str">
        <f>IF(INPUT!A17="","NO STREAM NAME","")</f>
        <v/>
      </c>
      <c r="AI31" s="100" t="str">
        <f t="shared" ref="AI31:AI79" si="7">IF(AJ31="",IF(AK31="",IF(AL31="",IF(AM31="",IF(AN31="","",AN31),AM31),AL31),AK31),AJ31)</f>
        <v/>
      </c>
      <c r="AJ31" s="102" t="str">
        <f>IF(INPUT!B17="","NO SUPPLY TEMP","")</f>
        <v/>
      </c>
      <c r="AK31" s="97" t="str">
        <f>IF(INPUT!C17="","NO TARGET TEMP","")</f>
        <v/>
      </c>
      <c r="AL31" s="97" t="str">
        <f>IF(INPUT!E17="","NO PRIMARY HEAT DATA","")</f>
        <v/>
      </c>
      <c r="AM31" s="97" t="str">
        <f>IF(INPUT!F$14="","",IF(INPUT!F17="","NO SECONDARY HEAT DATA",""))</f>
        <v/>
      </c>
      <c r="AN31" s="100" t="str">
        <f t="shared" ref="AN31:AN79" si="8">IF(AO31="",IF(AP31="",IF(AQ31="",IF(AR31="",IF(AS31="","",AS31),AR31),AQ31),AP31),AO31)</f>
        <v/>
      </c>
      <c r="AO31" s="100" t="str">
        <f>IF(SUM(INPUT!B17:F17)-SUM(INPUT!C17:F17)=0,IF(INPUT!B17=0,"","NON NUMERICAL INPUT"),"")</f>
        <v/>
      </c>
      <c r="AP31" s="100" t="str">
        <f>IF(SUM(INPUT!B17:F17)-SUM(INPUT!D17:F17,INPUT!B17)=0,IF(INPUT!C17=0,"","NON NUMERICAL INPUT"),"")</f>
        <v/>
      </c>
      <c r="AQ31" s="100" t="str">
        <f>IF(SUM(INPUT!B17:F17)-SUM(INPUT!E17:F17,INPUT!B17,INPUT!C17)=0,IF(INPUT!D17=0,"","NON NUMERICAL INPUT"),"")</f>
        <v/>
      </c>
      <c r="AR31" s="100" t="str">
        <f>IF(SUM(INPUT!B17:F17)-SUM(INPUT!B17:D17,INPUT!F17)=0,IF(INPUT!E17=0,"","NON NUMERICAL INPUT"),"")</f>
        <v/>
      </c>
      <c r="AS31" s="101" t="str">
        <f>IF(INPUT!F$14="","",IF(SUM(INPUT!B17:F17)-SUM(INPUT!B17:E17)=0,IF(INPUT!F17=0,"","NON NUMERICAL INPUT"),""))</f>
        <v/>
      </c>
    </row>
    <row r="32" spans="1:45" x14ac:dyDescent="0.25">
      <c r="A32" s="32" t="str">
        <f>IF(INPUT!A18="","",INPUT!A18)</f>
        <v>S8</v>
      </c>
      <c r="B32" s="112">
        <f>IF(INPUT!$F$12=$P$3,'A1'!U32,IF(INPUT!$F$12=$P$4,'A1'!U32,'A1'!W32))</f>
        <v>549.75599999999997</v>
      </c>
      <c r="C32" s="112">
        <f>IF(INPUT!$F$12=$P$3,'A1'!V32,IF(INPUT!$F$12=$P$4,'A1'!V32,'A1'!X32))</f>
        <v>391.85</v>
      </c>
      <c r="D32" s="32" t="str">
        <f>IF(INPUT!$F$12=$P$3,'A1'!Y32,IF(INPUT!$F$12=$P$4,'A1'!Y32,'A1'!AA32))</f>
        <v/>
      </c>
      <c r="E32" s="32">
        <f t="shared" si="0"/>
        <v>544.75599999999997</v>
      </c>
      <c r="G32" s="32">
        <f>IF(C32="","",IF($D32="",IF($F$30="","NO dT MIN",IF(J32="HOT",((C32)-($F$30/2)),((C32)+($F$30/2)))),IF($J32="HOT",C32-INPUT!D32,C32+INPUT!D32)))</f>
        <v>386.85</v>
      </c>
      <c r="H32" s="32">
        <f>IF(INPUT!$F$12=$P$3,'A1'!R32,IF(INPUT!$F$12=$P$4,'A1'!S32,'A1'!T32))</f>
        <v>68.181703038516602</v>
      </c>
      <c r="I32" s="113">
        <f t="shared" si="1"/>
        <v>10766.3</v>
      </c>
      <c r="J32" s="32" t="str">
        <f t="shared" si="2"/>
        <v>HOT</v>
      </c>
      <c r="K32" s="112">
        <f t="shared" ref="K32:K79" si="9">IF(B32="","",IF(D32="",IF($F$30="","NO dT MIN",IF(J32="HOT",((B32)-($F$30/2)),((B32)+($F$30/2)))),IF($J32="HOT",B32-D32,B32+D32)))</f>
        <v>544.75599999999997</v>
      </c>
      <c r="L32" s="112">
        <f t="shared" ref="L32:L79" si="10">IF(C32="","",IF($D32="",IF($F$30="","NO dT MIN",IF(J32="HOT",((C32)-($F$30/2)),((C32)+($F$30/2)))),IF($J32="HOT",C32-D32,C32+D32)))</f>
        <v>386.85</v>
      </c>
      <c r="N32" s="32">
        <f>IF(INPUT!E18="","",INPUT!E18)</f>
        <v>10766.3</v>
      </c>
      <c r="O32" s="32">
        <f t="shared" si="3"/>
        <v>1</v>
      </c>
      <c r="P32" s="32" t="str">
        <f>IF(INPUT!F18="","",INPUT!F18)</f>
        <v/>
      </c>
      <c r="Q32" s="32" t="str">
        <f t="shared" si="4"/>
        <v/>
      </c>
      <c r="R32" s="32">
        <f>IF(N32="","",IF(N$27=B$4,ABS(N32/O32),IF(N$27=B$5,ABS(N32/O32)/ABS(B32-C32),IF(INPUT!F$4=B$6,ABS(N32/O32)*ABS(P32/Q32),IF(INPUT!F$4=B$7,ABS(N32/O32)*ABS(P32/Q32)/ABS(B32-C32),"")))))</f>
        <v>68.181703038516602</v>
      </c>
      <c r="S32" s="117">
        <f t="shared" si="5"/>
        <v>245.45413093865977</v>
      </c>
      <c r="T32" s="116">
        <f t="shared" si="6"/>
        <v>35.902114369540534</v>
      </c>
      <c r="U32" s="112">
        <f>IF(INPUT!B18="","",IF(INPUT!$G$6="°C",INPUT!B18,IF(INPUT!$G$6="°F",(INPUT!B18-32)/1.8,IF(INPUT!$G$6="K",INPUT!B18-273.15,(INPUT!B18/1.8)-273.15))))</f>
        <v>549.75599999999997</v>
      </c>
      <c r="V32" s="112">
        <f>IF(INPUT!C18="","",IF(INPUT!$G$6="°C",INPUT!C18,IF(INPUT!$G$6="°F",(INPUT!C18-32)/1.8,IF(INPUT!$G$6="K",INPUT!C18-273.15,(INPUT!C18/1.8)-273.15))))</f>
        <v>391.85</v>
      </c>
      <c r="W32" s="112">
        <f>IF(INPUT!B18="","",IF(INPUT!$G$6="°F",INPUT!B18,IF(INPUT!$G$6="°C",(INPUT!B18*1.8)+32,IF(INPUT!$G$6="°R",INPUT!B18-459.67,(INPUT!B18*1.8)-459.67))))</f>
        <v>1021.5608</v>
      </c>
      <c r="X32" s="112">
        <f>IF(INPUT!C18="","",IF(INPUT!$G$6="°F",INPUT!C18,IF(INPUT!$G$6="°C",(INPUT!C18*1.8)+32,IF(INPUT!$G$6="°R",INPUT!C18-459.67,(INPUT!C18*1.8)-459.67))))</f>
        <v>737.32999999999993</v>
      </c>
      <c r="Y32" s="32" t="str">
        <f>IF(INPUT!D18="","",IF(OR(INPUT!$G$6="K",INPUT!$G$6="°C"),INPUT!D18,INPUT!D18/1.8))</f>
        <v/>
      </c>
      <c r="AA32" s="32" t="str">
        <f>IF(INPUT!D18="","",IF(OR(INPUT!$G$6="K",INPUT!$G$6="°C"),INPUT!D18*1.8,INPUT!D18))</f>
        <v/>
      </c>
      <c r="AD32" s="99" t="str">
        <f>IF(INPUT!$F$4="Select Input Data Method","INPUT METHOD NOT SELECTED","")</f>
        <v/>
      </c>
      <c r="AE32" s="100" t="str">
        <f>IF(INPUT!$F$6="","GLOBAL DTMIN NOT SPECIFIED","")</f>
        <v/>
      </c>
      <c r="AF32" s="100" t="str">
        <f>IF(INPUT!F$14="",IF(OR(INPUT!E$15="",INPUT!E$15="Select Units"),"SELECT UNITS",""),IF(OR(INPUT!E$15="",INPUT!E$15="Select Units",INPUT!F$15="",INPUT!F$15="Select Units"),"SELECT UNITS",""))</f>
        <v/>
      </c>
      <c r="AG32" s="100" t="str">
        <f>IF(INPUT!$F$14="",IF(COUNTIF('A1'!C$4:C$10,INPUT!E$15)=0,"INCONSISTENT UNITS",""),IF(OR(COUNTIF('A1'!C$4:C$10,INPUT!E$15)=0,COUNTIF('A1'!E$4:E$10,INPUT!F$15)=0),"INCONSISTENT UNITS",""))</f>
        <v/>
      </c>
      <c r="AH32" s="100" t="str">
        <f>IF(INPUT!A18="","NO STREAM NAME","")</f>
        <v/>
      </c>
      <c r="AI32" s="100" t="str">
        <f t="shared" si="7"/>
        <v/>
      </c>
      <c r="AJ32" s="102" t="str">
        <f>IF(INPUT!B18="","NO SUPPLY TEMP","")</f>
        <v/>
      </c>
      <c r="AK32" s="97" t="str">
        <f>IF(INPUT!C18="","NO TARGET TEMP","")</f>
        <v/>
      </c>
      <c r="AL32" s="97" t="str">
        <f>IF(INPUT!E18="","NO PRIMARY HEAT DATA","")</f>
        <v/>
      </c>
      <c r="AM32" s="97" t="str">
        <f>IF(INPUT!F$14="","",IF(INPUT!F18="","NO SECONDARY HEAT DATA",""))</f>
        <v/>
      </c>
      <c r="AN32" s="100" t="str">
        <f t="shared" si="8"/>
        <v/>
      </c>
      <c r="AO32" s="100" t="str">
        <f>IF(SUM(INPUT!B18:F18)-SUM(INPUT!C18:F18)=0,IF(INPUT!B18=0,"","NON NUMERICAL INPUT"),"")</f>
        <v/>
      </c>
      <c r="AP32" s="100" t="str">
        <f>IF(SUM(INPUT!B18:F18)-SUM(INPUT!D18:F18,INPUT!B18)=0,IF(INPUT!C18=0,"","NON NUMERICAL INPUT"),"")</f>
        <v/>
      </c>
      <c r="AQ32" s="100" t="str">
        <f>IF(SUM(INPUT!B18:F18)-SUM(INPUT!E18:F18,INPUT!B18,INPUT!C18)=0,IF(INPUT!D18=0,"","NON NUMERICAL INPUT"),"")</f>
        <v/>
      </c>
      <c r="AR32" s="100" t="str">
        <f>IF(SUM(INPUT!B18:F18)-SUM(INPUT!B18:D18,INPUT!F18)=0,IF(INPUT!E18=0,"","NON NUMERICAL INPUT"),"")</f>
        <v/>
      </c>
      <c r="AS32" s="101" t="str">
        <f>IF(INPUT!F$14="","",IF(SUM(INPUT!B18:F18)-SUM(INPUT!B18:E18)=0,IF(INPUT!F18=0,"","NON NUMERICAL INPUT"),""))</f>
        <v/>
      </c>
    </row>
    <row r="33" spans="1:45" ht="39.6" x14ac:dyDescent="0.25">
      <c r="A33" s="32" t="str">
        <f>IF(INPUT!A19="","",INPUT!A19)</f>
        <v>S3</v>
      </c>
      <c r="B33" s="112">
        <f>IF(INPUT!$F$12=$P$3,'A1'!U33,IF(INPUT!$F$12=$P$4,'A1'!U33,'A1'!W33))</f>
        <v>-33.149999999999977</v>
      </c>
      <c r="C33" s="112">
        <f>IF(INPUT!$F$12=$P$3,'A1'!V33,IF(INPUT!$F$12=$P$4,'A1'!V33,'A1'!X33))</f>
        <v>276.85000000000002</v>
      </c>
      <c r="D33" s="32" t="str">
        <f>IF(INPUT!$F$12=$P$3,'A1'!Y33,IF(INPUT!$F$12=$P$4,'A1'!Y33,'A1'!AA33))</f>
        <v/>
      </c>
      <c r="E33" s="32">
        <f t="shared" si="0"/>
        <v>-28.149999999999977</v>
      </c>
      <c r="G33" s="32">
        <f>IF(C33="","",IF($D33="",IF($F$30="","NO dT MIN",IF(J33="HOT",((C33)-($F$30/2)),((C33)+($F$30/2)))),IF($J33="HOT",C33-INPUT!D33,C33+INPUT!D33)))</f>
        <v>281.85000000000002</v>
      </c>
      <c r="H33" s="32">
        <f>IF(INPUT!$F$12=$P$3,'A1'!R33,IF(INPUT!$F$12=$P$4,'A1'!S33,'A1'!T33))</f>
        <v>95.385806451612893</v>
      </c>
      <c r="I33" s="113">
        <f t="shared" si="1"/>
        <v>29569.599999999999</v>
      </c>
      <c r="J33" s="32" t="str">
        <f t="shared" si="2"/>
        <v>COLD</v>
      </c>
      <c r="K33" s="112">
        <f t="shared" si="9"/>
        <v>-28.149999999999977</v>
      </c>
      <c r="L33" s="112">
        <f t="shared" si="10"/>
        <v>281.85000000000002</v>
      </c>
      <c r="N33" s="32">
        <f>IF(INPUT!E19="","",INPUT!E19)</f>
        <v>29569.599999999999</v>
      </c>
      <c r="O33" s="32">
        <f t="shared" si="3"/>
        <v>1</v>
      </c>
      <c r="P33" s="32" t="str">
        <f>IF(INPUT!F19="","",INPUT!F19)</f>
        <v/>
      </c>
      <c r="Q33" s="32" t="str">
        <f t="shared" si="4"/>
        <v/>
      </c>
      <c r="R33" s="32">
        <f>IF(N33="","",IF(N$27=B$4,ABS(N33/O33),IF(N$27=B$5,ABS(N33/O33)/ABS(B33-C33),IF(INPUT!F$4=B$6,ABS(N33/O33)*ABS(P33/Q33),IF(INPUT!F$4=B$7,ABS(N33/O33)*ABS(P33/Q33)/ABS(B33-C33),"")))))</f>
        <v>95.385806451612893</v>
      </c>
      <c r="S33" s="117">
        <f t="shared" si="5"/>
        <v>343.38890322580642</v>
      </c>
      <c r="T33" s="116">
        <f t="shared" si="6"/>
        <v>50.226849430881721</v>
      </c>
      <c r="U33" s="112">
        <f>IF(INPUT!B19="","",IF(INPUT!$G$6="°C",INPUT!B19,IF(INPUT!$G$6="°F",(INPUT!B19-32)/1.8,IF(INPUT!$G$6="K",INPUT!B19-273.15,(INPUT!B19/1.8)-273.15))))</f>
        <v>-33.149999999999977</v>
      </c>
      <c r="V33" s="112">
        <f>IF(INPUT!C19="","",IF(INPUT!$G$6="°C",INPUT!C19,IF(INPUT!$G$6="°F",(INPUT!C19-32)/1.8,IF(INPUT!$G$6="K",INPUT!C19-273.15,(INPUT!C19/1.8)-273.15))))</f>
        <v>276.85000000000002</v>
      </c>
      <c r="W33" s="112">
        <f>IF(INPUT!B19="","",IF(INPUT!$G$6="°F",INPUT!B19,IF(INPUT!$G$6="°C",(INPUT!B19*1.8)+32,IF(INPUT!$G$6="°R",INPUT!B19-459.67,(INPUT!B19*1.8)-459.67))))</f>
        <v>-27.670000000000016</v>
      </c>
      <c r="X33" s="112">
        <f>IF(INPUT!C19="","",IF(INPUT!$G$6="°F",INPUT!C19,IF(INPUT!$G$6="°C",(INPUT!C19*1.8)+32,IF(INPUT!$G$6="°R",INPUT!C19-459.67,(INPUT!C19*1.8)-459.67))))</f>
        <v>530.32999999999993</v>
      </c>
      <c r="Y33" s="32" t="str">
        <f>IF(INPUT!D19="","",IF(OR(INPUT!$G$6="K",INPUT!$G$6="°C"),INPUT!D19,INPUT!D19/1.8))</f>
        <v/>
      </c>
      <c r="AA33" s="32" t="str">
        <f>IF(INPUT!D19="","",IF(OR(INPUT!$G$6="K",INPUT!$G$6="°C"),INPUT!D19*1.8,INPUT!D19))</f>
        <v/>
      </c>
      <c r="AD33" s="99" t="str">
        <f>IF(INPUT!$F$4="Select Input Data Method","INPUT METHOD NOT SELECTED","")</f>
        <v/>
      </c>
      <c r="AE33" s="100" t="str">
        <f>IF(INPUT!$F$6="","GLOBAL DTMIN NOT SPECIFIED","")</f>
        <v/>
      </c>
      <c r="AF33" s="100" t="str">
        <f>IF(INPUT!F$14="",IF(OR(INPUT!E$15="",INPUT!E$15="Select Units"),"SELECT UNITS",""),IF(OR(INPUT!E$15="",INPUT!E$15="Select Units",INPUT!F$15="",INPUT!F$15="Select Units"),"SELECT UNITS",""))</f>
        <v/>
      </c>
      <c r="AG33" s="100" t="str">
        <f>IF(INPUT!$F$14="",IF(COUNTIF('A1'!C$4:C$10,INPUT!E$15)=0,"INCONSISTENT UNITS",""),IF(OR(COUNTIF('A1'!C$4:C$10,INPUT!E$15)=0,COUNTIF('A1'!E$4:E$10,INPUT!F$15)=0),"INCONSISTENT UNITS",""))</f>
        <v/>
      </c>
      <c r="AH33" s="100" t="str">
        <f>IF(INPUT!A19="","NO STREAM NAME","")</f>
        <v/>
      </c>
      <c r="AI33" s="100" t="str">
        <f t="shared" si="7"/>
        <v/>
      </c>
      <c r="AJ33" s="102" t="str">
        <f>IF(INPUT!B19="","NO SUPPLY TEMP","")</f>
        <v/>
      </c>
      <c r="AK33" s="97" t="str">
        <f>IF(INPUT!C19="","NO TARGET TEMP","")</f>
        <v/>
      </c>
      <c r="AL33" s="97" t="str">
        <f>IF(INPUT!E19="","NO PRIMARY HEAT DATA","")</f>
        <v/>
      </c>
      <c r="AM33" s="97" t="str">
        <f>IF(INPUT!F$14="","",IF(INPUT!F19="","NO SECONDARY HEAT DATA",""))</f>
        <v/>
      </c>
      <c r="AN33" s="100" t="str">
        <f t="shared" si="8"/>
        <v/>
      </c>
      <c r="AO33" s="100" t="str">
        <f>IF(SUM(INPUT!B19:F19)-SUM(INPUT!C19:F19)=0,IF(INPUT!B19=0,"","NON NUMERICAL INPUT"),"")</f>
        <v/>
      </c>
      <c r="AP33" s="100" t="str">
        <f>IF(SUM(INPUT!B19:F19)-SUM(INPUT!D19:F19,INPUT!B19)=0,IF(INPUT!C19=0,"","NON NUMERICAL INPUT"),"")</f>
        <v/>
      </c>
      <c r="AQ33" s="100" t="str">
        <f>IF(SUM(INPUT!B19:F19)-SUM(INPUT!E19:F19,INPUT!B19,INPUT!C19)=0,IF(INPUT!D19=0,"","NON NUMERICAL INPUT"),"")</f>
        <v/>
      </c>
      <c r="AR33" s="100" t="str">
        <f>IF(SUM(INPUT!B19:F19)-SUM(INPUT!B19:D19,INPUT!F19)=0,IF(INPUT!E19=0,"","NON NUMERICAL INPUT"),"")</f>
        <v/>
      </c>
      <c r="AS33" s="101" t="str">
        <f>IF(INPUT!F$14="","",IF(SUM(INPUT!B19:F19)-SUM(INPUT!B19:E19)=0,IF(INPUT!F19=0,"","NON NUMERICAL INPUT"),""))</f>
        <v/>
      </c>
    </row>
    <row r="34" spans="1:45" ht="39.6" x14ac:dyDescent="0.25">
      <c r="A34" s="32" t="str">
        <f>IF(INPUT!A20="","",INPUT!A20)</f>
        <v>WATER</v>
      </c>
      <c r="B34" s="112">
        <f>IF(INPUT!$F$12=$P$3,'A1'!U34,IF(INPUT!$F$12=$P$4,'A1'!U34,'A1'!W34))</f>
        <v>78.963999999999999</v>
      </c>
      <c r="C34" s="112">
        <f>IF(INPUT!$F$12=$P$3,'A1'!V34,IF(INPUT!$F$12=$P$4,'A1'!V34,'A1'!X34))</f>
        <v>19.850000000000023</v>
      </c>
      <c r="D34" s="32" t="str">
        <f>IF(INPUT!$F$12=$P$3,'A1'!Y34,IF(INPUT!$F$12=$P$4,'A1'!Y34,'A1'!AA34))</f>
        <v/>
      </c>
      <c r="E34" s="32">
        <f t="shared" si="0"/>
        <v>73.963999999999999</v>
      </c>
      <c r="G34" s="32">
        <f>IF(C34="","",IF($D34="",IF($F$30="","NO dT MIN",IF(J34="HOT",((C34)-($F$30/2)),((C34)+($F$30/2)))),IF($J34="HOT",C34-INPUT!D34,C34+INPUT!D34)))</f>
        <v>14.850000000000023</v>
      </c>
      <c r="H34" s="32">
        <f>IF(INPUT!$F$12=$P$3,'A1'!R34,IF(INPUT!$F$12=$P$4,'A1'!S34,'A1'!T34))</f>
        <v>42.964103258111464</v>
      </c>
      <c r="I34" s="113">
        <f t="shared" si="1"/>
        <v>2539.7800000000002</v>
      </c>
      <c r="J34" s="32" t="str">
        <f t="shared" si="2"/>
        <v>HOT</v>
      </c>
      <c r="K34" s="112">
        <f t="shared" si="9"/>
        <v>73.963999999999999</v>
      </c>
      <c r="L34" s="112">
        <f t="shared" si="10"/>
        <v>14.850000000000023</v>
      </c>
      <c r="N34" s="32">
        <f>IF(INPUT!E20="","",INPUT!E20)</f>
        <v>2539.7800000000002</v>
      </c>
      <c r="O34" s="32">
        <f t="shared" si="3"/>
        <v>1</v>
      </c>
      <c r="P34" s="32" t="str">
        <f>IF(INPUT!F20="","",INPUT!F20)</f>
        <v/>
      </c>
      <c r="Q34" s="32" t="str">
        <f t="shared" si="4"/>
        <v/>
      </c>
      <c r="R34" s="32">
        <f>IF(N34="","",IF(N$27=B$4,ABS(N34/O34),IF(N$27=B$5,ABS(N34/O34)/ABS(B34-C34),IF(INPUT!F$4=B$6,ABS(N34/O34)*ABS(P34/Q34),IF(INPUT!F$4=B$7,ABS(N34/O34)*ABS(P34/Q34)/ABS(B34-C34),"")))))</f>
        <v>42.964103258111464</v>
      </c>
      <c r="S34" s="117">
        <f t="shared" si="5"/>
        <v>154.67077172920128</v>
      </c>
      <c r="T34" s="116">
        <f t="shared" si="6"/>
        <v>22.623403057064888</v>
      </c>
      <c r="U34" s="112">
        <f>IF(INPUT!B20="","",IF(INPUT!$G$6="°C",INPUT!B20,IF(INPUT!$G$6="°F",(INPUT!B20-32)/1.8,IF(INPUT!$G$6="K",INPUT!B20-273.15,(INPUT!B20/1.8)-273.15))))</f>
        <v>78.963999999999999</v>
      </c>
      <c r="V34" s="112">
        <f>IF(INPUT!C20="","",IF(INPUT!$G$6="°C",INPUT!C20,IF(INPUT!$G$6="°F",(INPUT!C20-32)/1.8,IF(INPUT!$G$6="K",INPUT!C20-273.15,(INPUT!C20/1.8)-273.15))))</f>
        <v>19.850000000000023</v>
      </c>
      <c r="W34" s="112">
        <f>IF(INPUT!B20="","",IF(INPUT!$G$6="°F",INPUT!B20,IF(INPUT!$G$6="°C",(INPUT!B20*1.8)+32,IF(INPUT!$G$6="°R",INPUT!B20-459.67,(INPUT!B20*1.8)-459.67))))</f>
        <v>174.1352</v>
      </c>
      <c r="X34" s="112">
        <f>IF(INPUT!C20="","",IF(INPUT!$G$6="°F",INPUT!C20,IF(INPUT!$G$6="°C",(INPUT!C20*1.8)+32,IF(INPUT!$G$6="°R",INPUT!C20-459.67,(INPUT!C20*1.8)-459.67))))</f>
        <v>67.729999999999961</v>
      </c>
      <c r="Y34" s="32" t="str">
        <f>IF(INPUT!D20="","",IF(OR(INPUT!$G$6="K",INPUT!$G$6="°C"),INPUT!D20,INPUT!D20/1.8))</f>
        <v/>
      </c>
      <c r="AA34" s="32" t="str">
        <f>IF(INPUT!D20="","",IF(OR(INPUT!$G$6="K",INPUT!$G$6="°C"),INPUT!D20*1.8,INPUT!D20))</f>
        <v/>
      </c>
      <c r="AD34" s="99" t="str">
        <f>IF(INPUT!$F$4="Select Input Data Method","INPUT METHOD NOT SELECTED","")</f>
        <v/>
      </c>
      <c r="AE34" s="100" t="str">
        <f>IF(INPUT!$F$6="","GLOBAL DTMIN NOT SPECIFIED","")</f>
        <v/>
      </c>
      <c r="AF34" s="100" t="str">
        <f>IF(INPUT!F$14="",IF(OR(INPUT!E$15="",INPUT!E$15="Select Units"),"SELECT UNITS",""),IF(OR(INPUT!E$15="",INPUT!E$15="Select Units",INPUT!F$15="",INPUT!F$15="Select Units"),"SELECT UNITS",""))</f>
        <v/>
      </c>
      <c r="AG34" s="100" t="str">
        <f>IF(INPUT!$F$14="",IF(COUNTIF('A1'!C$4:C$10,INPUT!E$15)=0,"INCONSISTENT UNITS",""),IF(OR(COUNTIF('A1'!C$4:C$10,INPUT!E$15)=0,COUNTIF('A1'!E$4:E$10,INPUT!F$15)=0),"INCONSISTENT UNITS",""))</f>
        <v/>
      </c>
      <c r="AH34" s="100" t="str">
        <f>IF(INPUT!A20="","NO STREAM NAME","")</f>
        <v/>
      </c>
      <c r="AI34" s="100" t="str">
        <f t="shared" si="7"/>
        <v/>
      </c>
      <c r="AJ34" s="102" t="str">
        <f>IF(INPUT!B20="","NO SUPPLY TEMP","")</f>
        <v/>
      </c>
      <c r="AK34" s="97" t="str">
        <f>IF(INPUT!C20="","NO TARGET TEMP","")</f>
        <v/>
      </c>
      <c r="AL34" s="97" t="str">
        <f>IF(INPUT!E20="","NO PRIMARY HEAT DATA","")</f>
        <v/>
      </c>
      <c r="AM34" s="97" t="str">
        <f>IF(INPUT!F$14="","",IF(INPUT!F20="","NO SECONDARY HEAT DATA",""))</f>
        <v/>
      </c>
      <c r="AN34" s="100" t="str">
        <f t="shared" si="8"/>
        <v/>
      </c>
      <c r="AO34" s="100" t="str">
        <f>IF(SUM(INPUT!B20:F20)-SUM(INPUT!C20:F20)=0,IF(INPUT!B20=0,"","NON NUMERICAL INPUT"),"")</f>
        <v/>
      </c>
      <c r="AP34" s="100" t="str">
        <f>IF(SUM(INPUT!B20:F20)-SUM(INPUT!D20:F20,INPUT!B20)=0,IF(INPUT!C20=0,"","NON NUMERICAL INPUT"),"")</f>
        <v/>
      </c>
      <c r="AQ34" s="100" t="str">
        <f>IF(SUM(INPUT!B20:F20)-SUM(INPUT!E20:F20,INPUT!B20,INPUT!C20)=0,IF(INPUT!D20=0,"","NON NUMERICAL INPUT"),"")</f>
        <v/>
      </c>
      <c r="AR34" s="100" t="str">
        <f>IF(SUM(INPUT!B20:F20)-SUM(INPUT!B20:D20,INPUT!F20)=0,IF(INPUT!E20=0,"","NON NUMERICAL INPUT"),"")</f>
        <v/>
      </c>
      <c r="AS34" s="101" t="str">
        <f>IF(INPUT!F$14="","",IF(SUM(INPUT!B20:F20)-SUM(INPUT!B20:E20)=0,IF(INPUT!F20=0,"","NON NUMERICAL INPUT"),""))</f>
        <v/>
      </c>
    </row>
    <row r="35" spans="1:45" ht="39.6" x14ac:dyDescent="0.25">
      <c r="A35" s="32" t="str">
        <f>IF(INPUT!A21="","",INPUT!A21)</f>
        <v>METHANOL</v>
      </c>
      <c r="B35" s="112">
        <f>IF(INPUT!$F$12=$P$3,'A1'!U35,IF(INPUT!$F$12=$P$4,'A1'!U35,'A1'!W35))</f>
        <v>66.18300000000005</v>
      </c>
      <c r="C35" s="112">
        <f>IF(INPUT!$F$12=$P$3,'A1'!V35,IF(INPUT!$F$12=$P$4,'A1'!V35,'A1'!X35))</f>
        <v>350</v>
      </c>
      <c r="D35" s="32" t="str">
        <f>IF(INPUT!$F$12=$P$3,'A1'!Y35,IF(INPUT!$F$12=$P$4,'A1'!Y35,'A1'!AA35))</f>
        <v/>
      </c>
      <c r="E35" s="32">
        <f t="shared" si="0"/>
        <v>71.18300000000005</v>
      </c>
      <c r="G35" s="32">
        <f>IF(C35="","",IF($D35="",IF($F$30="","NO dT MIN",IF(J35="HOT",((C35)-($F$30/2)),((C35)+($F$30/2)))),IF($J35="HOT",C35-INPUT!D35,C35+INPUT!D35)))</f>
        <v>355</v>
      </c>
      <c r="H35" s="32">
        <f>IF(INPUT!$F$12=$P$3,'A1'!R35,IF(INPUT!$F$12=$P$4,'A1'!S35,'A1'!T35))</f>
        <v>26.194237836352301</v>
      </c>
      <c r="I35" s="113">
        <f t="shared" si="1"/>
        <v>7434.37</v>
      </c>
      <c r="J35" s="32" t="str">
        <f t="shared" si="2"/>
        <v>COLD</v>
      </c>
      <c r="K35" s="112">
        <f t="shared" si="9"/>
        <v>71.18300000000005</v>
      </c>
      <c r="L35" s="112">
        <f t="shared" si="10"/>
        <v>355</v>
      </c>
      <c r="N35" s="32">
        <f>IF(INPUT!E21="","",INPUT!E21)</f>
        <v>7434.37</v>
      </c>
      <c r="O35" s="32">
        <f t="shared" si="3"/>
        <v>1</v>
      </c>
      <c r="P35" s="32" t="str">
        <f>IF(INPUT!F21="","",INPUT!F21)</f>
        <v/>
      </c>
      <c r="Q35" s="32" t="str">
        <f t="shared" si="4"/>
        <v/>
      </c>
      <c r="R35" s="32">
        <f>IF(N35="","",IF(N$27=B$4,ABS(N35/O35),IF(N$27=B$5,ABS(N35/O35)/ABS(B35-C35),IF(INPUT!F$4=B$6,ABS(N35/O35)*ABS(P35/Q35),IF(INPUT!F$4=B$7,ABS(N35/O35)*ABS(P35/Q35)/ABS(B35-C35),"")))))</f>
        <v>26.194237836352301</v>
      </c>
      <c r="S35" s="117">
        <f t="shared" si="5"/>
        <v>94.299256210868279</v>
      </c>
      <c r="T35" s="116">
        <f t="shared" si="6"/>
        <v>13.792974958287678</v>
      </c>
      <c r="U35" s="112">
        <f>IF(INPUT!B21="","",IF(INPUT!$G$6="°C",INPUT!B21,IF(INPUT!$G$6="°F",(INPUT!B21-32)/1.8,IF(INPUT!$G$6="K",INPUT!B21-273.15,(INPUT!B21/1.8)-273.15))))</f>
        <v>66.18300000000005</v>
      </c>
      <c r="V35" s="112">
        <f>IF(INPUT!C21="","",IF(INPUT!$G$6="°C",INPUT!C21,IF(INPUT!$G$6="°F",(INPUT!C21-32)/1.8,IF(INPUT!$G$6="K",INPUT!C21-273.15,(INPUT!C21/1.8)-273.15))))</f>
        <v>350</v>
      </c>
      <c r="W35" s="112">
        <f>IF(INPUT!B21="","",IF(INPUT!$G$6="°F",INPUT!B21,IF(INPUT!$G$6="°C",(INPUT!B21*1.8)+32,IF(INPUT!$G$6="°R",INPUT!B21-459.67,(INPUT!B21*1.8)-459.67))))</f>
        <v>151.12940000000009</v>
      </c>
      <c r="X35" s="112">
        <f>IF(INPUT!C21="","",IF(INPUT!$G$6="°F",INPUT!C21,IF(INPUT!$G$6="°C",(INPUT!C21*1.8)+32,IF(INPUT!$G$6="°R",INPUT!C21-459.67,(INPUT!C21*1.8)-459.67))))</f>
        <v>662</v>
      </c>
      <c r="Y35" s="32" t="str">
        <f>IF(INPUT!D21="","",IF(OR(INPUT!$G$6="K",INPUT!$G$6="°C"),INPUT!D21,INPUT!D21/1.8))</f>
        <v/>
      </c>
      <c r="AA35" s="32" t="str">
        <f>IF(INPUT!D21="","",IF(OR(INPUT!$G$6="K",INPUT!$G$6="°C"),INPUT!D21*1.8,INPUT!D21))</f>
        <v/>
      </c>
      <c r="AD35" s="99" t="str">
        <f>IF(INPUT!$F$4="Select Input Data Method","INPUT METHOD NOT SELECTED","")</f>
        <v/>
      </c>
      <c r="AE35" s="100" t="str">
        <f>IF(INPUT!$F$6="","GLOBAL DTMIN NOT SPECIFIED","")</f>
        <v/>
      </c>
      <c r="AF35" s="100" t="str">
        <f>IF(INPUT!F$14="",IF(OR(INPUT!E$15="",INPUT!E$15="Select Units"),"SELECT UNITS",""),IF(OR(INPUT!E$15="",INPUT!E$15="Select Units",INPUT!F$15="",INPUT!F$15="Select Units"),"SELECT UNITS",""))</f>
        <v/>
      </c>
      <c r="AG35" s="100" t="str">
        <f>IF(INPUT!$F$14="",IF(COUNTIF('A1'!C$4:C$10,INPUT!E$15)=0,"INCONSISTENT UNITS",""),IF(OR(COUNTIF('A1'!C$4:C$10,INPUT!E$15)=0,COUNTIF('A1'!E$4:E$10,INPUT!F$15)=0),"INCONSISTENT UNITS",""))</f>
        <v/>
      </c>
      <c r="AH35" s="100" t="str">
        <f>IF(INPUT!A21="","NO STREAM NAME","")</f>
        <v/>
      </c>
      <c r="AI35" s="100" t="str">
        <f t="shared" si="7"/>
        <v/>
      </c>
      <c r="AJ35" s="102" t="str">
        <f>IF(INPUT!B21="","NO SUPPLY TEMP","")</f>
        <v/>
      </c>
      <c r="AK35" s="97" t="str">
        <f>IF(INPUT!C21="","NO TARGET TEMP","")</f>
        <v/>
      </c>
      <c r="AL35" s="97" t="str">
        <f>IF(INPUT!E21="","NO PRIMARY HEAT DATA","")</f>
        <v/>
      </c>
      <c r="AM35" s="97" t="str">
        <f>IF(INPUT!F$14="","",IF(INPUT!F21="","NO SECONDARY HEAT DATA",""))</f>
        <v/>
      </c>
      <c r="AN35" s="100" t="str">
        <f t="shared" si="8"/>
        <v/>
      </c>
      <c r="AO35" s="100" t="str">
        <f>IF(SUM(INPUT!B21:F21)-SUM(INPUT!C21:F21)=0,IF(INPUT!B21=0,"","NON NUMERICAL INPUT"),"")</f>
        <v/>
      </c>
      <c r="AP35" s="100" t="str">
        <f>IF(SUM(INPUT!B21:F21)-SUM(INPUT!D21:F21,INPUT!B21)=0,IF(INPUT!C21=0,"","NON NUMERICAL INPUT"),"")</f>
        <v/>
      </c>
      <c r="AQ35" s="100" t="str">
        <f>IF(SUM(INPUT!B21:F21)-SUM(INPUT!E21:F21,INPUT!B21,INPUT!C21)=0,IF(INPUT!D21=0,"","NON NUMERICAL INPUT"),"")</f>
        <v/>
      </c>
      <c r="AR35" s="100" t="str">
        <f>IF(SUM(INPUT!B21:F21)-SUM(INPUT!B21:D21,INPUT!F21)=0,IF(INPUT!E21=0,"","NON NUMERICAL INPUT"),"")</f>
        <v/>
      </c>
      <c r="AS35" s="101" t="str">
        <f>IF(INPUT!F$14="","",IF(SUM(INPUT!B21:F21)-SUM(INPUT!B21:E21)=0,IF(INPUT!F21=0,"","NON NUMERICAL INPUT"),""))</f>
        <v/>
      </c>
    </row>
    <row r="36" spans="1:45" x14ac:dyDescent="0.25">
      <c r="A36" s="32" t="str">
        <f>IF(INPUT!A22="","",INPUT!A22)</f>
        <v>OX1</v>
      </c>
      <c r="B36" s="112">
        <f>IF(INPUT!$F$12=$P$3,'A1'!U36,IF(INPUT!$F$12=$P$4,'A1'!U36,'A1'!W36))</f>
        <v>-154.63999999999999</v>
      </c>
      <c r="C36" s="112">
        <f>IF(INPUT!$F$12=$P$3,'A1'!V36,IF(INPUT!$F$12=$P$4,'A1'!V36,'A1'!X36))</f>
        <v>351.5</v>
      </c>
      <c r="D36" s="32" t="str">
        <f>IF(INPUT!$F$12=$P$3,'A1'!Y36,IF(INPUT!$F$12=$P$4,'A1'!Y36,'A1'!AA36))</f>
        <v/>
      </c>
      <c r="E36" s="32">
        <f t="shared" si="0"/>
        <v>-149.63999999999999</v>
      </c>
      <c r="G36" s="32">
        <f>IF(C36="","",IF($D36="",IF($F$30="","NO dT MIN",IF(J36="HOT",((C36)-($F$30/2)),((C36)+($F$30/2)))),IF($J36="HOT",C36-INPUT!D36,C36+INPUT!D36)))</f>
        <v>356.5</v>
      </c>
      <c r="H36" s="32">
        <f>IF(INPUT!$F$12=$P$3,'A1'!R36,IF(INPUT!$F$12=$P$4,'A1'!S36,'A1'!T36))</f>
        <v>12.701979689413996</v>
      </c>
      <c r="I36" s="113">
        <f t="shared" si="1"/>
        <v>6428.98</v>
      </c>
      <c r="J36" s="32" t="str">
        <f t="shared" si="2"/>
        <v>COLD</v>
      </c>
      <c r="K36" s="112">
        <f t="shared" si="9"/>
        <v>-149.63999999999999</v>
      </c>
      <c r="L36" s="112">
        <f t="shared" si="10"/>
        <v>356.5</v>
      </c>
      <c r="N36" s="32">
        <f>IF(INPUT!E22="","",INPUT!E22)</f>
        <v>6428.98</v>
      </c>
      <c r="O36" s="32">
        <f t="shared" si="3"/>
        <v>1</v>
      </c>
      <c r="P36" s="32" t="str">
        <f>IF(INPUT!F22="","",INPUT!F22)</f>
        <v/>
      </c>
      <c r="Q36" s="32" t="str">
        <f t="shared" si="4"/>
        <v/>
      </c>
      <c r="R36" s="32">
        <f>IF(N36="","",IF(N$27=B$4,ABS(N36/O36),IF(N$27=B$5,ABS(N36/O36)/ABS(B36-C36),IF(INPUT!F$4=B$6,ABS(N36/O36)*ABS(P36/Q36),IF(INPUT!F$4=B$7,ABS(N36/O36)*ABS(P36/Q36)/ABS(B36-C36),"")))))</f>
        <v>12.701979689413996</v>
      </c>
      <c r="S36" s="117">
        <f t="shared" si="5"/>
        <v>45.727126881890385</v>
      </c>
      <c r="T36" s="116">
        <f t="shared" si="6"/>
        <v>6.6884208989515415</v>
      </c>
      <c r="U36" s="112">
        <f>IF(INPUT!B22="","",IF(INPUT!$G$6="°C",INPUT!B22,IF(INPUT!$G$6="°F",(INPUT!B22-32)/1.8,IF(INPUT!$G$6="K",INPUT!B22-273.15,(INPUT!B22/1.8)-273.15))))</f>
        <v>-154.63999999999999</v>
      </c>
      <c r="V36" s="112">
        <f>IF(INPUT!C22="","",IF(INPUT!$G$6="°C",INPUT!C22,IF(INPUT!$G$6="°F",(INPUT!C22-32)/1.8,IF(INPUT!$G$6="K",INPUT!C22-273.15,(INPUT!C22/1.8)-273.15))))</f>
        <v>351.5</v>
      </c>
      <c r="W36" s="112">
        <f>IF(INPUT!B22="","",IF(INPUT!$G$6="°F",INPUT!B22,IF(INPUT!$G$6="°C",(INPUT!B22*1.8)+32,IF(INPUT!$G$6="°R",INPUT!B22-459.67,(INPUT!B22*1.8)-459.67))))</f>
        <v>-246.352</v>
      </c>
      <c r="X36" s="112">
        <f>IF(INPUT!C22="","",IF(INPUT!$G$6="°F",INPUT!C22,IF(INPUT!$G$6="°C",(INPUT!C22*1.8)+32,IF(INPUT!$G$6="°R",INPUT!C22-459.67,(INPUT!C22*1.8)-459.67))))</f>
        <v>664.69999999999982</v>
      </c>
      <c r="Y36" s="32" t="str">
        <f>IF(INPUT!D22="","",IF(OR(INPUT!$G$6="K",INPUT!$G$6="°C"),INPUT!D22,INPUT!D22/1.8))</f>
        <v/>
      </c>
      <c r="AA36" s="32" t="str">
        <f>IF(INPUT!D22="","",IF(OR(INPUT!$G$6="K",INPUT!$G$6="°C"),INPUT!D22*1.8,INPUT!D22))</f>
        <v/>
      </c>
      <c r="AD36" s="99" t="str">
        <f>IF(INPUT!$F$4="Select Input Data Method","INPUT METHOD NOT SELECTED","")</f>
        <v/>
      </c>
      <c r="AE36" s="100" t="str">
        <f>IF(INPUT!$F$6="","GLOBAL DTMIN NOT SPECIFIED","")</f>
        <v/>
      </c>
      <c r="AF36" s="100" t="str">
        <f>IF(INPUT!F$14="",IF(OR(INPUT!E$15="",INPUT!E$15="Select Units"),"SELECT UNITS",""),IF(OR(INPUT!E$15="",INPUT!E$15="Select Units",INPUT!F$15="",INPUT!F$15="Select Units"),"SELECT UNITS",""))</f>
        <v/>
      </c>
      <c r="AG36" s="100" t="str">
        <f>IF(INPUT!$F$14="",IF(COUNTIF('A1'!C$4:C$10,INPUT!E$15)=0,"INCONSISTENT UNITS",""),IF(OR(COUNTIF('A1'!C$4:C$10,INPUT!E$15)=0,COUNTIF('A1'!E$4:E$10,INPUT!F$15)=0),"INCONSISTENT UNITS",""))</f>
        <v/>
      </c>
      <c r="AH36" s="100" t="str">
        <f>IF(INPUT!A22="","NO STREAM NAME","")</f>
        <v/>
      </c>
      <c r="AI36" s="100" t="str">
        <f t="shared" si="7"/>
        <v/>
      </c>
      <c r="AJ36" s="102" t="str">
        <f>IF(INPUT!B22="","NO SUPPLY TEMP","")</f>
        <v/>
      </c>
      <c r="AK36" s="97" t="str">
        <f>IF(INPUT!C22="","NO TARGET TEMP","")</f>
        <v/>
      </c>
      <c r="AL36" s="97" t="str">
        <f>IF(INPUT!E22="","NO PRIMARY HEAT DATA","")</f>
        <v/>
      </c>
      <c r="AM36" s="97" t="str">
        <f>IF(INPUT!F$14="","",IF(INPUT!F22="","NO SECONDARY HEAT DATA",""))</f>
        <v/>
      </c>
      <c r="AN36" s="100" t="str">
        <f t="shared" si="8"/>
        <v/>
      </c>
      <c r="AO36" s="100" t="str">
        <f>IF(SUM(INPUT!B22:F22)-SUM(INPUT!C22:F22)=0,IF(INPUT!B22=0,"","NON NUMERICAL INPUT"),"")</f>
        <v/>
      </c>
      <c r="AP36" s="100" t="str">
        <f>IF(SUM(INPUT!B22:F22)-SUM(INPUT!D22:F22,INPUT!B22)=0,IF(INPUT!C22=0,"","NON NUMERICAL INPUT"),"")</f>
        <v/>
      </c>
      <c r="AQ36" s="100" t="str">
        <f>IF(SUM(INPUT!B22:F22)-SUM(INPUT!E22:F22,INPUT!B22,INPUT!C22)=0,IF(INPUT!D22=0,"","NON NUMERICAL INPUT"),"")</f>
        <v/>
      </c>
      <c r="AR36" s="100" t="str">
        <f>IF(SUM(INPUT!B22:F22)-SUM(INPUT!B22:D22,INPUT!F22)=0,IF(INPUT!E22=0,"","NON NUMERICAL INPUT"),"")</f>
        <v/>
      </c>
      <c r="AS36" s="101" t="str">
        <f>IF(INPUT!F$14="","",IF(SUM(INPUT!B22:F22)-SUM(INPUT!B22:E22)=0,IF(INPUT!F22=0,"","NON NUMERICAL INPUT"),""))</f>
        <v/>
      </c>
    </row>
    <row r="37" spans="1:45" ht="39.6" x14ac:dyDescent="0.25">
      <c r="A37" s="32" t="str">
        <f>IF(INPUT!A23="","",INPUT!A23)</f>
        <v>PROD2</v>
      </c>
      <c r="B37" s="112">
        <f>IF(INPUT!$F$12=$P$3,'A1'!U37,IF(INPUT!$F$12=$P$4,'A1'!U37,'A1'!W37))</f>
        <v>350</v>
      </c>
      <c r="C37" s="112">
        <f>IF(INPUT!$F$12=$P$3,'A1'!V37,IF(INPUT!$F$12=$P$4,'A1'!V37,'A1'!X37))</f>
        <v>125</v>
      </c>
      <c r="D37" s="32" t="str">
        <f>IF(INPUT!$F$12=$P$3,'A1'!Y37,IF(INPUT!$F$12=$P$4,'A1'!Y37,'A1'!AA37))</f>
        <v/>
      </c>
      <c r="E37" s="32">
        <f t="shared" si="0"/>
        <v>345</v>
      </c>
      <c r="G37" s="32">
        <f>IF(C37="","",IF($D37="",IF($F$30="","NO dT MIN",IF(J37="HOT",((C37)-($F$30/2)),((C37)+($F$30/2)))),IF($J37="HOT",C37-INPUT!D37,C37+INPUT!D37)))</f>
        <v>120</v>
      </c>
      <c r="H37" s="32">
        <f>IF(INPUT!$F$12=$P$3,'A1'!R37,IF(INPUT!$F$12=$P$4,'A1'!S37,'A1'!T37))</f>
        <v>42.633511111111112</v>
      </c>
      <c r="I37" s="113">
        <f t="shared" si="1"/>
        <v>9592.5400000000009</v>
      </c>
      <c r="J37" s="32" t="str">
        <f t="shared" si="2"/>
        <v>HOT</v>
      </c>
      <c r="K37" s="112">
        <f t="shared" si="9"/>
        <v>345</v>
      </c>
      <c r="L37" s="112">
        <f t="shared" si="10"/>
        <v>120</v>
      </c>
      <c r="N37" s="32">
        <f>IF(INPUT!E23="","",INPUT!E23)</f>
        <v>9592.5400000000009</v>
      </c>
      <c r="O37" s="32">
        <f t="shared" si="3"/>
        <v>1</v>
      </c>
      <c r="P37" s="32" t="str">
        <f>IF(INPUT!F23="","",INPUT!F23)</f>
        <v/>
      </c>
      <c r="Q37" s="32" t="str">
        <f t="shared" si="4"/>
        <v/>
      </c>
      <c r="R37" s="32">
        <f>IF(N37="","",IF(N$27=B$4,ABS(N37/O37),IF(N$27=B$5,ABS(N37/O37)/ABS(B37-C37),IF(INPUT!F$4=B$6,ABS(N37/O37)*ABS(P37/Q37),IF(INPUT!F$4=B$7,ABS(N37/O37)*ABS(P37/Q37)/ABS(B37-C37),"")))))</f>
        <v>42.633511111111112</v>
      </c>
      <c r="S37" s="117">
        <f t="shared" si="5"/>
        <v>153.48064000000002</v>
      </c>
      <c r="T37" s="116">
        <f t="shared" si="6"/>
        <v>22.449324726041482</v>
      </c>
      <c r="U37" s="112">
        <f>IF(INPUT!B23="","",IF(INPUT!$G$6="°C",INPUT!B23,IF(INPUT!$G$6="°F",(INPUT!B23-32)/1.8,IF(INPUT!$G$6="K",INPUT!B23-273.15,(INPUT!B23/1.8)-273.15))))</f>
        <v>350</v>
      </c>
      <c r="V37" s="112">
        <f>IF(INPUT!C23="","",IF(INPUT!$G$6="°C",INPUT!C23,IF(INPUT!$G$6="°F",(INPUT!C23-32)/1.8,IF(INPUT!$G$6="K",INPUT!C23-273.15,(INPUT!C23/1.8)-273.15))))</f>
        <v>125</v>
      </c>
      <c r="W37" s="112">
        <f>IF(INPUT!B23="","",IF(INPUT!$G$6="°F",INPUT!B23,IF(INPUT!$G$6="°C",(INPUT!B23*1.8)+32,IF(INPUT!$G$6="°R",INPUT!B23-459.67,(INPUT!B23*1.8)-459.67))))</f>
        <v>662</v>
      </c>
      <c r="X37" s="112">
        <f>IF(INPUT!C23="","",IF(INPUT!$G$6="°F",INPUT!C23,IF(INPUT!$G$6="°C",(INPUT!C23*1.8)+32,IF(INPUT!$G$6="°R",INPUT!C23-459.67,(INPUT!C23*1.8)-459.67))))</f>
        <v>256.99999999999994</v>
      </c>
      <c r="Y37" s="32" t="str">
        <f>IF(INPUT!D23="","",IF(OR(INPUT!$G$6="K",INPUT!$G$6="°C"),INPUT!D23,INPUT!D23/1.8))</f>
        <v/>
      </c>
      <c r="AA37" s="32" t="str">
        <f>IF(INPUT!D23="","",IF(OR(INPUT!$G$6="K",INPUT!$G$6="°C"),INPUT!D23*1.8,INPUT!D23))</f>
        <v/>
      </c>
      <c r="AD37" s="99" t="str">
        <f>IF(INPUT!$F$4="Select Input Data Method","INPUT METHOD NOT SELECTED","")</f>
        <v/>
      </c>
      <c r="AE37" s="100" t="str">
        <f>IF(INPUT!$F$6="","GLOBAL DTMIN NOT SPECIFIED","")</f>
        <v/>
      </c>
      <c r="AF37" s="100" t="str">
        <f>IF(INPUT!F$14="",IF(OR(INPUT!E$15="",INPUT!E$15="Select Units"),"SELECT UNITS",""),IF(OR(INPUT!E$15="",INPUT!E$15="Select Units",INPUT!F$15="",INPUT!F$15="Select Units"),"SELECT UNITS",""))</f>
        <v/>
      </c>
      <c r="AG37" s="100" t="str">
        <f>IF(INPUT!$F$14="",IF(COUNTIF('A1'!C$4:C$10,INPUT!E$15)=0,"INCONSISTENT UNITS",""),IF(OR(COUNTIF('A1'!C$4:C$10,INPUT!E$15)=0,COUNTIF('A1'!E$4:E$10,INPUT!F$15)=0),"INCONSISTENT UNITS",""))</f>
        <v/>
      </c>
      <c r="AH37" s="100" t="str">
        <f>IF(INPUT!A23="","NO STREAM NAME","")</f>
        <v/>
      </c>
      <c r="AI37" s="100" t="str">
        <f t="shared" si="7"/>
        <v/>
      </c>
      <c r="AJ37" s="102" t="str">
        <f>IF(INPUT!B23="","NO SUPPLY TEMP","")</f>
        <v/>
      </c>
      <c r="AK37" s="97" t="str">
        <f>IF(INPUT!C23="","NO TARGET TEMP","")</f>
        <v/>
      </c>
      <c r="AL37" s="97" t="str">
        <f>IF(INPUT!E23="","NO PRIMARY HEAT DATA","")</f>
        <v/>
      </c>
      <c r="AM37" s="97" t="str">
        <f>IF(INPUT!F$14="","",IF(INPUT!F23="","NO SECONDARY HEAT DATA",""))</f>
        <v/>
      </c>
      <c r="AN37" s="100" t="str">
        <f t="shared" si="8"/>
        <v/>
      </c>
      <c r="AO37" s="100" t="str">
        <f>IF(SUM(INPUT!B23:F23)-SUM(INPUT!C23:F23)=0,IF(INPUT!B23=0,"","NON NUMERICAL INPUT"),"")</f>
        <v/>
      </c>
      <c r="AP37" s="100" t="str">
        <f>IF(SUM(INPUT!B23:F23)-SUM(INPUT!D23:F23,INPUT!B23)=0,IF(INPUT!C23=0,"","NON NUMERICAL INPUT"),"")</f>
        <v/>
      </c>
      <c r="AQ37" s="100" t="str">
        <f>IF(SUM(INPUT!B23:F23)-SUM(INPUT!E23:F23,INPUT!B23,INPUT!C23)=0,IF(INPUT!D23=0,"","NON NUMERICAL INPUT"),"")</f>
        <v/>
      </c>
      <c r="AR37" s="100" t="str">
        <f>IF(SUM(INPUT!B23:F23)-SUM(INPUT!B23:D23,INPUT!F23)=0,IF(INPUT!E23=0,"","NON NUMERICAL INPUT"),"")</f>
        <v/>
      </c>
      <c r="AS37" s="101" t="str">
        <f>IF(INPUT!F$14="","",IF(SUM(INPUT!B23:F23)-SUM(INPUT!B23:E23)=0,IF(INPUT!F23=0,"","NON NUMERICAL INPUT"),""))</f>
        <v/>
      </c>
    </row>
    <row r="38" spans="1:45" ht="39.6" x14ac:dyDescent="0.25">
      <c r="A38" s="32" t="str">
        <f>IF(INPUT!A24="","",INPUT!A24)</f>
        <v>CYCLOHEX</v>
      </c>
      <c r="B38" s="112">
        <f>IF(INPUT!$F$12=$P$3,'A1'!U38,IF(INPUT!$F$12=$P$4,'A1'!U38,'A1'!W38))</f>
        <v>20</v>
      </c>
      <c r="C38" s="112">
        <f>IF(INPUT!$F$12=$P$3,'A1'!V38,IF(INPUT!$F$12=$P$4,'A1'!V38,'A1'!X38))</f>
        <v>65</v>
      </c>
      <c r="D38" s="32" t="str">
        <f>IF(INPUT!$F$12=$P$3,'A1'!Y38,IF(INPUT!$F$12=$P$4,'A1'!Y38,'A1'!AA38))</f>
        <v/>
      </c>
      <c r="E38" s="32">
        <f t="shared" si="0"/>
        <v>25</v>
      </c>
      <c r="G38" s="32">
        <f>IF(C38="","",IF($D38="",IF($F$30="","NO dT MIN",IF(J38="HOT",((C38)-($F$30/2)),((C38)+($F$30/2)))),IF($J38="HOT",C38-INPUT!D38,C38+INPUT!D38)))</f>
        <v>70</v>
      </c>
      <c r="H38" s="32">
        <f>IF(INPUT!$F$12=$P$3,'A1'!R38,IF(INPUT!$F$12=$P$4,'A1'!S38,'A1'!T38))</f>
        <v>13.416355555555555</v>
      </c>
      <c r="I38" s="113">
        <f t="shared" si="1"/>
        <v>603.73599999999999</v>
      </c>
      <c r="J38" s="32" t="str">
        <f t="shared" si="2"/>
        <v>COLD</v>
      </c>
      <c r="K38" s="112">
        <f t="shared" si="9"/>
        <v>25</v>
      </c>
      <c r="L38" s="112">
        <f t="shared" si="10"/>
        <v>70</v>
      </c>
      <c r="N38" s="32">
        <f>IF(INPUT!E24="","",INPUT!E24)</f>
        <v>603.73599999999999</v>
      </c>
      <c r="O38" s="32">
        <f t="shared" si="3"/>
        <v>1</v>
      </c>
      <c r="P38" s="32" t="str">
        <f>IF(INPUT!F24="","",INPUT!F24)</f>
        <v/>
      </c>
      <c r="Q38" s="32" t="str">
        <f t="shared" si="4"/>
        <v/>
      </c>
      <c r="R38" s="32">
        <f>IF(N38="","",IF(N$27=B$4,ABS(N38/O38),IF(N$27=B$5,ABS(N38/O38)/ABS(B38-C38),IF(INPUT!F$4=B$6,ABS(N38/O38)*ABS(P38/Q38),IF(INPUT!F$4=B$7,ABS(N38/O38)*ABS(P38/Q38)/ABS(B38-C38),"")))))</f>
        <v>13.416355555555555</v>
      </c>
      <c r="S38" s="117">
        <f t="shared" si="5"/>
        <v>48.298879999999997</v>
      </c>
      <c r="T38" s="116">
        <f t="shared" si="6"/>
        <v>7.0645863935940731</v>
      </c>
      <c r="U38" s="112">
        <f>IF(INPUT!B24="","",IF(INPUT!$G$6="°C",INPUT!B24,IF(INPUT!$G$6="°F",(INPUT!B24-32)/1.8,IF(INPUT!$G$6="K",INPUT!B24-273.15,(INPUT!B24/1.8)-273.15))))</f>
        <v>20</v>
      </c>
      <c r="V38" s="112">
        <f>IF(INPUT!C24="","",IF(INPUT!$G$6="°C",INPUT!C24,IF(INPUT!$G$6="°F",(INPUT!C24-32)/1.8,IF(INPUT!$G$6="K",INPUT!C24-273.15,(INPUT!C24/1.8)-273.15))))</f>
        <v>65</v>
      </c>
      <c r="W38" s="112">
        <f>IF(INPUT!B24="","",IF(INPUT!$G$6="°F",INPUT!B24,IF(INPUT!$G$6="°C",(INPUT!B24*1.8)+32,IF(INPUT!$G$6="°R",INPUT!B24-459.67,(INPUT!B24*1.8)-459.67))))</f>
        <v>67.999999999999943</v>
      </c>
      <c r="X38" s="112">
        <f>IF(INPUT!C24="","",IF(INPUT!$G$6="°F",INPUT!C24,IF(INPUT!$G$6="°C",(INPUT!C24*1.8)+32,IF(INPUT!$G$6="°R",INPUT!C24-459.67,(INPUT!C24*1.8)-459.67))))</f>
        <v>148.99999999999994</v>
      </c>
      <c r="Y38" s="32" t="str">
        <f>IF(INPUT!D24="","",IF(OR(INPUT!$G$6="K",INPUT!$G$6="°C"),INPUT!D24,INPUT!D24/1.8))</f>
        <v/>
      </c>
      <c r="AA38" s="32" t="str">
        <f>IF(INPUT!D24="","",IF(OR(INPUT!$G$6="K",INPUT!$G$6="°C"),INPUT!D24*1.8,INPUT!D24))</f>
        <v/>
      </c>
      <c r="AD38" s="99" t="str">
        <f>IF(INPUT!$F$4="Select Input Data Method","INPUT METHOD NOT SELECTED","")</f>
        <v/>
      </c>
      <c r="AE38" s="100" t="str">
        <f>IF(INPUT!$F$6="","GLOBAL DTMIN NOT SPECIFIED","")</f>
        <v/>
      </c>
      <c r="AF38" s="100" t="str">
        <f>IF(INPUT!F$14="",IF(OR(INPUT!E$15="",INPUT!E$15="Select Units"),"SELECT UNITS",""),IF(OR(INPUT!E$15="",INPUT!E$15="Select Units",INPUT!F$15="",INPUT!F$15="Select Units"),"SELECT UNITS",""))</f>
        <v/>
      </c>
      <c r="AG38" s="100" t="str">
        <f>IF(INPUT!$F$14="",IF(COUNTIF('A1'!C$4:C$10,INPUT!E$15)=0,"INCONSISTENT UNITS",""),IF(OR(COUNTIF('A1'!C$4:C$10,INPUT!E$15)=0,COUNTIF('A1'!E$4:E$10,INPUT!F$15)=0),"INCONSISTENT UNITS",""))</f>
        <v/>
      </c>
      <c r="AH38" s="100" t="str">
        <f>IF(INPUT!A24="","NO STREAM NAME","")</f>
        <v/>
      </c>
      <c r="AI38" s="100" t="str">
        <f t="shared" si="7"/>
        <v/>
      </c>
      <c r="AJ38" s="102" t="str">
        <f>IF(INPUT!B24="","NO SUPPLY TEMP","")</f>
        <v/>
      </c>
      <c r="AK38" s="97" t="str">
        <f>IF(INPUT!C24="","NO TARGET TEMP","")</f>
        <v/>
      </c>
      <c r="AL38" s="97" t="str">
        <f>IF(INPUT!E24="","NO PRIMARY HEAT DATA","")</f>
        <v/>
      </c>
      <c r="AM38" s="97" t="str">
        <f>IF(INPUT!F$14="","",IF(INPUT!F24="","NO SECONDARY HEAT DATA",""))</f>
        <v/>
      </c>
      <c r="AN38" s="100" t="str">
        <f t="shared" si="8"/>
        <v/>
      </c>
      <c r="AO38" s="100" t="str">
        <f>IF(SUM(INPUT!B24:F24)-SUM(INPUT!C24:F24)=0,IF(INPUT!B24=0,"","NON NUMERICAL INPUT"),"")</f>
        <v/>
      </c>
      <c r="AP38" s="100" t="str">
        <f>IF(SUM(INPUT!B24:F24)-SUM(INPUT!D24:F24,INPUT!B24)=0,IF(INPUT!C24=0,"","NON NUMERICAL INPUT"),"")</f>
        <v/>
      </c>
      <c r="AQ38" s="100" t="str">
        <f>IF(SUM(INPUT!B24:F24)-SUM(INPUT!E24:F24,INPUT!B24,INPUT!C24)=0,IF(INPUT!D24=0,"","NON NUMERICAL INPUT"),"")</f>
        <v/>
      </c>
      <c r="AR38" s="100" t="str">
        <f>IF(SUM(INPUT!B24:F24)-SUM(INPUT!B24:D24,INPUT!F24)=0,IF(INPUT!E24=0,"","NON NUMERICAL INPUT"),"")</f>
        <v/>
      </c>
      <c r="AS38" s="101" t="str">
        <f>IF(INPUT!F$14="","",IF(SUM(INPUT!B24:F24)-SUM(INPUT!B24:E24)=0,IF(INPUT!F24=0,"","NON NUMERICAL INPUT"),""))</f>
        <v/>
      </c>
    </row>
    <row r="39" spans="1:45" ht="39.6" x14ac:dyDescent="0.25">
      <c r="A39" s="32" t="str">
        <f>IF(INPUT!A25="","",INPUT!A25)</f>
        <v>PROD3</v>
      </c>
      <c r="B39" s="112">
        <f>IF(INPUT!$F$12=$P$3,'A1'!U39,IF(INPUT!$F$12=$P$4,'A1'!U39,'A1'!W39))</f>
        <v>124.85000000000002</v>
      </c>
      <c r="C39" s="112">
        <f>IF(INPUT!$F$12=$P$3,'A1'!V39,IF(INPUT!$F$12=$P$4,'A1'!V39,'A1'!X39))</f>
        <v>65</v>
      </c>
      <c r="D39" s="32" t="str">
        <f>IF(INPUT!$F$12=$P$3,'A1'!Y39,IF(INPUT!$F$12=$P$4,'A1'!Y39,'A1'!AA39))</f>
        <v/>
      </c>
      <c r="E39" s="32">
        <f t="shared" si="0"/>
        <v>119.85000000000002</v>
      </c>
      <c r="G39" s="32">
        <f>IF(C39="","",IF($D39="",IF($F$30="","NO dT MIN",IF(J39="HOT",((C39)-($F$30/2)),((C39)+($F$30/2)))),IF($J39="HOT",C39-INPUT!D39,C39+INPUT!D39)))</f>
        <v>60</v>
      </c>
      <c r="H39" s="32">
        <f>IF(INPUT!$F$12=$P$3,'A1'!R39,IF(INPUT!$F$12=$P$4,'A1'!S39,'A1'!T39))</f>
        <v>526.72681704260629</v>
      </c>
      <c r="I39" s="113">
        <f t="shared" si="1"/>
        <v>31524.6</v>
      </c>
      <c r="J39" s="32" t="str">
        <f t="shared" si="2"/>
        <v>HOT</v>
      </c>
      <c r="K39" s="112">
        <f t="shared" si="9"/>
        <v>119.85000000000002</v>
      </c>
      <c r="L39" s="112">
        <f t="shared" si="10"/>
        <v>60</v>
      </c>
      <c r="N39" s="32">
        <f>IF(INPUT!E25="","",INPUT!E25)</f>
        <v>31524.6</v>
      </c>
      <c r="O39" s="32">
        <f t="shared" si="3"/>
        <v>1</v>
      </c>
      <c r="P39" s="32" t="str">
        <f>IF(INPUT!F25="","",INPUT!F25)</f>
        <v/>
      </c>
      <c r="Q39" s="32" t="str">
        <f t="shared" si="4"/>
        <v/>
      </c>
      <c r="R39" s="32">
        <f>IF(N39="","",IF(N$27=B$4,ABS(N39/O39),IF(N$27=B$5,ABS(N39/O39)/ABS(B39-C39),IF(INPUT!F$4=B$6,ABS(N39/O39)*ABS(P39/Q39),IF(INPUT!F$4=B$7,ABS(N39/O39)*ABS(P39/Q39)/ABS(B39-C39),"")))))</f>
        <v>526.72681704260629</v>
      </c>
      <c r="S39" s="117">
        <f t="shared" si="5"/>
        <v>1896.2165413533826</v>
      </c>
      <c r="T39" s="116">
        <f t="shared" si="6"/>
        <v>277.35602931896398</v>
      </c>
      <c r="U39" s="112">
        <f>IF(INPUT!B25="","",IF(INPUT!$G$6="°C",INPUT!B25,IF(INPUT!$G$6="°F",(INPUT!B25-32)/1.8,IF(INPUT!$G$6="K",INPUT!B25-273.15,(INPUT!B25/1.8)-273.15))))</f>
        <v>124.85000000000002</v>
      </c>
      <c r="V39" s="112">
        <f>IF(INPUT!C25="","",IF(INPUT!$G$6="°C",INPUT!C25,IF(INPUT!$G$6="°F",(INPUT!C25-32)/1.8,IF(INPUT!$G$6="K",INPUT!C25-273.15,(INPUT!C25/1.8)-273.15))))</f>
        <v>65</v>
      </c>
      <c r="W39" s="112">
        <f>IF(INPUT!B25="","",IF(INPUT!$G$6="°F",INPUT!B25,IF(INPUT!$G$6="°C",(INPUT!B25*1.8)+32,IF(INPUT!$G$6="°R",INPUT!B25-459.67,(INPUT!B25*1.8)-459.67))))</f>
        <v>256.72999999999996</v>
      </c>
      <c r="X39" s="112">
        <f>IF(INPUT!C25="","",IF(INPUT!$G$6="°F",INPUT!C25,IF(INPUT!$G$6="°C",(INPUT!C25*1.8)+32,IF(INPUT!$G$6="°R",INPUT!C25-459.67,(INPUT!C25*1.8)-459.67))))</f>
        <v>148.99999999999994</v>
      </c>
      <c r="Y39" s="32" t="str">
        <f>IF(INPUT!D25="","",IF(OR(INPUT!$G$6="K",INPUT!$G$6="°C"),INPUT!D25,INPUT!D25/1.8))</f>
        <v/>
      </c>
      <c r="AA39" s="32" t="str">
        <f>IF(INPUT!D25="","",IF(OR(INPUT!$G$6="K",INPUT!$G$6="°C"),INPUT!D25*1.8,INPUT!D25))</f>
        <v/>
      </c>
      <c r="AD39" s="99" t="str">
        <f>IF(INPUT!$F$4="Select Input Data Method","INPUT METHOD NOT SELECTED","")</f>
        <v/>
      </c>
      <c r="AE39" s="100" t="str">
        <f>IF(INPUT!$F$6="","GLOBAL DTMIN NOT SPECIFIED","")</f>
        <v/>
      </c>
      <c r="AF39" s="100" t="str">
        <f>IF(INPUT!F$14="",IF(OR(INPUT!E$15="",INPUT!E$15="Select Units"),"SELECT UNITS",""),IF(OR(INPUT!E$15="",INPUT!E$15="Select Units",INPUT!F$15="",INPUT!F$15="Select Units"),"SELECT UNITS",""))</f>
        <v/>
      </c>
      <c r="AG39" s="100" t="str">
        <f>IF(INPUT!$F$14="",IF(COUNTIF('A1'!C$4:C$10,INPUT!E$15)=0,"INCONSISTENT UNITS",""),IF(OR(COUNTIF('A1'!C$4:C$10,INPUT!E$15)=0,COUNTIF('A1'!E$4:E$10,INPUT!F$15)=0),"INCONSISTENT UNITS",""))</f>
        <v/>
      </c>
      <c r="AH39" s="100" t="str">
        <f>IF(INPUT!A25="","NO STREAM NAME","")</f>
        <v/>
      </c>
      <c r="AI39" s="100" t="str">
        <f t="shared" si="7"/>
        <v/>
      </c>
      <c r="AJ39" s="102" t="str">
        <f>IF(INPUT!B25="","NO SUPPLY TEMP","")</f>
        <v/>
      </c>
      <c r="AK39" s="97" t="str">
        <f>IF(INPUT!C25="","NO TARGET TEMP","")</f>
        <v/>
      </c>
      <c r="AL39" s="97" t="str">
        <f>IF(INPUT!E25="","NO PRIMARY HEAT DATA","")</f>
        <v/>
      </c>
      <c r="AM39" s="97" t="str">
        <f>IF(INPUT!F$14="","",IF(INPUT!F25="","NO SECONDARY HEAT DATA",""))</f>
        <v/>
      </c>
      <c r="AN39" s="100" t="str">
        <f t="shared" si="8"/>
        <v/>
      </c>
      <c r="AO39" s="100" t="str">
        <f>IF(SUM(INPUT!B25:F25)-SUM(INPUT!C25:F25)=0,IF(INPUT!B25=0,"","NON NUMERICAL INPUT"),"")</f>
        <v/>
      </c>
      <c r="AP39" s="100" t="str">
        <f>IF(SUM(INPUT!B25:F25)-SUM(INPUT!D25:F25,INPUT!B25)=0,IF(INPUT!C25=0,"","NON NUMERICAL INPUT"),"")</f>
        <v/>
      </c>
      <c r="AQ39" s="100" t="str">
        <f>IF(SUM(INPUT!B25:F25)-SUM(INPUT!E25:F25,INPUT!B25,INPUT!C25)=0,IF(INPUT!D25=0,"","NON NUMERICAL INPUT"),"")</f>
        <v/>
      </c>
      <c r="AR39" s="100" t="str">
        <f>IF(SUM(INPUT!B25:F25)-SUM(INPUT!B25:D25,INPUT!F25)=0,IF(INPUT!E25=0,"","NON NUMERICAL INPUT"),"")</f>
        <v/>
      </c>
      <c r="AS39" s="101" t="str">
        <f>IF(INPUT!F$14="","",IF(SUM(INPUT!B25:F25)-SUM(INPUT!B25:E25)=0,IF(INPUT!F25=0,"","NON NUMERICAL INPUT"),""))</f>
        <v/>
      </c>
    </row>
    <row r="40" spans="1:45" x14ac:dyDescent="0.25">
      <c r="A40" s="32" t="str">
        <f>IF(INPUT!A26="","",INPUT!A26)</f>
        <v>H2O</v>
      </c>
      <c r="B40" s="112">
        <f>IF(INPUT!$F$12=$P$3,'A1'!U40,IF(INPUT!$F$12=$P$4,'A1'!U40,'A1'!W40))</f>
        <v>204.76400000000001</v>
      </c>
      <c r="C40" s="112">
        <f>IF(INPUT!$F$12=$P$3,'A1'!V40,IF(INPUT!$F$12=$P$4,'A1'!V40,'A1'!X40))</f>
        <v>25</v>
      </c>
      <c r="D40" s="32" t="str">
        <f>IF(INPUT!$F$12=$P$3,'A1'!Y40,IF(INPUT!$F$12=$P$4,'A1'!Y40,'A1'!AA40))</f>
        <v/>
      </c>
      <c r="E40" s="32">
        <f t="shared" si="0"/>
        <v>199.76400000000001</v>
      </c>
      <c r="G40" s="32">
        <f>IF(C40="","",IF($D40="",IF($F$30="","NO dT MIN",IF(J40="HOT",((C40)-($F$30/2)),((C40)+($F$30/2)))),IF($J40="HOT",C40-INPUT!D40,C40+INPUT!D40)))</f>
        <v>20</v>
      </c>
      <c r="H40" s="32">
        <f>IF(INPUT!$F$12=$P$3,'A1'!R40,IF(INPUT!$F$12=$P$4,'A1'!S40,'A1'!T40))</f>
        <v>41.935760218953739</v>
      </c>
      <c r="I40" s="113">
        <f t="shared" si="1"/>
        <v>7538.54</v>
      </c>
      <c r="J40" s="32" t="str">
        <f t="shared" si="2"/>
        <v>HOT</v>
      </c>
      <c r="K40" s="112">
        <f t="shared" si="9"/>
        <v>199.76400000000001</v>
      </c>
      <c r="L40" s="112">
        <f t="shared" si="10"/>
        <v>20</v>
      </c>
      <c r="N40" s="32">
        <f>IF(INPUT!E26="","",INPUT!E26)</f>
        <v>7538.54</v>
      </c>
      <c r="O40" s="32">
        <f t="shared" si="3"/>
        <v>1</v>
      </c>
      <c r="P40" s="32" t="str">
        <f>IF(INPUT!F26="","",INPUT!F26)</f>
        <v/>
      </c>
      <c r="Q40" s="32" t="str">
        <f t="shared" si="4"/>
        <v/>
      </c>
      <c r="R40" s="32">
        <f>IF(N40="","",IF(N$27=B$4,ABS(N40/O40),IF(N$27=B$5,ABS(N40/O40)/ABS(B40-C40),IF(INPUT!F$4=B$6,ABS(N40/O40)*ABS(P40/Q40),IF(INPUT!F$4=B$7,ABS(N40/O40)*ABS(P40/Q40)/ABS(B40-C40),"")))))</f>
        <v>41.935760218953739</v>
      </c>
      <c r="S40" s="117">
        <f t="shared" si="5"/>
        <v>150.96873678823346</v>
      </c>
      <c r="T40" s="116">
        <f t="shared" si="6"/>
        <v>22.081913364704093</v>
      </c>
      <c r="U40" s="112">
        <f>IF(INPUT!B26="","",IF(INPUT!$G$6="°C",INPUT!B26,IF(INPUT!$G$6="°F",(INPUT!B26-32)/1.8,IF(INPUT!$G$6="K",INPUT!B26-273.15,(INPUT!B26/1.8)-273.15))))</f>
        <v>204.76400000000001</v>
      </c>
      <c r="V40" s="112">
        <f>IF(INPUT!C26="","",IF(INPUT!$G$6="°C",INPUT!C26,IF(INPUT!$G$6="°F",(INPUT!C26-32)/1.8,IF(INPUT!$G$6="K",INPUT!C26-273.15,(INPUT!C26/1.8)-273.15))))</f>
        <v>25</v>
      </c>
      <c r="W40" s="112">
        <f>IF(INPUT!B26="","",IF(INPUT!$G$6="°F",INPUT!B26,IF(INPUT!$G$6="°C",(INPUT!B26*1.8)+32,IF(INPUT!$G$6="°R",INPUT!B26-459.67,(INPUT!B26*1.8)-459.67))))</f>
        <v>400.57519999999994</v>
      </c>
      <c r="X40" s="112">
        <f>IF(INPUT!C26="","",IF(INPUT!$G$6="°F",INPUT!C26,IF(INPUT!$G$6="°C",(INPUT!C26*1.8)+32,IF(INPUT!$G$6="°R",INPUT!C26-459.67,(INPUT!C26*1.8)-459.67))))</f>
        <v>76.999999999999943</v>
      </c>
      <c r="Y40" s="32" t="str">
        <f>IF(INPUT!D26="","",IF(OR(INPUT!$G$6="K",INPUT!$G$6="°C"),INPUT!D26,INPUT!D26/1.8))</f>
        <v/>
      </c>
      <c r="AA40" s="32" t="str">
        <f>IF(INPUT!D26="","",IF(OR(INPUT!$G$6="K",INPUT!$G$6="°C"),INPUT!D26*1.8,INPUT!D26))</f>
        <v/>
      </c>
      <c r="AD40" s="99" t="str">
        <f>IF(INPUT!$F$4="Select Input Data Method","INPUT METHOD NOT SELECTED","")</f>
        <v/>
      </c>
      <c r="AE40" s="100" t="str">
        <f>IF(INPUT!$F$6="","GLOBAL DTMIN NOT SPECIFIED","")</f>
        <v/>
      </c>
      <c r="AF40" s="100" t="str">
        <f>IF(INPUT!F$14="",IF(OR(INPUT!E$15="",INPUT!E$15="Select Units"),"SELECT UNITS",""),IF(OR(INPUT!E$15="",INPUT!E$15="Select Units",INPUT!F$15="",INPUT!F$15="Select Units"),"SELECT UNITS",""))</f>
        <v/>
      </c>
      <c r="AG40" s="100" t="str">
        <f>IF(INPUT!$F$14="",IF(COUNTIF('A1'!C$4:C$10,INPUT!E$15)=0,"INCONSISTENT UNITS",""),IF(OR(COUNTIF('A1'!C$4:C$10,INPUT!E$15)=0,COUNTIF('A1'!E$4:E$10,INPUT!F$15)=0),"INCONSISTENT UNITS",""))</f>
        <v/>
      </c>
      <c r="AH40" s="100" t="str">
        <f>IF(INPUT!A26="","NO STREAM NAME","")</f>
        <v/>
      </c>
      <c r="AI40" s="100" t="str">
        <f t="shared" si="7"/>
        <v/>
      </c>
      <c r="AJ40" s="102" t="str">
        <f>IF(INPUT!B26="","NO SUPPLY TEMP","")</f>
        <v/>
      </c>
      <c r="AK40" s="97" t="str">
        <f>IF(INPUT!C26="","NO TARGET TEMP","")</f>
        <v/>
      </c>
      <c r="AL40" s="97" t="str">
        <f>IF(INPUT!E26="","NO PRIMARY HEAT DATA","")</f>
        <v/>
      </c>
      <c r="AM40" s="97" t="str">
        <f>IF(INPUT!F$14="","",IF(INPUT!F26="","NO SECONDARY HEAT DATA",""))</f>
        <v/>
      </c>
      <c r="AN40" s="100" t="str">
        <f t="shared" si="8"/>
        <v/>
      </c>
      <c r="AO40" s="100" t="str">
        <f>IF(SUM(INPUT!B26:F26)-SUM(INPUT!C26:F26)=0,IF(INPUT!B26=0,"","NON NUMERICAL INPUT"),"")</f>
        <v/>
      </c>
      <c r="AP40" s="100" t="str">
        <f>IF(SUM(INPUT!B26:F26)-SUM(INPUT!D26:F26,INPUT!B26)=0,IF(INPUT!C26=0,"","NON NUMERICAL INPUT"),"")</f>
        <v/>
      </c>
      <c r="AQ40" s="100" t="str">
        <f>IF(SUM(INPUT!B26:F26)-SUM(INPUT!E26:F26,INPUT!B26,INPUT!C26)=0,IF(INPUT!D26=0,"","NON NUMERICAL INPUT"),"")</f>
        <v/>
      </c>
      <c r="AR40" s="100" t="str">
        <f>IF(SUM(INPUT!B26:F26)-SUM(INPUT!B26:D26,INPUT!F26)=0,IF(INPUT!E26=0,"","NON NUMERICAL INPUT"),"")</f>
        <v/>
      </c>
      <c r="AS40" s="101" t="str">
        <f>IF(INPUT!F$14="","",IF(SUM(INPUT!B26:F26)-SUM(INPUT!B26:E26)=0,IF(INPUT!F26=0,"","NON NUMERICAL INPUT"),""))</f>
        <v/>
      </c>
    </row>
    <row r="41" spans="1:45" x14ac:dyDescent="0.25">
      <c r="A41" s="32" t="str">
        <f>IF(INPUT!A27="","",INPUT!A27)</f>
        <v>FORMIC</v>
      </c>
      <c r="B41" s="112">
        <f>IF(INPUT!$F$12=$P$3,'A1'!U41,IF(INPUT!$F$12=$P$4,'A1'!U41,'A1'!W41))</f>
        <v>100.19800000000004</v>
      </c>
      <c r="C41" s="112">
        <f>IF(INPUT!$F$12=$P$3,'A1'!V41,IF(INPUT!$F$12=$P$4,'A1'!V41,'A1'!X41))</f>
        <v>-0.14999999999997726</v>
      </c>
      <c r="D41" s="32" t="str">
        <f>IF(INPUT!$F$12=$P$3,'A1'!Y41,IF(INPUT!$F$12=$P$4,'A1'!Y41,'A1'!AA41))</f>
        <v/>
      </c>
      <c r="E41" s="32">
        <f t="shared" si="0"/>
        <v>95.198000000000036</v>
      </c>
      <c r="G41" s="32">
        <f>IF(C41="","",IF($D41="",IF($F$30="","NO dT MIN",IF(J41="HOT",((C41)-($F$30/2)),((C41)+($F$30/2)))),IF($J41="HOT",C41-INPUT!D41,C41+INPUT!D41)))</f>
        <v>-5.1499999999999773</v>
      </c>
      <c r="H41" s="32">
        <f>IF(INPUT!$F$12=$P$3,'A1'!R41,IF(INPUT!$F$12=$P$4,'A1'!S41,'A1'!T41))</f>
        <v>11.273667636624545</v>
      </c>
      <c r="I41" s="113">
        <f t="shared" si="1"/>
        <v>1131.29</v>
      </c>
      <c r="J41" s="32" t="str">
        <f t="shared" si="2"/>
        <v>HOT</v>
      </c>
      <c r="K41" s="112">
        <f t="shared" si="9"/>
        <v>95.198000000000036</v>
      </c>
      <c r="L41" s="112">
        <f t="shared" si="10"/>
        <v>-5.1499999999999773</v>
      </c>
      <c r="N41" s="32">
        <f>IF(INPUT!E27="","",INPUT!E27)</f>
        <v>1131.29</v>
      </c>
      <c r="O41" s="32">
        <f t="shared" si="3"/>
        <v>1</v>
      </c>
      <c r="P41" s="32" t="str">
        <f>IF(INPUT!F27="","",INPUT!F27)</f>
        <v/>
      </c>
      <c r="Q41" s="32" t="str">
        <f t="shared" si="4"/>
        <v/>
      </c>
      <c r="R41" s="32">
        <f>IF(N41="","",IF(N$27=B$4,ABS(N41/O41),IF(N$27=B$5,ABS(N41/O41)/ABS(B41-C41),IF(INPUT!F$4=B$6,ABS(N41/O41)*ABS(P41/Q41),IF(INPUT!F$4=B$7,ABS(N41/O41)*ABS(P41/Q41)/ABS(B41-C41),"")))))</f>
        <v>11.273667636624545</v>
      </c>
      <c r="S41" s="117">
        <f t="shared" si="5"/>
        <v>40.585203491848361</v>
      </c>
      <c r="T41" s="116">
        <f t="shared" si="6"/>
        <v>5.9363214296016515</v>
      </c>
      <c r="U41" s="112">
        <f>IF(INPUT!B27="","",IF(INPUT!$G$6="°C",INPUT!B27,IF(INPUT!$G$6="°F",(INPUT!B27-32)/1.8,IF(INPUT!$G$6="K",INPUT!B27-273.15,(INPUT!B27/1.8)-273.15))))</f>
        <v>100.19800000000004</v>
      </c>
      <c r="V41" s="112">
        <f>IF(INPUT!C27="","",IF(INPUT!$G$6="°C",INPUT!C27,IF(INPUT!$G$6="°F",(INPUT!C27-32)/1.8,IF(INPUT!$G$6="K",INPUT!C27-273.15,(INPUT!C27/1.8)-273.15))))</f>
        <v>-0.14999999999997726</v>
      </c>
      <c r="W41" s="112">
        <f>IF(INPUT!B27="","",IF(INPUT!$G$6="°F",INPUT!B27,IF(INPUT!$G$6="°C",(INPUT!B27*1.8)+32,IF(INPUT!$G$6="°R",INPUT!B27-459.67,(INPUT!B27*1.8)-459.67))))</f>
        <v>212.35640000000006</v>
      </c>
      <c r="X41" s="112">
        <f>IF(INPUT!C27="","",IF(INPUT!$G$6="°F",INPUT!C27,IF(INPUT!$G$6="°C",(INPUT!C27*1.8)+32,IF(INPUT!$G$6="°R",INPUT!C27-459.67,(INPUT!C27*1.8)-459.67))))</f>
        <v>31.730000000000018</v>
      </c>
      <c r="Y41" s="32" t="str">
        <f>IF(INPUT!D27="","",IF(OR(INPUT!$G$6="K",INPUT!$G$6="°C"),INPUT!D27,INPUT!D27/1.8))</f>
        <v/>
      </c>
      <c r="AA41" s="32" t="str">
        <f>IF(INPUT!D27="","",IF(OR(INPUT!$G$6="K",INPUT!$G$6="°C"),INPUT!D27*1.8,INPUT!D27))</f>
        <v/>
      </c>
      <c r="AD41" s="99" t="str">
        <f>IF(INPUT!$F$4="Select Input Data Method","INPUT METHOD NOT SELECTED","")</f>
        <v/>
      </c>
      <c r="AE41" s="100" t="str">
        <f>IF(INPUT!$F$6="","GLOBAL DTMIN NOT SPECIFIED","")</f>
        <v/>
      </c>
      <c r="AF41" s="100" t="str">
        <f>IF(INPUT!F$14="",IF(OR(INPUT!E$15="",INPUT!E$15="Select Units"),"SELECT UNITS",""),IF(OR(INPUT!E$15="",INPUT!E$15="Select Units",INPUT!F$15="",INPUT!F$15="Select Units"),"SELECT UNITS",""))</f>
        <v/>
      </c>
      <c r="AG41" s="100" t="str">
        <f>IF(INPUT!$F$14="",IF(COUNTIF('A1'!C$4:C$10,INPUT!E$15)=0,"INCONSISTENT UNITS",""),IF(OR(COUNTIF('A1'!C$4:C$10,INPUT!E$15)=0,COUNTIF('A1'!E$4:E$10,INPUT!F$15)=0),"INCONSISTENT UNITS",""))</f>
        <v/>
      </c>
      <c r="AH41" s="100" t="str">
        <f>IF(INPUT!A27="","NO STREAM NAME","")</f>
        <v/>
      </c>
      <c r="AI41" s="100" t="str">
        <f t="shared" si="7"/>
        <v/>
      </c>
      <c r="AJ41" s="102" t="str">
        <f>IF(INPUT!B27="","NO SUPPLY TEMP","")</f>
        <v/>
      </c>
      <c r="AK41" s="97" t="str">
        <f>IF(INPUT!C27="","NO TARGET TEMP","")</f>
        <v/>
      </c>
      <c r="AL41" s="97" t="str">
        <f>IF(INPUT!E27="","NO PRIMARY HEAT DATA","")</f>
        <v/>
      </c>
      <c r="AM41" s="97" t="str">
        <f>IF(INPUT!F$14="","",IF(INPUT!F27="","NO SECONDARY HEAT DATA",""))</f>
        <v/>
      </c>
      <c r="AN41" s="100" t="str">
        <f t="shared" si="8"/>
        <v/>
      </c>
      <c r="AO41" s="100" t="str">
        <f>IF(SUM(INPUT!B27:F27)-SUM(INPUT!C27:F27)=0,IF(INPUT!B27=0,"","NON NUMERICAL INPUT"),"")</f>
        <v/>
      </c>
      <c r="AP41" s="100" t="str">
        <f>IF(SUM(INPUT!B27:F27)-SUM(INPUT!D27:F27,INPUT!B27)=0,IF(INPUT!C27=0,"","NON NUMERICAL INPUT"),"")</f>
        <v/>
      </c>
      <c r="AQ41" s="100" t="str">
        <f>IF(SUM(INPUT!B27:F27)-SUM(INPUT!E27:F27,INPUT!B27,INPUT!C27)=0,IF(INPUT!D27=0,"","NON NUMERICAL INPUT"),"")</f>
        <v/>
      </c>
      <c r="AR41" s="100" t="str">
        <f>IF(SUM(INPUT!B27:F27)-SUM(INPUT!B27:D27,INPUT!F27)=0,IF(INPUT!E27=0,"","NON NUMERICAL INPUT"),"")</f>
        <v/>
      </c>
      <c r="AS41" s="101" t="str">
        <f>IF(INPUT!F$14="","",IF(SUM(INPUT!B27:F27)-SUM(INPUT!B27:E27)=0,IF(INPUT!F27=0,"","NON NUMERICAL INPUT"),""))</f>
        <v/>
      </c>
    </row>
    <row r="42" spans="1:45" x14ac:dyDescent="0.25">
      <c r="A42" s="32" t="str">
        <f>IF(INPUT!A28="","",INPUT!A28)</f>
        <v>PFR1</v>
      </c>
      <c r="B42" s="112">
        <f>IF(INPUT!$F$12=$P$3,'A1'!U42,IF(INPUT!$F$12=$P$4,'A1'!U42,'A1'!W42))</f>
        <v>389.85</v>
      </c>
      <c r="C42" s="112">
        <f>IF(INPUT!$F$12=$P$3,'A1'!V42,IF(INPUT!$F$12=$P$4,'A1'!V42,'A1'!X42))</f>
        <v>388.83900000000006</v>
      </c>
      <c r="D42" s="32" t="str">
        <f>IF(INPUT!$F$12=$P$3,'A1'!Y42,IF(INPUT!$F$12=$P$4,'A1'!Y42,'A1'!AA42))</f>
        <v/>
      </c>
      <c r="E42" s="32">
        <f t="shared" si="0"/>
        <v>384.85</v>
      </c>
      <c r="G42" s="32">
        <f>IF(C42="","",IF($D42="",IF($F$30="","NO dT MIN",IF(J42="HOT",((C42)-($F$30/2)),((C42)+($F$30/2)))),IF($J42="HOT",C42-INPUT!D42,C42+INPUT!D42)))</f>
        <v>383.83900000000006</v>
      </c>
      <c r="H42" s="32">
        <f>IF(INPUT!$F$12=$P$3,'A1'!R42,IF(INPUT!$F$12=$P$4,'A1'!S42,'A1'!T42))</f>
        <v>29931.84965380908</v>
      </c>
      <c r="I42" s="113">
        <f t="shared" si="1"/>
        <v>30261.1</v>
      </c>
      <c r="J42" s="32" t="str">
        <f t="shared" si="2"/>
        <v>HOT</v>
      </c>
      <c r="K42" s="112">
        <f t="shared" si="9"/>
        <v>384.85</v>
      </c>
      <c r="L42" s="112">
        <f t="shared" si="10"/>
        <v>383.83900000000006</v>
      </c>
      <c r="N42" s="32">
        <f>IF(INPUT!E28="","",INPUT!E28)</f>
        <v>30261.1</v>
      </c>
      <c r="O42" s="32">
        <f t="shared" si="3"/>
        <v>1</v>
      </c>
      <c r="P42" s="32" t="str">
        <f>IF(INPUT!F28="","",INPUT!F28)</f>
        <v/>
      </c>
      <c r="Q42" s="32" t="str">
        <f t="shared" si="4"/>
        <v/>
      </c>
      <c r="R42" s="32">
        <f>IF(N42="","",IF(N$27=B$4,ABS(N42/O42),IF(N$27=B$5,ABS(N42/O42)/ABS(B42-C42),IF(INPUT!F$4=B$6,ABS(N42/O42)*ABS(P42/Q42),IF(INPUT!F$4=B$7,ABS(N42/O42)*ABS(P42/Q42)/ABS(B42-C42),"")))))</f>
        <v>29931.84965380908</v>
      </c>
      <c r="S42" s="117">
        <f t="shared" si="5"/>
        <v>107754.65875371269</v>
      </c>
      <c r="T42" s="116">
        <f t="shared" si="6"/>
        <v>15761.07139705623</v>
      </c>
      <c r="U42" s="112">
        <f>IF(INPUT!B28="","",IF(INPUT!$G$6="°C",INPUT!B28,IF(INPUT!$G$6="°F",(INPUT!B28-32)/1.8,IF(INPUT!$G$6="K",INPUT!B28-273.15,(INPUT!B28/1.8)-273.15))))</f>
        <v>389.85</v>
      </c>
      <c r="V42" s="112">
        <f>IF(INPUT!C28="","",IF(INPUT!$G$6="°C",INPUT!C28,IF(INPUT!$G$6="°F",(INPUT!C28-32)/1.8,IF(INPUT!$G$6="K",INPUT!C28-273.15,(INPUT!C28/1.8)-273.15))))</f>
        <v>388.83900000000006</v>
      </c>
      <c r="W42" s="112">
        <f>IF(INPUT!B28="","",IF(INPUT!$G$6="°F",INPUT!B28,IF(INPUT!$G$6="°C",(INPUT!B28*1.8)+32,IF(INPUT!$G$6="°R",INPUT!B28-459.67,(INPUT!B28*1.8)-459.67))))</f>
        <v>733.73</v>
      </c>
      <c r="X42" s="112">
        <f>IF(INPUT!C28="","",IF(INPUT!$G$6="°F",INPUT!C28,IF(INPUT!$G$6="°C",(INPUT!C28*1.8)+32,IF(INPUT!$G$6="°R",INPUT!C28-459.67,(INPUT!C28*1.8)-459.67))))</f>
        <v>731.91020000000003</v>
      </c>
      <c r="Y42" s="32" t="str">
        <f>IF(INPUT!D28="","",IF(OR(INPUT!$G$6="K",INPUT!$G$6="°C"),INPUT!D28,INPUT!D28/1.8))</f>
        <v/>
      </c>
      <c r="AA42" s="32" t="str">
        <f>IF(INPUT!D28="","",IF(OR(INPUT!$G$6="K",INPUT!$G$6="°C"),INPUT!D28*1.8,INPUT!D28))</f>
        <v/>
      </c>
      <c r="AD42" s="99" t="str">
        <f>IF(INPUT!$F$4="Select Input Data Method","INPUT METHOD NOT SELECTED","")</f>
        <v/>
      </c>
      <c r="AE42" s="100" t="str">
        <f>IF(INPUT!$F$6="","GLOBAL DTMIN NOT SPECIFIED","")</f>
        <v/>
      </c>
      <c r="AF42" s="100" t="str">
        <f>IF(INPUT!F$14="",IF(OR(INPUT!E$15="",INPUT!E$15="Select Units"),"SELECT UNITS",""),IF(OR(INPUT!E$15="",INPUT!E$15="Select Units",INPUT!F$15="",INPUT!F$15="Select Units"),"SELECT UNITS",""))</f>
        <v/>
      </c>
      <c r="AG42" s="100" t="str">
        <f>IF(INPUT!$F$14="",IF(COUNTIF('A1'!C$4:C$10,INPUT!E$15)=0,"INCONSISTENT UNITS",""),IF(OR(COUNTIF('A1'!C$4:C$10,INPUT!E$15)=0,COUNTIF('A1'!E$4:E$10,INPUT!F$15)=0),"INCONSISTENT UNITS",""))</f>
        <v/>
      </c>
      <c r="AH42" s="100" t="str">
        <f>IF(INPUT!A28="","NO STREAM NAME","")</f>
        <v/>
      </c>
      <c r="AI42" s="100" t="str">
        <f t="shared" si="7"/>
        <v/>
      </c>
      <c r="AJ42" s="102" t="str">
        <f>IF(INPUT!B28="","NO SUPPLY TEMP","")</f>
        <v/>
      </c>
      <c r="AK42" s="97" t="str">
        <f>IF(INPUT!C28="","NO TARGET TEMP","")</f>
        <v/>
      </c>
      <c r="AL42" s="97" t="str">
        <f>IF(INPUT!E28="","NO PRIMARY HEAT DATA","")</f>
        <v/>
      </c>
      <c r="AM42" s="97" t="str">
        <f>IF(INPUT!F$14="","",IF(INPUT!F28="","NO SECONDARY HEAT DATA",""))</f>
        <v/>
      </c>
      <c r="AN42" s="100" t="str">
        <f t="shared" si="8"/>
        <v/>
      </c>
      <c r="AO42" s="100" t="str">
        <f>IF(SUM(INPUT!B28:F28)-SUM(INPUT!C28:F28)=0,IF(INPUT!B28=0,"","NON NUMERICAL INPUT"),"")</f>
        <v/>
      </c>
      <c r="AP42" s="100" t="str">
        <f>IF(SUM(INPUT!B28:F28)-SUM(INPUT!D28:F28,INPUT!B28)=0,IF(INPUT!C28=0,"","NON NUMERICAL INPUT"),"")</f>
        <v/>
      </c>
      <c r="AQ42" s="100" t="str">
        <f>IF(SUM(INPUT!B28:F28)-SUM(INPUT!E28:F28,INPUT!B28,INPUT!C28)=0,IF(INPUT!D28=0,"","NON NUMERICAL INPUT"),"")</f>
        <v/>
      </c>
      <c r="AR42" s="100" t="str">
        <f>IF(SUM(INPUT!B28:F28)-SUM(INPUT!B28:D28,INPUT!F28)=0,IF(INPUT!E28=0,"","NON NUMERICAL INPUT"),"")</f>
        <v/>
      </c>
      <c r="AS42" s="101" t="str">
        <f>IF(INPUT!F$14="","",IF(SUM(INPUT!B28:F28)-SUM(INPUT!B28:E28)=0,IF(INPUT!F28=0,"","NON NUMERICAL INPUT"),""))</f>
        <v/>
      </c>
    </row>
    <row r="43" spans="1:45" x14ac:dyDescent="0.25">
      <c r="A43" s="32" t="str">
        <f>IF(INPUT!A29="","",INPUT!A29)</f>
        <v>PFR2</v>
      </c>
      <c r="B43" s="112">
        <f>IF(INPUT!$F$12=$P$3,'A1'!U43,IF(INPUT!$F$12=$P$4,'A1'!U43,'A1'!W43))</f>
        <v>350.33400000000006</v>
      </c>
      <c r="C43" s="112">
        <f>IF(INPUT!$F$12=$P$3,'A1'!V43,IF(INPUT!$F$12=$P$4,'A1'!V43,'A1'!X43))</f>
        <v>350</v>
      </c>
      <c r="D43" s="32" t="str">
        <f>IF(INPUT!$F$12=$P$3,'A1'!Y43,IF(INPUT!$F$12=$P$4,'A1'!Y43,'A1'!AA43))</f>
        <v/>
      </c>
      <c r="E43" s="32">
        <f t="shared" si="0"/>
        <v>345.33400000000006</v>
      </c>
      <c r="G43" s="32">
        <f>IF(C43="","",IF($D43="",IF($F$30="","NO dT MIN",IF(J43="HOT",((C43)-($F$30/2)),((C43)+($F$30/2)))),IF($J43="HOT",C43-INPUT!D43,C43+INPUT!D43)))</f>
        <v>345</v>
      </c>
      <c r="H43" s="32">
        <f>IF(INPUT!$F$12=$P$3,'A1'!R43,IF(INPUT!$F$12=$P$4,'A1'!S43,'A1'!T43))</f>
        <v>181550.29940116499</v>
      </c>
      <c r="I43" s="113">
        <f t="shared" si="1"/>
        <v>60637.8</v>
      </c>
      <c r="J43" s="32" t="str">
        <f t="shared" si="2"/>
        <v>HOT</v>
      </c>
      <c r="K43" s="112">
        <f t="shared" si="9"/>
        <v>345.33400000000006</v>
      </c>
      <c r="L43" s="112">
        <f t="shared" si="10"/>
        <v>345</v>
      </c>
      <c r="N43" s="32">
        <f>IF(INPUT!E29="","",INPUT!E29)</f>
        <v>60637.8</v>
      </c>
      <c r="O43" s="32">
        <f t="shared" si="3"/>
        <v>1</v>
      </c>
      <c r="P43" s="32" t="str">
        <f>IF(INPUT!F29="","",INPUT!F29)</f>
        <v/>
      </c>
      <c r="Q43" s="32" t="str">
        <f t="shared" si="4"/>
        <v/>
      </c>
      <c r="R43" s="32">
        <f>IF(N43="","",IF(N$27=B$4,ABS(N43/O43),IF(N$27=B$5,ABS(N43/O43)/ABS(B43-C43),IF(INPUT!F$4=B$6,ABS(N43/O43)*ABS(P43/Q43),IF(INPUT!F$4=B$7,ABS(N43/O43)*ABS(P43/Q43)/ABS(B43-C43),"")))))</f>
        <v>181550.29940116499</v>
      </c>
      <c r="S43" s="117">
        <f t="shared" si="5"/>
        <v>653581.0778441939</v>
      </c>
      <c r="T43" s="116">
        <f t="shared" si="6"/>
        <v>95598.075765910966</v>
      </c>
      <c r="U43" s="112">
        <f>IF(INPUT!B29="","",IF(INPUT!$G$6="°C",INPUT!B29,IF(INPUT!$G$6="°F",(INPUT!B29-32)/1.8,IF(INPUT!$G$6="K",INPUT!B29-273.15,(INPUT!B29/1.8)-273.15))))</f>
        <v>350.33400000000006</v>
      </c>
      <c r="V43" s="112">
        <f>IF(INPUT!C29="","",IF(INPUT!$G$6="°C",INPUT!C29,IF(INPUT!$G$6="°F",(INPUT!C29-32)/1.8,IF(INPUT!$G$6="K",INPUT!C29-273.15,(INPUT!C29/1.8)-273.15))))</f>
        <v>350</v>
      </c>
      <c r="W43" s="112">
        <f>IF(INPUT!B29="","",IF(INPUT!$G$6="°F",INPUT!B29,IF(INPUT!$G$6="°C",(INPUT!B29*1.8)+32,IF(INPUT!$G$6="°R",INPUT!B29-459.67,(INPUT!B29*1.8)-459.67))))</f>
        <v>662.60120000000006</v>
      </c>
      <c r="X43" s="112">
        <f>IF(INPUT!C29="","",IF(INPUT!$G$6="°F",INPUT!C29,IF(INPUT!$G$6="°C",(INPUT!C29*1.8)+32,IF(INPUT!$G$6="°R",INPUT!C29-459.67,(INPUT!C29*1.8)-459.67))))</f>
        <v>662</v>
      </c>
      <c r="Y43" s="32" t="str">
        <f>IF(INPUT!D29="","",IF(OR(INPUT!$G$6="K",INPUT!$G$6="°C"),INPUT!D29,INPUT!D29/1.8))</f>
        <v/>
      </c>
      <c r="AA43" s="32" t="str">
        <f>IF(INPUT!D29="","",IF(OR(INPUT!$G$6="K",INPUT!$G$6="°C"),INPUT!D29*1.8,INPUT!D29))</f>
        <v/>
      </c>
      <c r="AD43" s="99" t="str">
        <f>IF(INPUT!$F$4="Select Input Data Method","INPUT METHOD NOT SELECTED","")</f>
        <v/>
      </c>
      <c r="AE43" s="100" t="str">
        <f>IF(INPUT!$F$6="","GLOBAL DTMIN NOT SPECIFIED","")</f>
        <v/>
      </c>
      <c r="AF43" s="100" t="str">
        <f>IF(INPUT!F$14="",IF(OR(INPUT!E$15="",INPUT!E$15="Select Units"),"SELECT UNITS",""),IF(OR(INPUT!E$15="",INPUT!E$15="Select Units",INPUT!F$15="",INPUT!F$15="Select Units"),"SELECT UNITS",""))</f>
        <v/>
      </c>
      <c r="AG43" s="100" t="str">
        <f>IF(INPUT!$F$14="",IF(COUNTIF('A1'!C$4:C$10,INPUT!E$15)=0,"INCONSISTENT UNITS",""),IF(OR(COUNTIF('A1'!C$4:C$10,INPUT!E$15)=0,COUNTIF('A1'!E$4:E$10,INPUT!F$15)=0),"INCONSISTENT UNITS",""))</f>
        <v/>
      </c>
      <c r="AH43" s="100" t="str">
        <f>IF(INPUT!A29="","NO STREAM NAME","")</f>
        <v/>
      </c>
      <c r="AI43" s="100" t="str">
        <f t="shared" si="7"/>
        <v/>
      </c>
      <c r="AJ43" s="102" t="str">
        <f>IF(INPUT!B29="","NO SUPPLY TEMP","")</f>
        <v/>
      </c>
      <c r="AK43" s="97" t="str">
        <f>IF(INPUT!C29="","NO TARGET TEMP","")</f>
        <v/>
      </c>
      <c r="AL43" s="97" t="str">
        <f>IF(INPUT!E29="","NO PRIMARY HEAT DATA","")</f>
        <v/>
      </c>
      <c r="AM43" s="97" t="str">
        <f>IF(INPUT!F$14="","",IF(INPUT!F29="","NO SECONDARY HEAT DATA",""))</f>
        <v/>
      </c>
      <c r="AN43" s="100" t="str">
        <f t="shared" si="8"/>
        <v/>
      </c>
      <c r="AO43" s="100" t="str">
        <f>IF(SUM(INPUT!B29:F29)-SUM(INPUT!C29:F29)=0,IF(INPUT!B29=0,"","NON NUMERICAL INPUT"),"")</f>
        <v/>
      </c>
      <c r="AP43" s="100" t="str">
        <f>IF(SUM(INPUT!B29:F29)-SUM(INPUT!D29:F29,INPUT!B29)=0,IF(INPUT!C29=0,"","NON NUMERICAL INPUT"),"")</f>
        <v/>
      </c>
      <c r="AQ43" s="100" t="str">
        <f>IF(SUM(INPUT!B29:F29)-SUM(INPUT!E29:F29,INPUT!B29,INPUT!C29)=0,IF(INPUT!D29=0,"","NON NUMERICAL INPUT"),"")</f>
        <v/>
      </c>
      <c r="AR43" s="100" t="str">
        <f>IF(SUM(INPUT!B29:F29)-SUM(INPUT!B29:D29,INPUT!F29)=0,IF(INPUT!E29=0,"","NON NUMERICAL INPUT"),"")</f>
        <v/>
      </c>
      <c r="AS43" s="101" t="str">
        <f>IF(INPUT!F$14="","",IF(SUM(INPUT!B29:F29)-SUM(INPUT!B29:E29)=0,IF(INPUT!F29=0,"","NON NUMERICAL INPUT"),""))</f>
        <v/>
      </c>
    </row>
    <row r="44" spans="1:45" x14ac:dyDescent="0.25">
      <c r="A44" s="32" t="str">
        <f>IF(INPUT!A30="","",INPUT!A30)</f>
        <v>PFR3</v>
      </c>
      <c r="B44" s="112">
        <f>IF(INPUT!$F$12=$P$3,'A1'!U44,IF(INPUT!$F$12=$P$4,'A1'!U44,'A1'!W44))</f>
        <v>125</v>
      </c>
      <c r="C44" s="112">
        <f>IF(INPUT!$F$12=$P$3,'A1'!V44,IF(INPUT!$F$12=$P$4,'A1'!V44,'A1'!X44))</f>
        <v>124.85000000000002</v>
      </c>
      <c r="D44" s="32" t="str">
        <f>IF(INPUT!$F$12=$P$3,'A1'!Y44,IF(INPUT!$F$12=$P$4,'A1'!Y44,'A1'!AA44))</f>
        <v/>
      </c>
      <c r="E44" s="32">
        <f t="shared" si="0"/>
        <v>120</v>
      </c>
      <c r="G44" s="32">
        <f>IF(C44="","",IF($D44="",IF($F$30="","NO dT MIN",IF(J44="HOT",((C44)-($F$30/2)),((C44)+($F$30/2)))),IF($J44="HOT",C44-INPUT!D44,C44+INPUT!D44)))</f>
        <v>119.85000000000002</v>
      </c>
      <c r="H44" s="32">
        <f>IF(INPUT!$F$12=$P$3,'A1'!R44,IF(INPUT!$F$12=$P$4,'A1'!S44,'A1'!T44))</f>
        <v>739006.66666677874</v>
      </c>
      <c r="I44" s="113">
        <f t="shared" si="1"/>
        <v>110851.00000000001</v>
      </c>
      <c r="J44" s="32" t="str">
        <f t="shared" si="2"/>
        <v>HOT</v>
      </c>
      <c r="K44" s="112">
        <f t="shared" si="9"/>
        <v>120</v>
      </c>
      <c r="L44" s="112">
        <f t="shared" si="10"/>
        <v>119.85000000000002</v>
      </c>
      <c r="N44" s="32">
        <f>IF(INPUT!E30="","",INPUT!E30)</f>
        <v>110851</v>
      </c>
      <c r="O44" s="32">
        <f t="shared" si="3"/>
        <v>1</v>
      </c>
      <c r="P44" s="32" t="str">
        <f>IF(INPUT!F30="","",INPUT!F30)</f>
        <v/>
      </c>
      <c r="Q44" s="32" t="str">
        <f t="shared" si="4"/>
        <v/>
      </c>
      <c r="R44" s="32">
        <f>IF(N44="","",IF(N$27=B$4,ABS(N44/O44),IF(N$27=B$5,ABS(N44/O44)/ABS(B44-C44),IF(INPUT!F$4=B$6,ABS(N44/O44)*ABS(P44/Q44),IF(INPUT!F$4=B$7,ABS(N44/O44)*ABS(P44/Q44)/ABS(B44-C44),"")))))</f>
        <v>739006.66666677874</v>
      </c>
      <c r="S44" s="117">
        <f t="shared" si="5"/>
        <v>2660424.0000004033</v>
      </c>
      <c r="T44" s="116">
        <f t="shared" si="6"/>
        <v>389135.21786828124</v>
      </c>
      <c r="U44" s="112">
        <f>IF(INPUT!B30="","",IF(INPUT!$G$6="°C",INPUT!B30,IF(INPUT!$G$6="°F",(INPUT!B30-32)/1.8,IF(INPUT!$G$6="K",INPUT!B30-273.15,(INPUT!B30/1.8)-273.15))))</f>
        <v>125</v>
      </c>
      <c r="V44" s="112">
        <f>IF(INPUT!C30="","",IF(INPUT!$G$6="°C",INPUT!C30,IF(INPUT!$G$6="°F",(INPUT!C30-32)/1.8,IF(INPUT!$G$6="K",INPUT!C30-273.15,(INPUT!C30/1.8)-273.15))))</f>
        <v>124.85000000000002</v>
      </c>
      <c r="W44" s="112">
        <f>IF(INPUT!B30="","",IF(INPUT!$G$6="°F",INPUT!B30,IF(INPUT!$G$6="°C",(INPUT!B30*1.8)+32,IF(INPUT!$G$6="°R",INPUT!B30-459.67,(INPUT!B30*1.8)-459.67))))</f>
        <v>256.99999999999994</v>
      </c>
      <c r="X44" s="112">
        <f>IF(INPUT!C30="","",IF(INPUT!$G$6="°F",INPUT!C30,IF(INPUT!$G$6="°C",(INPUT!C30*1.8)+32,IF(INPUT!$G$6="°R",INPUT!C30-459.67,(INPUT!C30*1.8)-459.67))))</f>
        <v>256.72999999999996</v>
      </c>
      <c r="Y44" s="32" t="str">
        <f>IF(INPUT!D30="","",IF(OR(INPUT!$G$6="K",INPUT!$G$6="°C"),INPUT!D30,INPUT!D30/1.8))</f>
        <v/>
      </c>
      <c r="AA44" s="32" t="str">
        <f>IF(INPUT!D30="","",IF(OR(INPUT!$G$6="K",INPUT!$G$6="°C"),INPUT!D30*1.8,INPUT!D30))</f>
        <v/>
      </c>
      <c r="AD44" s="99" t="str">
        <f>IF(INPUT!$F$4="Select Input Data Method","INPUT METHOD NOT SELECTED","")</f>
        <v/>
      </c>
      <c r="AE44" s="100" t="str">
        <f>IF(INPUT!$F$6="","GLOBAL DTMIN NOT SPECIFIED","")</f>
        <v/>
      </c>
      <c r="AF44" s="100" t="str">
        <f>IF(INPUT!F$14="",IF(OR(INPUT!E$15="",INPUT!E$15="Select Units"),"SELECT UNITS",""),IF(OR(INPUT!E$15="",INPUT!E$15="Select Units",INPUT!F$15="",INPUT!F$15="Select Units"),"SELECT UNITS",""))</f>
        <v/>
      </c>
      <c r="AG44" s="100" t="str">
        <f>IF(INPUT!$F$14="",IF(COUNTIF('A1'!C$4:C$10,INPUT!E$15)=0,"INCONSISTENT UNITS",""),IF(OR(COUNTIF('A1'!C$4:C$10,INPUT!E$15)=0,COUNTIF('A1'!E$4:E$10,INPUT!F$15)=0),"INCONSISTENT UNITS",""))</f>
        <v/>
      </c>
      <c r="AH44" s="100" t="str">
        <f>IF(INPUT!A30="","NO STREAM NAME","")</f>
        <v/>
      </c>
      <c r="AI44" s="100" t="str">
        <f t="shared" si="7"/>
        <v/>
      </c>
      <c r="AJ44" s="102" t="str">
        <f>IF(INPUT!B30="","NO SUPPLY TEMP","")</f>
        <v/>
      </c>
      <c r="AK44" s="97" t="str">
        <f>IF(INPUT!C30="","NO TARGET TEMP","")</f>
        <v/>
      </c>
      <c r="AL44" s="97" t="str">
        <f>IF(INPUT!E30="","NO PRIMARY HEAT DATA","")</f>
        <v/>
      </c>
      <c r="AM44" s="97" t="str">
        <f>IF(INPUT!F$14="","",IF(INPUT!F30="","NO SECONDARY HEAT DATA",""))</f>
        <v/>
      </c>
      <c r="AN44" s="100" t="str">
        <f t="shared" si="8"/>
        <v/>
      </c>
      <c r="AO44" s="100" t="str">
        <f>IF(SUM(INPUT!B30:F30)-SUM(INPUT!C30:F30)=0,IF(INPUT!B30=0,"","NON NUMERICAL INPUT"),"")</f>
        <v/>
      </c>
      <c r="AP44" s="100" t="str">
        <f>IF(SUM(INPUT!B30:F30)-SUM(INPUT!D30:F30,INPUT!B30)=0,IF(INPUT!C30=0,"","NON NUMERICAL INPUT"),"")</f>
        <v/>
      </c>
      <c r="AQ44" s="100" t="str">
        <f>IF(SUM(INPUT!B30:F30)-SUM(INPUT!E30:F30,INPUT!B30,INPUT!C30)=0,IF(INPUT!D30=0,"","NON NUMERICAL INPUT"),"")</f>
        <v/>
      </c>
      <c r="AR44" s="100" t="str">
        <f>IF(SUM(INPUT!B30:F30)-SUM(INPUT!B30:D30,INPUT!F30)=0,IF(INPUT!E30=0,"","NON NUMERICAL INPUT"),"")</f>
        <v/>
      </c>
      <c r="AS44" s="101" t="str">
        <f>IF(INPUT!F$14="","",IF(SUM(INPUT!B30:F30)-SUM(INPUT!B30:E30)=0,IF(INPUT!F30=0,"","NON NUMERICAL INPUT"),""))</f>
        <v/>
      </c>
    </row>
    <row r="45" spans="1:45" x14ac:dyDescent="0.25">
      <c r="A45" s="32" t="str">
        <f>IF(INPUT!A31="","",INPUT!A31)</f>
        <v>REB1</v>
      </c>
      <c r="B45" s="112">
        <f>IF(INPUT!$F$12=$P$3,'A1'!U45,IF(INPUT!$F$12=$P$4,'A1'!U45,'A1'!W45))</f>
        <v>77.947000000000003</v>
      </c>
      <c r="C45" s="112">
        <f>IF(INPUT!$F$12=$P$3,'A1'!V45,IF(INPUT!$F$12=$P$4,'A1'!V45,'A1'!X45))</f>
        <v>78.974000000000046</v>
      </c>
      <c r="D45" s="32" t="str">
        <f>IF(INPUT!$F$12=$P$3,'A1'!Y45,IF(INPUT!$F$12=$P$4,'A1'!Y45,'A1'!AA45))</f>
        <v/>
      </c>
      <c r="E45" s="32">
        <f t="shared" si="0"/>
        <v>82.947000000000003</v>
      </c>
      <c r="G45" s="32">
        <f>IF(C45="","",IF($D45="",IF($F$30="","NO dT MIN",IF(J45="HOT",((C45)-($F$30/2)),((C45)+($F$30/2)))),IF($J45="HOT",C45-INPUT!D45,C45+INPUT!D45)))</f>
        <v>83.974000000000046</v>
      </c>
      <c r="H45" s="32">
        <f>IF(INPUT!$F$12=$P$3,'A1'!R45,IF(INPUT!$F$12=$P$4,'A1'!S45,'A1'!T45))</f>
        <v>14709.542356377175</v>
      </c>
      <c r="I45" s="113">
        <f t="shared" si="1"/>
        <v>15106.7</v>
      </c>
      <c r="J45" s="32" t="str">
        <f t="shared" si="2"/>
        <v>COLD</v>
      </c>
      <c r="K45" s="112">
        <f t="shared" si="9"/>
        <v>82.947000000000003</v>
      </c>
      <c r="L45" s="112">
        <f t="shared" si="10"/>
        <v>83.974000000000046</v>
      </c>
      <c r="N45" s="32">
        <f>IF(INPUT!E31="","",INPUT!E31)</f>
        <v>15106.7</v>
      </c>
      <c r="O45" s="32">
        <f t="shared" si="3"/>
        <v>1</v>
      </c>
      <c r="P45" s="32" t="str">
        <f>IF(INPUT!F31="","",INPUT!F31)</f>
        <v/>
      </c>
      <c r="Q45" s="32" t="str">
        <f t="shared" si="4"/>
        <v/>
      </c>
      <c r="R45" s="32">
        <f>IF(N45="","",IF(N$27=B$4,ABS(N45/O45),IF(N$27=B$5,ABS(N45/O45)/ABS(B45-C45),IF(INPUT!F$4=B$6,ABS(N45/O45)*ABS(P45/Q45),IF(INPUT!F$4=B$7,ABS(N45/O45)*ABS(P45/Q45)/ABS(B45-C45),"")))))</f>
        <v>14709.542356377175</v>
      </c>
      <c r="S45" s="117">
        <f t="shared" si="5"/>
        <v>52954.352482957824</v>
      </c>
      <c r="T45" s="116">
        <f t="shared" si="6"/>
        <v>7745.533603112297</v>
      </c>
      <c r="U45" s="112">
        <f>IF(INPUT!B31="","",IF(INPUT!$G$6="°C",INPUT!B31,IF(INPUT!$G$6="°F",(INPUT!B31-32)/1.8,IF(INPUT!$G$6="K",INPUT!B31-273.15,(INPUT!B31/1.8)-273.15))))</f>
        <v>77.947000000000003</v>
      </c>
      <c r="V45" s="112">
        <f>IF(INPUT!C31="","",IF(INPUT!$G$6="°C",INPUT!C31,IF(INPUT!$G$6="°F",(INPUT!C31-32)/1.8,IF(INPUT!$G$6="K",INPUT!C31-273.15,(INPUT!C31/1.8)-273.15))))</f>
        <v>78.974000000000046</v>
      </c>
      <c r="W45" s="112">
        <f>IF(INPUT!B31="","",IF(INPUT!$G$6="°F",INPUT!B31,IF(INPUT!$G$6="°C",(INPUT!B31*1.8)+32,IF(INPUT!$G$6="°R",INPUT!B31-459.67,(INPUT!B31*1.8)-459.67))))</f>
        <v>172.30459999999999</v>
      </c>
      <c r="X45" s="112">
        <f>IF(INPUT!C31="","",IF(INPUT!$G$6="°F",INPUT!C31,IF(INPUT!$G$6="°C",(INPUT!C31*1.8)+32,IF(INPUT!$G$6="°R",INPUT!C31-459.67,(INPUT!C31*1.8)-459.67))))</f>
        <v>174.15320000000003</v>
      </c>
      <c r="Y45" s="32" t="str">
        <f>IF(INPUT!D31="","",IF(OR(INPUT!$G$6="K",INPUT!$G$6="°C"),INPUT!D31,INPUT!D31/1.8))</f>
        <v/>
      </c>
      <c r="AA45" s="32" t="str">
        <f>IF(INPUT!D31="","",IF(OR(INPUT!$G$6="K",INPUT!$G$6="°C"),INPUT!D31*1.8,INPUT!D31))</f>
        <v/>
      </c>
      <c r="AD45" s="99" t="str">
        <f>IF(INPUT!$F$4="Select Input Data Method","INPUT METHOD NOT SELECTED","")</f>
        <v/>
      </c>
      <c r="AE45" s="100" t="str">
        <f>IF(INPUT!$F$6="","GLOBAL DTMIN NOT SPECIFIED","")</f>
        <v/>
      </c>
      <c r="AF45" s="100" t="str">
        <f>IF(INPUT!F$14="",IF(OR(INPUT!E$15="",INPUT!E$15="Select Units"),"SELECT UNITS",""),IF(OR(INPUT!E$15="",INPUT!E$15="Select Units",INPUT!F$15="",INPUT!F$15="Select Units"),"SELECT UNITS",""))</f>
        <v/>
      </c>
      <c r="AG45" s="100" t="str">
        <f>IF(INPUT!$F$14="",IF(COUNTIF('A1'!C$4:C$10,INPUT!E$15)=0,"INCONSISTENT UNITS",""),IF(OR(COUNTIF('A1'!C$4:C$10,INPUT!E$15)=0,COUNTIF('A1'!E$4:E$10,INPUT!F$15)=0),"INCONSISTENT UNITS",""))</f>
        <v/>
      </c>
      <c r="AH45" s="100" t="str">
        <f>IF(INPUT!A31="","NO STREAM NAME","")</f>
        <v/>
      </c>
      <c r="AI45" s="100" t="str">
        <f t="shared" si="7"/>
        <v/>
      </c>
      <c r="AJ45" s="102" t="str">
        <f>IF(INPUT!B31="","NO SUPPLY TEMP","")</f>
        <v/>
      </c>
      <c r="AK45" s="97" t="str">
        <f>IF(INPUT!C31="","NO TARGET TEMP","")</f>
        <v/>
      </c>
      <c r="AL45" s="97" t="str">
        <f>IF(INPUT!E31="","NO PRIMARY HEAT DATA","")</f>
        <v/>
      </c>
      <c r="AM45" s="97" t="str">
        <f>IF(INPUT!F$14="","",IF(INPUT!F31="","NO SECONDARY HEAT DATA",""))</f>
        <v/>
      </c>
      <c r="AN45" s="100" t="str">
        <f t="shared" si="8"/>
        <v/>
      </c>
      <c r="AO45" s="100" t="str">
        <f>IF(SUM(INPUT!B31:F31)-SUM(INPUT!C31:F31)=0,IF(INPUT!B31=0,"","NON NUMERICAL INPUT"),"")</f>
        <v/>
      </c>
      <c r="AP45" s="100" t="str">
        <f>IF(SUM(INPUT!B31:F31)-SUM(INPUT!D31:F31,INPUT!B31)=0,IF(INPUT!C31=0,"","NON NUMERICAL INPUT"),"")</f>
        <v/>
      </c>
      <c r="AQ45" s="100" t="str">
        <f>IF(SUM(INPUT!B31:F31)-SUM(INPUT!E31:F31,INPUT!B31,INPUT!C31)=0,IF(INPUT!D31=0,"","NON NUMERICAL INPUT"),"")</f>
        <v/>
      </c>
      <c r="AR45" s="100" t="str">
        <f>IF(SUM(INPUT!B31:F31)-SUM(INPUT!B31:D31,INPUT!F31)=0,IF(INPUT!E31=0,"","NON NUMERICAL INPUT"),"")</f>
        <v/>
      </c>
      <c r="AS45" s="101" t="str">
        <f>IF(INPUT!F$14="","",IF(SUM(INPUT!B31:F31)-SUM(INPUT!B31:E31)=0,IF(INPUT!F31=0,"","NON NUMERICAL INPUT"),""))</f>
        <v/>
      </c>
    </row>
    <row r="46" spans="1:45" x14ac:dyDescent="0.25">
      <c r="A46" s="32" t="str">
        <f>IF(INPUT!A32="","",INPUT!A32)</f>
        <v>COND1</v>
      </c>
      <c r="B46" s="112">
        <f>IF(INPUT!$F$12=$P$3,'A1'!U46,IF(INPUT!$F$12=$P$4,'A1'!U46,'A1'!W46))</f>
        <v>67.613</v>
      </c>
      <c r="C46" s="112">
        <f>IF(INPUT!$F$12=$P$3,'A1'!V46,IF(INPUT!$F$12=$P$4,'A1'!V46,'A1'!X46))</f>
        <v>66.18300000000005</v>
      </c>
      <c r="D46" s="32" t="str">
        <f>IF(INPUT!$F$12=$P$3,'A1'!Y46,IF(INPUT!$F$12=$P$4,'A1'!Y46,'A1'!AA46))</f>
        <v/>
      </c>
      <c r="E46" s="32">
        <f t="shared" si="0"/>
        <v>62.613</v>
      </c>
      <c r="G46" s="32">
        <f>IF(C46="","",IF($D46="",IF($F$30="","NO dT MIN",IF(J46="HOT",((C46)-($F$30/2)),((C46)+($F$30/2)))),IF($J46="HOT",C46-INPUT!D46,C46+INPUT!D46)))</f>
        <v>61.18300000000005</v>
      </c>
      <c r="H46" s="32">
        <f>IF(INPUT!$F$12=$P$3,'A1'!R46,IF(INPUT!$F$12=$P$4,'A1'!S46,'A1'!T46))</f>
        <v>4233.7832167833649</v>
      </c>
      <c r="I46" s="113">
        <f t="shared" si="1"/>
        <v>6054.31</v>
      </c>
      <c r="J46" s="32" t="str">
        <f t="shared" si="2"/>
        <v>HOT</v>
      </c>
      <c r="K46" s="112">
        <f t="shared" si="9"/>
        <v>62.613</v>
      </c>
      <c r="L46" s="112">
        <f t="shared" si="10"/>
        <v>61.18300000000005</v>
      </c>
      <c r="N46" s="32">
        <f>IF(INPUT!E32="","",INPUT!E32)</f>
        <v>6054.31</v>
      </c>
      <c r="O46" s="32">
        <f t="shared" si="3"/>
        <v>1</v>
      </c>
      <c r="P46" s="32" t="str">
        <f>IF(INPUT!F32="","",INPUT!F32)</f>
        <v/>
      </c>
      <c r="Q46" s="32" t="str">
        <f t="shared" si="4"/>
        <v/>
      </c>
      <c r="R46" s="32">
        <f>IF(N46="","",IF(N$27=B$4,ABS(N46/O46),IF(N$27=B$5,ABS(N46/O46)/ABS(B46-C46),IF(INPUT!F$4=B$6,ABS(N46/O46)*ABS(P46/Q46),IF(INPUT!F$4=B$7,ABS(N46/O46)*ABS(P46/Q46)/ABS(B46-C46),"")))))</f>
        <v>4233.7832167833649</v>
      </c>
      <c r="S46" s="117">
        <f t="shared" si="5"/>
        <v>15241.619580420114</v>
      </c>
      <c r="T46" s="116">
        <f t="shared" si="6"/>
        <v>2229.3630474282832</v>
      </c>
      <c r="U46" s="112">
        <f>IF(INPUT!B32="","",IF(INPUT!$G$6="°C",INPUT!B32,IF(INPUT!$G$6="°F",(INPUT!B32-32)/1.8,IF(INPUT!$G$6="K",INPUT!B32-273.15,(INPUT!B32/1.8)-273.15))))</f>
        <v>67.613</v>
      </c>
      <c r="V46" s="112">
        <f>IF(INPUT!C32="","",IF(INPUT!$G$6="°C",INPUT!C32,IF(INPUT!$G$6="°F",(INPUT!C32-32)/1.8,IF(INPUT!$G$6="K",INPUT!C32-273.15,(INPUT!C32/1.8)-273.15))))</f>
        <v>66.18300000000005</v>
      </c>
      <c r="W46" s="112">
        <f>IF(INPUT!B32="","",IF(INPUT!$G$6="°F",INPUT!B32,IF(INPUT!$G$6="°C",(INPUT!B32*1.8)+32,IF(INPUT!$G$6="°R",INPUT!B32-459.67,(INPUT!B32*1.8)-459.67))))</f>
        <v>153.70339999999993</v>
      </c>
      <c r="X46" s="112">
        <f>IF(INPUT!C32="","",IF(INPUT!$G$6="°F",INPUT!C32,IF(INPUT!$G$6="°C",(INPUT!C32*1.8)+32,IF(INPUT!$G$6="°R",INPUT!C32-459.67,(INPUT!C32*1.8)-459.67))))</f>
        <v>151.12940000000009</v>
      </c>
      <c r="Y46" s="32" t="str">
        <f>IF(INPUT!D32="","",IF(OR(INPUT!$G$6="K",INPUT!$G$6="°C"),INPUT!D32,INPUT!D32/1.8))</f>
        <v/>
      </c>
      <c r="AA46" s="32" t="str">
        <f>IF(INPUT!D32="","",IF(OR(INPUT!$G$6="K",INPUT!$G$6="°C"),INPUT!D32*1.8,INPUT!D32))</f>
        <v/>
      </c>
      <c r="AD46" s="99" t="str">
        <f>IF(INPUT!$F$4="Select Input Data Method","INPUT METHOD NOT SELECTED","")</f>
        <v/>
      </c>
      <c r="AE46" s="100" t="str">
        <f>IF(INPUT!$F$6="","GLOBAL DTMIN NOT SPECIFIED","")</f>
        <v/>
      </c>
      <c r="AF46" s="100" t="str">
        <f>IF(INPUT!F$14="",IF(OR(INPUT!E$15="",INPUT!E$15="Select Units"),"SELECT UNITS",""),IF(OR(INPUT!E$15="",INPUT!E$15="Select Units",INPUT!F$15="",INPUT!F$15="Select Units"),"SELECT UNITS",""))</f>
        <v/>
      </c>
      <c r="AG46" s="100" t="str">
        <f>IF(INPUT!$F$14="",IF(COUNTIF('A1'!C$4:C$10,INPUT!E$15)=0,"INCONSISTENT UNITS",""),IF(OR(COUNTIF('A1'!C$4:C$10,INPUT!E$15)=0,COUNTIF('A1'!E$4:E$10,INPUT!F$15)=0),"INCONSISTENT UNITS",""))</f>
        <v/>
      </c>
      <c r="AH46" s="100" t="str">
        <f>IF(INPUT!A32="","NO STREAM NAME","")</f>
        <v/>
      </c>
      <c r="AI46" s="100" t="str">
        <f t="shared" si="7"/>
        <v/>
      </c>
      <c r="AJ46" s="102" t="str">
        <f>IF(INPUT!B32="","NO SUPPLY TEMP","")</f>
        <v/>
      </c>
      <c r="AK46" s="97" t="str">
        <f>IF(INPUT!C32="","NO TARGET TEMP","")</f>
        <v/>
      </c>
      <c r="AL46" s="97" t="str">
        <f>IF(INPUT!E32="","NO PRIMARY HEAT DATA","")</f>
        <v/>
      </c>
      <c r="AM46" s="97" t="str">
        <f>IF(INPUT!F$14="","",IF(INPUT!F32="","NO SECONDARY HEAT DATA",""))</f>
        <v/>
      </c>
      <c r="AN46" s="100" t="str">
        <f t="shared" si="8"/>
        <v/>
      </c>
      <c r="AO46" s="100" t="str">
        <f>IF(SUM(INPUT!B32:F32)-SUM(INPUT!C32:F32)=0,IF(INPUT!B32=0,"","NON NUMERICAL INPUT"),"")</f>
        <v/>
      </c>
      <c r="AP46" s="100" t="str">
        <f>IF(SUM(INPUT!B32:F32)-SUM(INPUT!D32:F32,INPUT!B32)=0,IF(INPUT!C32=0,"","NON NUMERICAL INPUT"),"")</f>
        <v/>
      </c>
      <c r="AQ46" s="100" t="str">
        <f>IF(SUM(INPUT!B32:F32)-SUM(INPUT!E32:F32,INPUT!B32,INPUT!C32)=0,IF(INPUT!D32=0,"","NON NUMERICAL INPUT"),"")</f>
        <v/>
      </c>
      <c r="AR46" s="100" t="str">
        <f>IF(SUM(INPUT!B32:F32)-SUM(INPUT!B32:D32,INPUT!F32)=0,IF(INPUT!E32=0,"","NON NUMERICAL INPUT"),"")</f>
        <v/>
      </c>
      <c r="AS46" s="101" t="str">
        <f>IF(INPUT!F$14="","",IF(SUM(INPUT!B32:F32)-SUM(INPUT!B32:E32)=0,IF(INPUT!F32=0,"","NON NUMERICAL INPUT"),""))</f>
        <v/>
      </c>
    </row>
    <row r="47" spans="1:45" x14ac:dyDescent="0.25">
      <c r="A47" s="32" t="str">
        <f>IF(INPUT!A33="","",INPUT!A33)</f>
        <v>REB2</v>
      </c>
      <c r="B47" s="112">
        <f>IF(INPUT!$F$12=$P$3,'A1'!U47,IF(INPUT!$F$12=$P$4,'A1'!U47,'A1'!W47))</f>
        <v>77.94300000000004</v>
      </c>
      <c r="C47" s="112">
        <f>IF(INPUT!$F$12=$P$3,'A1'!V47,IF(INPUT!$F$12=$P$4,'A1'!V47,'A1'!X47))</f>
        <v>78.951999999999998</v>
      </c>
      <c r="D47" s="32" t="str">
        <f>IF(INPUT!$F$12=$P$3,'A1'!Y47,IF(INPUT!$F$12=$P$4,'A1'!Y47,'A1'!AA47))</f>
        <v/>
      </c>
      <c r="E47" s="32">
        <f t="shared" si="0"/>
        <v>82.94300000000004</v>
      </c>
      <c r="G47" s="32">
        <f>IF(C47="","",IF($D47="",IF($F$30="","NO dT MIN",IF(J47="HOT",((C47)-($F$30/2)),((C47)+($F$30/2)))),IF($J47="HOT",C47-INPUT!D47,C47+INPUT!D47)))</f>
        <v>83.951999999999998</v>
      </c>
      <c r="H47" s="32">
        <f>IF(INPUT!$F$12=$P$3,'A1'!R47,IF(INPUT!$F$12=$P$4,'A1'!S47,'A1'!T47))</f>
        <v>14971.754212091806</v>
      </c>
      <c r="I47" s="113">
        <f t="shared" si="1"/>
        <v>15106.5</v>
      </c>
      <c r="J47" s="32" t="str">
        <f t="shared" si="2"/>
        <v>COLD</v>
      </c>
      <c r="K47" s="112">
        <f t="shared" si="9"/>
        <v>82.94300000000004</v>
      </c>
      <c r="L47" s="112">
        <f t="shared" si="10"/>
        <v>83.951999999999998</v>
      </c>
      <c r="N47" s="32">
        <f>IF(INPUT!E33="","",INPUT!E33)</f>
        <v>15106.5</v>
      </c>
      <c r="O47" s="32">
        <f t="shared" si="3"/>
        <v>1</v>
      </c>
      <c r="P47" s="32" t="str">
        <f>IF(INPUT!F33="","",INPUT!F33)</f>
        <v/>
      </c>
      <c r="Q47" s="32" t="str">
        <f t="shared" si="4"/>
        <v/>
      </c>
      <c r="R47" s="32">
        <f>IF(N47="","",IF(N$27=B$4,ABS(N47/O47),IF(N$27=B$5,ABS(N47/O47)/ABS(B47-C47),IF(INPUT!F$4=B$6,ABS(N47/O47)*ABS(P47/Q47),IF(INPUT!F$4=B$7,ABS(N47/O47)*ABS(P47/Q47)/ABS(B47-C47),"")))))</f>
        <v>14971.754212091806</v>
      </c>
      <c r="S47" s="117">
        <f t="shared" si="5"/>
        <v>53898.315163530497</v>
      </c>
      <c r="T47" s="116">
        <f t="shared" si="6"/>
        <v>7883.6052500994383</v>
      </c>
      <c r="U47" s="112">
        <f>IF(INPUT!B33="","",IF(INPUT!$G$6="°C",INPUT!B33,IF(INPUT!$G$6="°F",(INPUT!B33-32)/1.8,IF(INPUT!$G$6="K",INPUT!B33-273.15,(INPUT!B33/1.8)-273.15))))</f>
        <v>77.94300000000004</v>
      </c>
      <c r="V47" s="112">
        <f>IF(INPUT!C33="","",IF(INPUT!$G$6="°C",INPUT!C33,IF(INPUT!$G$6="°F",(INPUT!C33-32)/1.8,IF(INPUT!$G$6="K",INPUT!C33-273.15,(INPUT!C33/1.8)-273.15))))</f>
        <v>78.951999999999998</v>
      </c>
      <c r="W47" s="112">
        <f>IF(INPUT!B33="","",IF(INPUT!$G$6="°F",INPUT!B33,IF(INPUT!$G$6="°C",(INPUT!B33*1.8)+32,IF(INPUT!$G$6="°R",INPUT!B33-459.67,(INPUT!B33*1.8)-459.67))))</f>
        <v>172.29739999999998</v>
      </c>
      <c r="X47" s="112">
        <f>IF(INPUT!C33="","",IF(INPUT!$G$6="°F",INPUT!C33,IF(INPUT!$G$6="°C",(INPUT!C33*1.8)+32,IF(INPUT!$G$6="°R",INPUT!C33-459.67,(INPUT!C33*1.8)-459.67))))</f>
        <v>174.11359999999996</v>
      </c>
      <c r="Y47" s="32" t="str">
        <f>IF(INPUT!D33="","",IF(OR(INPUT!$G$6="K",INPUT!$G$6="°C"),INPUT!D33,INPUT!D33/1.8))</f>
        <v/>
      </c>
      <c r="AA47" s="32" t="str">
        <f>IF(INPUT!D33="","",IF(OR(INPUT!$G$6="K",INPUT!$G$6="°C"),INPUT!D33*1.8,INPUT!D33))</f>
        <v/>
      </c>
      <c r="AD47" s="99" t="str">
        <f>IF(INPUT!$F$4="Select Input Data Method","INPUT METHOD NOT SELECTED","")</f>
        <v/>
      </c>
      <c r="AE47" s="100" t="str">
        <f>IF(INPUT!$F$6="","GLOBAL DTMIN NOT SPECIFIED","")</f>
        <v/>
      </c>
      <c r="AF47" s="100" t="str">
        <f>IF(INPUT!F$14="",IF(OR(INPUT!E$15="",INPUT!E$15="Select Units"),"SELECT UNITS",""),IF(OR(INPUT!E$15="",INPUT!E$15="Select Units",INPUT!F$15="",INPUT!F$15="Select Units"),"SELECT UNITS",""))</f>
        <v/>
      </c>
      <c r="AG47" s="100" t="str">
        <f>IF(INPUT!$F$14="",IF(COUNTIF('A1'!C$4:C$10,INPUT!E$15)=0,"INCONSISTENT UNITS",""),IF(OR(COUNTIF('A1'!C$4:C$10,INPUT!E$15)=0,COUNTIF('A1'!E$4:E$10,INPUT!F$15)=0),"INCONSISTENT UNITS",""))</f>
        <v/>
      </c>
      <c r="AH47" s="100" t="str">
        <f>IF(INPUT!A33="","NO STREAM NAME","")</f>
        <v/>
      </c>
      <c r="AI47" s="100" t="str">
        <f t="shared" si="7"/>
        <v/>
      </c>
      <c r="AJ47" s="102" t="str">
        <f>IF(INPUT!B33="","NO SUPPLY TEMP","")</f>
        <v/>
      </c>
      <c r="AK47" s="97" t="str">
        <f>IF(INPUT!C33="","NO TARGET TEMP","")</f>
        <v/>
      </c>
      <c r="AL47" s="97" t="str">
        <f>IF(INPUT!E33="","NO PRIMARY HEAT DATA","")</f>
        <v/>
      </c>
      <c r="AM47" s="97" t="str">
        <f>IF(INPUT!F$14="","",IF(INPUT!F33="","NO SECONDARY HEAT DATA",""))</f>
        <v/>
      </c>
      <c r="AN47" s="100" t="str">
        <f t="shared" si="8"/>
        <v/>
      </c>
      <c r="AO47" s="100" t="str">
        <f>IF(SUM(INPUT!B33:F33)-SUM(INPUT!C33:F33)=0,IF(INPUT!B33=0,"","NON NUMERICAL INPUT"),"")</f>
        <v/>
      </c>
      <c r="AP47" s="100" t="str">
        <f>IF(SUM(INPUT!B33:F33)-SUM(INPUT!D33:F33,INPUT!B33)=0,IF(INPUT!C33=0,"","NON NUMERICAL INPUT"),"")</f>
        <v/>
      </c>
      <c r="AQ47" s="100" t="str">
        <f>IF(SUM(INPUT!B33:F33)-SUM(INPUT!E33:F33,INPUT!B33,INPUT!C33)=0,IF(INPUT!D33=0,"","NON NUMERICAL INPUT"),"")</f>
        <v/>
      </c>
      <c r="AR47" s="100" t="str">
        <f>IF(SUM(INPUT!B33:F33)-SUM(INPUT!B33:D33,INPUT!F33)=0,IF(INPUT!E33=0,"","NON NUMERICAL INPUT"),"")</f>
        <v/>
      </c>
      <c r="AS47" s="101" t="str">
        <f>IF(INPUT!F$14="","",IF(SUM(INPUT!B33:F33)-SUM(INPUT!B33:E33)=0,IF(INPUT!F33=0,"","NON NUMERICAL INPUT"),""))</f>
        <v/>
      </c>
    </row>
    <row r="48" spans="1:45" x14ac:dyDescent="0.25">
      <c r="A48" s="32" t="str">
        <f>IF(INPUT!A34="","",INPUT!A34)</f>
        <v>COND2</v>
      </c>
      <c r="B48" s="112">
        <f>IF(INPUT!$F$12=$P$3,'A1'!U48,IF(INPUT!$F$12=$P$4,'A1'!U48,'A1'!W48))</f>
        <v>67.614000000000033</v>
      </c>
      <c r="C48" s="112">
        <f>IF(INPUT!$F$12=$P$3,'A1'!V48,IF(INPUT!$F$12=$P$4,'A1'!V48,'A1'!X48))</f>
        <v>66.184000000000026</v>
      </c>
      <c r="D48" s="32" t="str">
        <f>IF(INPUT!$F$12=$P$3,'A1'!Y48,IF(INPUT!$F$12=$P$4,'A1'!Y48,'A1'!AA48))</f>
        <v/>
      </c>
      <c r="E48" s="32">
        <f t="shared" si="0"/>
        <v>62.614000000000033</v>
      </c>
      <c r="G48" s="32">
        <f>IF(C48="","",IF($D48="",IF($F$30="","NO dT MIN",IF(J48="HOT",((C48)-($F$30/2)),((C48)+($F$30/2)))),IF($J48="HOT",C48-INPUT!D48,C48+INPUT!D48)))</f>
        <v>61.184000000000026</v>
      </c>
      <c r="H48" s="32">
        <f>IF(INPUT!$F$12=$P$3,'A1'!R48,IF(INPUT!$F$12=$P$4,'A1'!S48,'A1'!T48))</f>
        <v>4233.7762237762036</v>
      </c>
      <c r="I48" s="113">
        <f t="shared" si="1"/>
        <v>6054.3</v>
      </c>
      <c r="J48" s="32" t="str">
        <f t="shared" si="2"/>
        <v>HOT</v>
      </c>
      <c r="K48" s="112">
        <f t="shared" si="9"/>
        <v>62.614000000000033</v>
      </c>
      <c r="L48" s="112">
        <f t="shared" si="10"/>
        <v>61.184000000000026</v>
      </c>
      <c r="N48" s="32">
        <f>IF(INPUT!E34="","",INPUT!E34)</f>
        <v>6054.3</v>
      </c>
      <c r="O48" s="32">
        <f t="shared" si="3"/>
        <v>1</v>
      </c>
      <c r="P48" s="32" t="str">
        <f>IF(INPUT!F34="","",INPUT!F34)</f>
        <v/>
      </c>
      <c r="Q48" s="32" t="str">
        <f t="shared" si="4"/>
        <v/>
      </c>
      <c r="R48" s="32">
        <f>IF(N48="","",IF(N$27=B$4,ABS(N48/O48),IF(N$27=B$5,ABS(N48/O48)/ABS(B48-C48),IF(INPUT!F$4=B$6,ABS(N48/O48)*ABS(P48/Q48),IF(INPUT!F$4=B$7,ABS(N48/O48)*ABS(P48/Q48)/ABS(B48-C48),"")))))</f>
        <v>4233.7762237762036</v>
      </c>
      <c r="S48" s="117">
        <f t="shared" si="5"/>
        <v>15241.594405594333</v>
      </c>
      <c r="T48" s="116">
        <f t="shared" si="6"/>
        <v>2229.3593651538354</v>
      </c>
      <c r="U48" s="112">
        <f>IF(INPUT!B34="","",IF(INPUT!$G$6="°C",INPUT!B34,IF(INPUT!$G$6="°F",(INPUT!B34-32)/1.8,IF(INPUT!$G$6="K",INPUT!B34-273.15,(INPUT!B34/1.8)-273.15))))</f>
        <v>67.614000000000033</v>
      </c>
      <c r="V48" s="112">
        <f>IF(INPUT!C34="","",IF(INPUT!$G$6="°C",INPUT!C34,IF(INPUT!$G$6="°F",(INPUT!C34-32)/1.8,IF(INPUT!$G$6="K",INPUT!C34-273.15,(INPUT!C34/1.8)-273.15))))</f>
        <v>66.184000000000026</v>
      </c>
      <c r="W48" s="112">
        <f>IF(INPUT!B34="","",IF(INPUT!$G$6="°F",INPUT!B34,IF(INPUT!$G$6="°C",(INPUT!B34*1.8)+32,IF(INPUT!$G$6="°R",INPUT!B34-459.67,(INPUT!B34*1.8)-459.67))))</f>
        <v>153.70520000000005</v>
      </c>
      <c r="X48" s="112">
        <f>IF(INPUT!C34="","",IF(INPUT!$G$6="°F",INPUT!C34,IF(INPUT!$G$6="°C",(INPUT!C34*1.8)+32,IF(INPUT!$G$6="°R",INPUT!C34-459.67,(INPUT!C34*1.8)-459.67))))</f>
        <v>151.13119999999998</v>
      </c>
      <c r="Y48" s="32" t="str">
        <f>IF(INPUT!D34="","",IF(OR(INPUT!$G$6="K",INPUT!$G$6="°C"),INPUT!D34,INPUT!D34/1.8))</f>
        <v/>
      </c>
      <c r="AA48" s="32" t="str">
        <f>IF(INPUT!D34="","",IF(OR(INPUT!$G$6="K",INPUT!$G$6="°C"),INPUT!D34*1.8,INPUT!D34))</f>
        <v/>
      </c>
      <c r="AD48" s="99" t="str">
        <f>IF(INPUT!$F$4="Select Input Data Method","INPUT METHOD NOT SELECTED","")</f>
        <v/>
      </c>
      <c r="AE48" s="100" t="str">
        <f>IF(INPUT!$F$6="","GLOBAL DTMIN NOT SPECIFIED","")</f>
        <v/>
      </c>
      <c r="AF48" s="100" t="str">
        <f>IF(INPUT!F$14="",IF(OR(INPUT!E$15="",INPUT!E$15="Select Units"),"SELECT UNITS",""),IF(OR(INPUT!E$15="",INPUT!E$15="Select Units",INPUT!F$15="",INPUT!F$15="Select Units"),"SELECT UNITS",""))</f>
        <v/>
      </c>
      <c r="AG48" s="100" t="str">
        <f>IF(INPUT!$F$14="",IF(COUNTIF('A1'!C$4:C$10,INPUT!E$15)=0,"INCONSISTENT UNITS",""),IF(OR(COUNTIF('A1'!C$4:C$10,INPUT!E$15)=0,COUNTIF('A1'!E$4:E$10,INPUT!F$15)=0),"INCONSISTENT UNITS",""))</f>
        <v/>
      </c>
      <c r="AH48" s="100" t="str">
        <f>IF(INPUT!A34="","NO STREAM NAME","")</f>
        <v/>
      </c>
      <c r="AI48" s="100" t="str">
        <f t="shared" si="7"/>
        <v/>
      </c>
      <c r="AJ48" s="102" t="str">
        <f>IF(INPUT!B34="","NO SUPPLY TEMP","")</f>
        <v/>
      </c>
      <c r="AK48" s="97" t="str">
        <f>IF(INPUT!C34="","NO TARGET TEMP","")</f>
        <v/>
      </c>
      <c r="AL48" s="97" t="str">
        <f>IF(INPUT!E34="","NO PRIMARY HEAT DATA","")</f>
        <v/>
      </c>
      <c r="AM48" s="97" t="str">
        <f>IF(INPUT!F$14="","",IF(INPUT!F34="","NO SECONDARY HEAT DATA",""))</f>
        <v/>
      </c>
      <c r="AN48" s="100" t="str">
        <f t="shared" si="8"/>
        <v/>
      </c>
      <c r="AO48" s="100" t="str">
        <f>IF(SUM(INPUT!B34:F34)-SUM(INPUT!C34:F34)=0,IF(INPUT!B34=0,"","NON NUMERICAL INPUT"),"")</f>
        <v/>
      </c>
      <c r="AP48" s="100" t="str">
        <f>IF(SUM(INPUT!B34:F34)-SUM(INPUT!D34:F34,INPUT!B34)=0,IF(INPUT!C34=0,"","NON NUMERICAL INPUT"),"")</f>
        <v/>
      </c>
      <c r="AQ48" s="100" t="str">
        <f>IF(SUM(INPUT!B34:F34)-SUM(INPUT!E34:F34,INPUT!B34,INPUT!C34)=0,IF(INPUT!D34=0,"","NON NUMERICAL INPUT"),"")</f>
        <v/>
      </c>
      <c r="AR48" s="100" t="str">
        <f>IF(SUM(INPUT!B34:F34)-SUM(INPUT!B34:D34,INPUT!F34)=0,IF(INPUT!E34=0,"","NON NUMERICAL INPUT"),"")</f>
        <v/>
      </c>
      <c r="AS48" s="101" t="str">
        <f>IF(INPUT!F$14="","",IF(SUM(INPUT!B34:F34)-SUM(INPUT!B34:E34)=0,IF(INPUT!F34=0,"","NON NUMERICAL INPUT"),""))</f>
        <v/>
      </c>
    </row>
    <row r="49" spans="1:45" x14ac:dyDescent="0.25">
      <c r="A49" s="32" t="str">
        <f>IF(INPUT!A35="","",INPUT!A35)</f>
        <v>REB3</v>
      </c>
      <c r="B49" s="112">
        <f>IF(INPUT!$F$12=$P$3,'A1'!U49,IF(INPUT!$F$12=$P$4,'A1'!U49,'A1'!W49))</f>
        <v>77.949000000000012</v>
      </c>
      <c r="C49" s="112">
        <f>IF(INPUT!$F$12=$P$3,'A1'!V49,IF(INPUT!$F$12=$P$4,'A1'!V49,'A1'!X49))</f>
        <v>78.987000000000023</v>
      </c>
      <c r="D49" s="32" t="str">
        <f>IF(INPUT!$F$12=$P$3,'A1'!Y49,IF(INPUT!$F$12=$P$4,'A1'!Y49,'A1'!AA49))</f>
        <v/>
      </c>
      <c r="E49" s="32">
        <f t="shared" si="0"/>
        <v>82.949000000000012</v>
      </c>
      <c r="G49" s="32">
        <f>IF(C49="","",IF($D49="",IF($F$30="","NO dT MIN",IF(J49="HOT",((C49)-($F$30/2)),((C49)+($F$30/2)))),IF($J49="HOT",C49-INPUT!D49,C49+INPUT!D49)))</f>
        <v>83.987000000000023</v>
      </c>
      <c r="H49" s="32">
        <f>IF(INPUT!$F$12=$P$3,'A1'!R49,IF(INPUT!$F$12=$P$4,'A1'!S49,'A1'!T49))</f>
        <v>14556.743737957457</v>
      </c>
      <c r="I49" s="113">
        <f t="shared" si="1"/>
        <v>15109.9</v>
      </c>
      <c r="J49" s="32" t="str">
        <f t="shared" si="2"/>
        <v>COLD</v>
      </c>
      <c r="K49" s="112">
        <f t="shared" si="9"/>
        <v>82.949000000000012</v>
      </c>
      <c r="L49" s="112">
        <f t="shared" si="10"/>
        <v>83.987000000000023</v>
      </c>
      <c r="N49" s="32">
        <f>IF(INPUT!E35="","",INPUT!E35)</f>
        <v>15109.9</v>
      </c>
      <c r="O49" s="32">
        <f t="shared" si="3"/>
        <v>1</v>
      </c>
      <c r="P49" s="32" t="str">
        <f>IF(INPUT!F35="","",INPUT!F35)</f>
        <v/>
      </c>
      <c r="Q49" s="32" t="str">
        <f t="shared" si="4"/>
        <v/>
      </c>
      <c r="R49" s="32">
        <f>IF(N49="","",IF(N$27=B$4,ABS(N49/O49),IF(N$27=B$5,ABS(N49/O49)/ABS(B49-C49),IF(INPUT!F$4=B$6,ABS(N49/O49)*ABS(P49/Q49),IF(INPUT!F$4=B$7,ABS(N49/O49)*ABS(P49/Q49)/ABS(B49-C49),"")))))</f>
        <v>14556.743737957457</v>
      </c>
      <c r="S49" s="117">
        <f t="shared" si="5"/>
        <v>52404.277456646843</v>
      </c>
      <c r="T49" s="116">
        <f t="shared" si="6"/>
        <v>7665.0751629511069</v>
      </c>
      <c r="U49" s="112">
        <f>IF(INPUT!B35="","",IF(INPUT!$G$6="°C",INPUT!B35,IF(INPUT!$G$6="°F",(INPUT!B35-32)/1.8,IF(INPUT!$G$6="K",INPUT!B35-273.15,(INPUT!B35/1.8)-273.15))))</f>
        <v>77.949000000000012</v>
      </c>
      <c r="V49" s="112">
        <f>IF(INPUT!C35="","",IF(INPUT!$G$6="°C",INPUT!C35,IF(INPUT!$G$6="°F",(INPUT!C35-32)/1.8,IF(INPUT!$G$6="K",INPUT!C35-273.15,(INPUT!C35/1.8)-273.15))))</f>
        <v>78.987000000000023</v>
      </c>
      <c r="W49" s="112">
        <f>IF(INPUT!B35="","",IF(INPUT!$G$6="°F",INPUT!B35,IF(INPUT!$G$6="°C",(INPUT!B35*1.8)+32,IF(INPUT!$G$6="°R",INPUT!B35-459.67,(INPUT!B35*1.8)-459.67))))</f>
        <v>172.3082</v>
      </c>
      <c r="X49" s="112">
        <f>IF(INPUT!C35="","",IF(INPUT!$G$6="°F",INPUT!C35,IF(INPUT!$G$6="°C",(INPUT!C35*1.8)+32,IF(INPUT!$G$6="°R",INPUT!C35-459.67,(INPUT!C35*1.8)-459.67))))</f>
        <v>174.17659999999995</v>
      </c>
      <c r="Y49" s="32" t="str">
        <f>IF(INPUT!D35="","",IF(OR(INPUT!$G$6="K",INPUT!$G$6="°C"),INPUT!D35,INPUT!D35/1.8))</f>
        <v/>
      </c>
      <c r="AA49" s="32" t="str">
        <f>IF(INPUT!D35="","",IF(OR(INPUT!$G$6="K",INPUT!$G$6="°C"),INPUT!D35*1.8,INPUT!D35))</f>
        <v/>
      </c>
      <c r="AD49" s="99" t="str">
        <f>IF(INPUT!$F$4="Select Input Data Method","INPUT METHOD NOT SELECTED","")</f>
        <v/>
      </c>
      <c r="AE49" s="100" t="str">
        <f>IF(INPUT!$F$6="","GLOBAL DTMIN NOT SPECIFIED","")</f>
        <v/>
      </c>
      <c r="AF49" s="100" t="str">
        <f>IF(INPUT!F$14="",IF(OR(INPUT!E$15="",INPUT!E$15="Select Units"),"SELECT UNITS",""),IF(OR(INPUT!E$15="",INPUT!E$15="Select Units",INPUT!F$15="",INPUT!F$15="Select Units"),"SELECT UNITS",""))</f>
        <v/>
      </c>
      <c r="AG49" s="100" t="str">
        <f>IF(INPUT!$F$14="",IF(COUNTIF('A1'!C$4:C$10,INPUT!E$15)=0,"INCONSISTENT UNITS",""),IF(OR(COUNTIF('A1'!C$4:C$10,INPUT!E$15)=0,COUNTIF('A1'!E$4:E$10,INPUT!F$15)=0),"INCONSISTENT UNITS",""))</f>
        <v/>
      </c>
      <c r="AH49" s="100" t="str">
        <f>IF(INPUT!A35="","NO STREAM NAME","")</f>
        <v/>
      </c>
      <c r="AI49" s="100" t="str">
        <f t="shared" si="7"/>
        <v/>
      </c>
      <c r="AJ49" s="102" t="str">
        <f>IF(INPUT!B35="","NO SUPPLY TEMP","")</f>
        <v/>
      </c>
      <c r="AK49" s="97" t="str">
        <f>IF(INPUT!C35="","NO TARGET TEMP","")</f>
        <v/>
      </c>
      <c r="AL49" s="97" t="str">
        <f>IF(INPUT!E35="","NO PRIMARY HEAT DATA","")</f>
        <v/>
      </c>
      <c r="AM49" s="97" t="str">
        <f>IF(INPUT!F$14="","",IF(INPUT!F35="","NO SECONDARY HEAT DATA",""))</f>
        <v/>
      </c>
      <c r="AN49" s="100" t="str">
        <f t="shared" si="8"/>
        <v/>
      </c>
      <c r="AO49" s="100" t="str">
        <f>IF(SUM(INPUT!B35:F35)-SUM(INPUT!C35:F35)=0,IF(INPUT!B35=0,"","NON NUMERICAL INPUT"),"")</f>
        <v/>
      </c>
      <c r="AP49" s="100" t="str">
        <f>IF(SUM(INPUT!B35:F35)-SUM(INPUT!D35:F35,INPUT!B35)=0,IF(INPUT!C35=0,"","NON NUMERICAL INPUT"),"")</f>
        <v/>
      </c>
      <c r="AQ49" s="100" t="str">
        <f>IF(SUM(INPUT!B35:F35)-SUM(INPUT!E35:F35,INPUT!B35,INPUT!C35)=0,IF(INPUT!D35=0,"","NON NUMERICAL INPUT"),"")</f>
        <v/>
      </c>
      <c r="AR49" s="100" t="str">
        <f>IF(SUM(INPUT!B35:F35)-SUM(INPUT!B35:D35,INPUT!F35)=0,IF(INPUT!E35=0,"","NON NUMERICAL INPUT"),"")</f>
        <v/>
      </c>
      <c r="AS49" s="101" t="str">
        <f>IF(INPUT!F$14="","",IF(SUM(INPUT!B35:F35)-SUM(INPUT!B35:E35)=0,IF(INPUT!F35=0,"","NON NUMERICAL INPUT"),""))</f>
        <v/>
      </c>
    </row>
    <row r="50" spans="1:45" x14ac:dyDescent="0.25">
      <c r="A50" s="32" t="str">
        <f>IF(INPUT!A36="","",INPUT!A36)</f>
        <v>COND3</v>
      </c>
      <c r="B50" s="112">
        <f>IF(INPUT!$F$12=$P$3,'A1'!U50,IF(INPUT!$F$12=$P$4,'A1'!U50,'A1'!W50))</f>
        <v>67.613</v>
      </c>
      <c r="C50" s="112">
        <f>IF(INPUT!$F$12=$P$3,'A1'!V50,IF(INPUT!$F$12=$P$4,'A1'!V50,'A1'!X50))</f>
        <v>66.18300000000005</v>
      </c>
      <c r="D50" s="32" t="str">
        <f>IF(INPUT!$F$12=$P$3,'A1'!Y50,IF(INPUT!$F$12=$P$4,'A1'!Y50,'A1'!AA50))</f>
        <v/>
      </c>
      <c r="E50" s="32">
        <f t="shared" si="0"/>
        <v>62.613</v>
      </c>
      <c r="G50" s="32">
        <f>IF(C50="","",IF($D50="",IF($F$30="","NO dT MIN",IF(J50="HOT",((C50)-($F$30/2)),((C50)+($F$30/2)))),IF($J50="HOT",C50-INPUT!D50,C50+INPUT!D50)))</f>
        <v>61.18300000000005</v>
      </c>
      <c r="H50" s="32">
        <f>IF(INPUT!$F$12=$P$3,'A1'!R50,IF(INPUT!$F$12=$P$4,'A1'!S50,'A1'!T50))</f>
        <v>4235.0629370630859</v>
      </c>
      <c r="I50" s="113">
        <f t="shared" si="1"/>
        <v>6056.1400000000012</v>
      </c>
      <c r="J50" s="32" t="str">
        <f t="shared" si="2"/>
        <v>HOT</v>
      </c>
      <c r="K50" s="112">
        <f t="shared" si="9"/>
        <v>62.613</v>
      </c>
      <c r="L50" s="112">
        <f t="shared" si="10"/>
        <v>61.18300000000005</v>
      </c>
      <c r="N50" s="32">
        <f>IF(INPUT!E36="","",INPUT!E36)</f>
        <v>6056.14</v>
      </c>
      <c r="O50" s="32">
        <f t="shared" si="3"/>
        <v>1</v>
      </c>
      <c r="P50" s="32" t="str">
        <f>IF(INPUT!F36="","",INPUT!F36)</f>
        <v/>
      </c>
      <c r="Q50" s="32" t="str">
        <f t="shared" si="4"/>
        <v/>
      </c>
      <c r="R50" s="32">
        <f>IF(N50="","",IF(N$27=B$4,ABS(N50/O50),IF(N$27=B$5,ABS(N50/O50)/ABS(B50-C50),IF(INPUT!F$4=B$6,ABS(N50/O50)*ABS(P50/Q50),IF(INPUT!F$4=B$7,ABS(N50/O50)*ABS(P50/Q50)/ABS(B50-C50),"")))))</f>
        <v>4235.0629370630859</v>
      </c>
      <c r="S50" s="117">
        <f t="shared" si="5"/>
        <v>15246.22657342711</v>
      </c>
      <c r="T50" s="116">
        <f t="shared" si="6"/>
        <v>2230.0369036359757</v>
      </c>
      <c r="U50" s="112">
        <f>IF(INPUT!B36="","",IF(INPUT!$G$6="°C",INPUT!B36,IF(INPUT!$G$6="°F",(INPUT!B36-32)/1.8,IF(INPUT!$G$6="K",INPUT!B36-273.15,(INPUT!B36/1.8)-273.15))))</f>
        <v>67.613</v>
      </c>
      <c r="V50" s="112">
        <f>IF(INPUT!C36="","",IF(INPUT!$G$6="°C",INPUT!C36,IF(INPUT!$G$6="°F",(INPUT!C36-32)/1.8,IF(INPUT!$G$6="K",INPUT!C36-273.15,(INPUT!C36/1.8)-273.15))))</f>
        <v>66.18300000000005</v>
      </c>
      <c r="W50" s="112">
        <f>IF(INPUT!B36="","",IF(INPUT!$G$6="°F",INPUT!B36,IF(INPUT!$G$6="°C",(INPUT!B36*1.8)+32,IF(INPUT!$G$6="°R",INPUT!B36-459.67,(INPUT!B36*1.8)-459.67))))</f>
        <v>153.70339999999993</v>
      </c>
      <c r="X50" s="112">
        <f>IF(INPUT!C36="","",IF(INPUT!$G$6="°F",INPUT!C36,IF(INPUT!$G$6="°C",(INPUT!C36*1.8)+32,IF(INPUT!$G$6="°R",INPUT!C36-459.67,(INPUT!C36*1.8)-459.67))))</f>
        <v>151.12940000000009</v>
      </c>
      <c r="Y50" s="32" t="str">
        <f>IF(INPUT!D36="","",IF(OR(INPUT!$G$6="K",INPUT!$G$6="°C"),INPUT!D36,INPUT!D36/1.8))</f>
        <v/>
      </c>
      <c r="AA50" s="32" t="str">
        <f>IF(INPUT!D36="","",IF(OR(INPUT!$G$6="K",INPUT!$G$6="°C"),INPUT!D36*1.8,INPUT!D36))</f>
        <v/>
      </c>
      <c r="AD50" s="99" t="str">
        <f>IF(INPUT!$F$4="Select Input Data Method","INPUT METHOD NOT SELECTED","")</f>
        <v/>
      </c>
      <c r="AE50" s="100" t="str">
        <f>IF(INPUT!$F$6="","GLOBAL DTMIN NOT SPECIFIED","")</f>
        <v/>
      </c>
      <c r="AF50" s="100" t="str">
        <f>IF(INPUT!F$14="",IF(OR(INPUT!E$15="",INPUT!E$15="Select Units"),"SELECT UNITS",""),IF(OR(INPUT!E$15="",INPUT!E$15="Select Units",INPUT!F$15="",INPUT!F$15="Select Units"),"SELECT UNITS",""))</f>
        <v/>
      </c>
      <c r="AG50" s="100" t="str">
        <f>IF(INPUT!$F$14="",IF(COUNTIF('A1'!C$4:C$10,INPUT!E$15)=0,"INCONSISTENT UNITS",""),IF(OR(COUNTIF('A1'!C$4:C$10,INPUT!E$15)=0,COUNTIF('A1'!E$4:E$10,INPUT!F$15)=0),"INCONSISTENT UNITS",""))</f>
        <v/>
      </c>
      <c r="AH50" s="100" t="str">
        <f>IF(INPUT!A36="","NO STREAM NAME","")</f>
        <v/>
      </c>
      <c r="AI50" s="100" t="str">
        <f t="shared" si="7"/>
        <v/>
      </c>
      <c r="AJ50" s="102" t="str">
        <f>IF(INPUT!B36="","NO SUPPLY TEMP","")</f>
        <v/>
      </c>
      <c r="AK50" s="97" t="str">
        <f>IF(INPUT!C36="","NO TARGET TEMP","")</f>
        <v/>
      </c>
      <c r="AL50" s="97" t="str">
        <f>IF(INPUT!E36="","NO PRIMARY HEAT DATA","")</f>
        <v/>
      </c>
      <c r="AM50" s="97" t="str">
        <f>IF(INPUT!F$14="","",IF(INPUT!F36="","NO SECONDARY HEAT DATA",""))</f>
        <v/>
      </c>
      <c r="AN50" s="100" t="str">
        <f t="shared" si="8"/>
        <v/>
      </c>
      <c r="AO50" s="100" t="str">
        <f>IF(SUM(INPUT!B36:F36)-SUM(INPUT!C36:F36)=0,IF(INPUT!B36=0,"","NON NUMERICAL INPUT"),"")</f>
        <v/>
      </c>
      <c r="AP50" s="100" t="str">
        <f>IF(SUM(INPUT!B36:F36)-SUM(INPUT!D36:F36,INPUT!B36)=0,IF(INPUT!C36=0,"","NON NUMERICAL INPUT"),"")</f>
        <v/>
      </c>
      <c r="AQ50" s="100" t="str">
        <f>IF(SUM(INPUT!B36:F36)-SUM(INPUT!E36:F36,INPUT!B36,INPUT!C36)=0,IF(INPUT!D36=0,"","NON NUMERICAL INPUT"),"")</f>
        <v/>
      </c>
      <c r="AR50" s="100" t="str">
        <f>IF(SUM(INPUT!B36:F36)-SUM(INPUT!B36:D36,INPUT!F36)=0,IF(INPUT!E36=0,"","NON NUMERICAL INPUT"),"")</f>
        <v/>
      </c>
      <c r="AS50" s="101" t="str">
        <f>IF(INPUT!F$14="","",IF(SUM(INPUT!B36:F36)-SUM(INPUT!B36:E36)=0,IF(INPUT!F36=0,"","NON NUMERICAL INPUT"),""))</f>
        <v/>
      </c>
    </row>
    <row r="51" spans="1:45" x14ac:dyDescent="0.25">
      <c r="A51" s="32" t="str">
        <f>IF(INPUT!A37="","",INPUT!A37)</f>
        <v>COLREB</v>
      </c>
      <c r="B51" s="112">
        <f>IF(INPUT!$F$12=$P$3,'A1'!U51,IF(INPUT!$F$12=$P$4,'A1'!U51,'A1'!W51))</f>
        <v>100.11200000000002</v>
      </c>
      <c r="C51" s="112">
        <f>IF(INPUT!$F$12=$P$3,'A1'!V51,IF(INPUT!$F$12=$P$4,'A1'!V51,'A1'!X51))</f>
        <v>100.19800000000004</v>
      </c>
      <c r="D51" s="32" t="str">
        <f>IF(INPUT!$F$12=$P$3,'A1'!Y51,IF(INPUT!$F$12=$P$4,'A1'!Y51,'A1'!AA51))</f>
        <v/>
      </c>
      <c r="E51" s="32">
        <f t="shared" si="0"/>
        <v>105.11200000000002</v>
      </c>
      <c r="G51" s="32">
        <f>IF(C51="","",IF($D51="",IF($F$30="","NO dT MIN",IF(J51="HOT",((C51)-($F$30/2)),((C51)+($F$30/2)))),IF($J51="HOT",C51-INPUT!D51,C51+INPUT!D51)))</f>
        <v>105.19800000000004</v>
      </c>
      <c r="H51" s="32">
        <f>IF(INPUT!$F$12=$P$3,'A1'!R51,IF(INPUT!$F$12=$P$4,'A1'!S51,'A1'!T51))</f>
        <v>529519.76744178205</v>
      </c>
      <c r="I51" s="113">
        <f t="shared" si="1"/>
        <v>45538.7</v>
      </c>
      <c r="J51" s="32" t="str">
        <f t="shared" si="2"/>
        <v>COLD</v>
      </c>
      <c r="K51" s="112">
        <f t="shared" si="9"/>
        <v>105.11200000000002</v>
      </c>
      <c r="L51" s="112">
        <f t="shared" si="10"/>
        <v>105.19800000000004</v>
      </c>
      <c r="N51" s="32">
        <f>IF(INPUT!E37="","",INPUT!E37)</f>
        <v>45538.7</v>
      </c>
      <c r="O51" s="32">
        <f t="shared" si="3"/>
        <v>1</v>
      </c>
      <c r="P51" s="32" t="str">
        <f>IF(INPUT!F37="","",INPUT!F37)</f>
        <v/>
      </c>
      <c r="Q51" s="32" t="str">
        <f t="shared" si="4"/>
        <v/>
      </c>
      <c r="R51" s="32">
        <f>IF(N51="","",IF(N$27=B$4,ABS(N51/O51),IF(N$27=B$5,ABS(N51/O51)/ABS(B51-C51),IF(INPUT!F$4=B$6,ABS(N51/O51)*ABS(P51/Q51),IF(INPUT!F$4=B$7,ABS(N51/O51)*ABS(P51/Q51)/ABS(B51-C51),"")))))</f>
        <v>529519.76744178205</v>
      </c>
      <c r="S51" s="117">
        <f t="shared" si="5"/>
        <v>1906271.1627904153</v>
      </c>
      <c r="T51" s="116">
        <f t="shared" si="6"/>
        <v>278826.6998975944</v>
      </c>
      <c r="U51" s="112">
        <f>IF(INPUT!B37="","",IF(INPUT!$G$6="°C",INPUT!B37,IF(INPUT!$G$6="°F",(INPUT!B37-32)/1.8,IF(INPUT!$G$6="K",INPUT!B37-273.15,(INPUT!B37/1.8)-273.15))))</f>
        <v>100.11200000000002</v>
      </c>
      <c r="V51" s="112">
        <f>IF(INPUT!C37="","",IF(INPUT!$G$6="°C",INPUT!C37,IF(INPUT!$G$6="°F",(INPUT!C37-32)/1.8,IF(INPUT!$G$6="K",INPUT!C37-273.15,(INPUT!C37/1.8)-273.15))))</f>
        <v>100.19800000000004</v>
      </c>
      <c r="W51" s="112">
        <f>IF(INPUT!B37="","",IF(INPUT!$G$6="°F",INPUT!B37,IF(INPUT!$G$6="°C",(INPUT!B37*1.8)+32,IF(INPUT!$G$6="°R",INPUT!B37-459.67,(INPUT!B37*1.8)-459.67))))</f>
        <v>212.20160000000004</v>
      </c>
      <c r="X51" s="112">
        <f>IF(INPUT!C37="","",IF(INPUT!$G$6="°F",INPUT!C37,IF(INPUT!$G$6="°C",(INPUT!C37*1.8)+32,IF(INPUT!$G$6="°R",INPUT!C37-459.67,(INPUT!C37*1.8)-459.67))))</f>
        <v>212.35640000000006</v>
      </c>
      <c r="Y51" s="32" t="str">
        <f>IF(INPUT!D37="","",IF(OR(INPUT!$G$6="K",INPUT!$G$6="°C"),INPUT!D37,INPUT!D37/1.8))</f>
        <v/>
      </c>
      <c r="AA51" s="32" t="str">
        <f>IF(INPUT!D37="","",IF(OR(INPUT!$G$6="K",INPUT!$G$6="°C"),INPUT!D37*1.8,INPUT!D37))</f>
        <v/>
      </c>
      <c r="AD51" s="99" t="str">
        <f>IF(INPUT!$F$4="Select Input Data Method","INPUT METHOD NOT SELECTED","")</f>
        <v/>
      </c>
      <c r="AE51" s="100" t="str">
        <f>IF(INPUT!$F$6="","GLOBAL DTMIN NOT SPECIFIED","")</f>
        <v/>
      </c>
      <c r="AF51" s="100" t="str">
        <f>IF(INPUT!F$14="",IF(OR(INPUT!E$15="",INPUT!E$15="Select Units"),"SELECT UNITS",""),IF(OR(INPUT!E$15="",INPUT!E$15="Select Units",INPUT!F$15="",INPUT!F$15="Select Units"),"SELECT UNITS",""))</f>
        <v/>
      </c>
      <c r="AG51" s="100" t="str">
        <f>IF(INPUT!$F$14="",IF(COUNTIF('A1'!C$4:C$10,INPUT!E$15)=0,"INCONSISTENT UNITS",""),IF(OR(COUNTIF('A1'!C$4:C$10,INPUT!E$15)=0,COUNTIF('A1'!E$4:E$10,INPUT!F$15)=0),"INCONSISTENT UNITS",""))</f>
        <v/>
      </c>
      <c r="AH51" s="100" t="str">
        <f>IF(INPUT!A37="","NO STREAM NAME","")</f>
        <v/>
      </c>
      <c r="AI51" s="100" t="str">
        <f t="shared" si="7"/>
        <v/>
      </c>
      <c r="AJ51" s="102" t="str">
        <f>IF(INPUT!B37="","NO SUPPLY TEMP","")</f>
        <v/>
      </c>
      <c r="AK51" s="97" t="str">
        <f>IF(INPUT!C37="","NO TARGET TEMP","")</f>
        <v/>
      </c>
      <c r="AL51" s="97" t="str">
        <f>IF(INPUT!E37="","NO PRIMARY HEAT DATA","")</f>
        <v/>
      </c>
      <c r="AM51" s="97" t="str">
        <f>IF(INPUT!F$14="","",IF(INPUT!F37="","NO SECONDARY HEAT DATA",""))</f>
        <v/>
      </c>
      <c r="AN51" s="100" t="str">
        <f t="shared" si="8"/>
        <v/>
      </c>
      <c r="AO51" s="100" t="str">
        <f>IF(SUM(INPUT!B37:F37)-SUM(INPUT!C37:F37)=0,IF(INPUT!B37=0,"","NON NUMERICAL INPUT"),"")</f>
        <v/>
      </c>
      <c r="AP51" s="100" t="str">
        <f>IF(SUM(INPUT!B37:F37)-SUM(INPUT!D37:F37,INPUT!B37)=0,IF(INPUT!C37=0,"","NON NUMERICAL INPUT"),"")</f>
        <v/>
      </c>
      <c r="AQ51" s="100" t="str">
        <f>IF(SUM(INPUT!B37:F37)-SUM(INPUT!E37:F37,INPUT!B37,INPUT!C37)=0,IF(INPUT!D37=0,"","NON NUMERICAL INPUT"),"")</f>
        <v/>
      </c>
      <c r="AR51" s="100" t="str">
        <f>IF(SUM(INPUT!B37:F37)-SUM(INPUT!B37:D37,INPUT!F37)=0,IF(INPUT!E37=0,"","NON NUMERICAL INPUT"),"")</f>
        <v/>
      </c>
      <c r="AS51" s="101" t="str">
        <f>IF(INPUT!F$14="","",IF(SUM(INPUT!B37:F37)-SUM(INPUT!B37:E37)=0,IF(INPUT!F37=0,"","NON NUMERICAL INPUT"),""))</f>
        <v/>
      </c>
    </row>
    <row r="52" spans="1:45" ht="39.6" x14ac:dyDescent="0.25">
      <c r="A52" s="32" t="str">
        <f>IF(INPUT!A38="","",INPUT!A38)</f>
        <v>COLCOND</v>
      </c>
      <c r="B52" s="112">
        <f>IF(INPUT!$F$12=$P$3,'A1'!U52,IF(INPUT!$F$12=$P$4,'A1'!U52,'A1'!W52))</f>
        <v>80.25</v>
      </c>
      <c r="C52" s="112">
        <f>IF(INPUT!$F$12=$P$3,'A1'!V52,IF(INPUT!$F$12=$P$4,'A1'!V52,'A1'!X52))</f>
        <v>75.68300000000005</v>
      </c>
      <c r="D52" s="32" t="str">
        <f>IF(INPUT!$F$12=$P$3,'A1'!Y52,IF(INPUT!$F$12=$P$4,'A1'!Y52,'A1'!AA52))</f>
        <v/>
      </c>
      <c r="E52" s="32">
        <f t="shared" si="0"/>
        <v>75.25</v>
      </c>
      <c r="G52" s="32">
        <f>IF(C52="","",IF($D52="",IF($F$30="","NO dT MIN",IF(J52="HOT",((C52)-($F$30/2)),((C52)+($F$30/2)))),IF($J52="HOT",C52-INPUT!D52,C52+INPUT!D52)))</f>
        <v>70.68300000000005</v>
      </c>
      <c r="H52" s="32">
        <f>IF(INPUT!$F$12=$P$3,'A1'!R52,IF(INPUT!$F$12=$P$4,'A1'!S52,'A1'!T52))</f>
        <v>7874.3376395884361</v>
      </c>
      <c r="I52" s="113">
        <f t="shared" si="1"/>
        <v>35962.1</v>
      </c>
      <c r="J52" s="32" t="str">
        <f t="shared" si="2"/>
        <v>HOT</v>
      </c>
      <c r="K52" s="112">
        <f t="shared" si="9"/>
        <v>75.25</v>
      </c>
      <c r="L52" s="112">
        <f t="shared" si="10"/>
        <v>70.68300000000005</v>
      </c>
      <c r="N52" s="32">
        <f>IF(INPUT!E38="","",INPUT!E38)</f>
        <v>35962.1</v>
      </c>
      <c r="O52" s="32">
        <f t="shared" si="3"/>
        <v>1</v>
      </c>
      <c r="P52" s="32" t="str">
        <f>IF(INPUT!F38="","",INPUT!F38)</f>
        <v/>
      </c>
      <c r="Q52" s="32" t="str">
        <f t="shared" si="4"/>
        <v/>
      </c>
      <c r="R52" s="32">
        <f>IF(N52="","",IF(N$27=B$4,ABS(N52/O52),IF(N$27=B$5,ABS(N52/O52)/ABS(B52-C52),IF(INPUT!F$4=B$6,ABS(N52/O52)*ABS(P52/Q52),IF(INPUT!F$4=B$7,ABS(N52/O52)*ABS(P52/Q52)/ABS(B52-C52),"")))))</f>
        <v>7874.3376395884361</v>
      </c>
      <c r="S52" s="117">
        <f t="shared" si="5"/>
        <v>28347.615502518373</v>
      </c>
      <c r="T52" s="116">
        <f t="shared" si="6"/>
        <v>4146.3524365353342</v>
      </c>
      <c r="U52" s="112">
        <f>IF(INPUT!B38="","",IF(INPUT!$G$6="°C",INPUT!B38,IF(INPUT!$G$6="°F",(INPUT!B38-32)/1.8,IF(INPUT!$G$6="K",INPUT!B38-273.15,(INPUT!B38/1.8)-273.15))))</f>
        <v>80.25</v>
      </c>
      <c r="V52" s="112">
        <f>IF(INPUT!C38="","",IF(INPUT!$G$6="°C",INPUT!C38,IF(INPUT!$G$6="°F",(INPUT!C38-32)/1.8,IF(INPUT!$G$6="K",INPUT!C38-273.15,(INPUT!C38/1.8)-273.15))))</f>
        <v>75.68300000000005</v>
      </c>
      <c r="W52" s="112">
        <f>IF(INPUT!B38="","",IF(INPUT!$G$6="°F",INPUT!B38,IF(INPUT!$G$6="°C",(INPUT!B38*1.8)+32,IF(INPUT!$G$6="°R",INPUT!B38-459.67,(INPUT!B38*1.8)-459.67))))</f>
        <v>176.45</v>
      </c>
      <c r="X52" s="112">
        <f>IF(INPUT!C38="","",IF(INPUT!$G$6="°F",INPUT!C38,IF(INPUT!$G$6="°C",(INPUT!C38*1.8)+32,IF(INPUT!$G$6="°R",INPUT!C38-459.67,(INPUT!C38*1.8)-459.67))))</f>
        <v>168.2294</v>
      </c>
      <c r="Y52" s="32" t="str">
        <f>IF(INPUT!D38="","",IF(OR(INPUT!$G$6="K",INPUT!$G$6="°C"),INPUT!D38,INPUT!D38/1.8))</f>
        <v/>
      </c>
      <c r="AA52" s="32" t="str">
        <f>IF(INPUT!D38="","",IF(OR(INPUT!$G$6="K",INPUT!$G$6="°C"),INPUT!D38*1.8,INPUT!D38))</f>
        <v/>
      </c>
      <c r="AD52" s="99" t="str">
        <f>IF(INPUT!$F$4="Select Input Data Method","INPUT METHOD NOT SELECTED","")</f>
        <v/>
      </c>
      <c r="AE52" s="100" t="str">
        <f>IF(INPUT!$F$6="","GLOBAL DTMIN NOT SPECIFIED","")</f>
        <v/>
      </c>
      <c r="AF52" s="100" t="str">
        <f>IF(INPUT!F$14="",IF(OR(INPUT!E$15="",INPUT!E$15="Select Units"),"SELECT UNITS",""),IF(OR(INPUT!E$15="",INPUT!E$15="Select Units",INPUT!F$15="",INPUT!F$15="Select Units"),"SELECT UNITS",""))</f>
        <v/>
      </c>
      <c r="AG52" s="100" t="str">
        <f>IF(INPUT!$F$14="",IF(COUNTIF('A1'!C$4:C$10,INPUT!E$15)=0,"INCONSISTENT UNITS",""),IF(OR(COUNTIF('A1'!C$4:C$10,INPUT!E$15)=0,COUNTIF('A1'!E$4:E$10,INPUT!F$15)=0),"INCONSISTENT UNITS",""))</f>
        <v/>
      </c>
      <c r="AH52" s="100" t="str">
        <f>IF(INPUT!A38="","NO STREAM NAME","")</f>
        <v/>
      </c>
      <c r="AI52" s="100" t="str">
        <f t="shared" si="7"/>
        <v/>
      </c>
      <c r="AJ52" s="102" t="str">
        <f>IF(INPUT!B38="","NO SUPPLY TEMP","")</f>
        <v/>
      </c>
      <c r="AK52" s="97" t="str">
        <f>IF(INPUT!C38="","NO TARGET TEMP","")</f>
        <v/>
      </c>
      <c r="AL52" s="97" t="str">
        <f>IF(INPUT!E38="","NO PRIMARY HEAT DATA","")</f>
        <v/>
      </c>
      <c r="AM52" s="97" t="str">
        <f>IF(INPUT!F$14="","",IF(INPUT!F38="","NO SECONDARY HEAT DATA",""))</f>
        <v/>
      </c>
      <c r="AN52" s="100" t="str">
        <f t="shared" si="8"/>
        <v/>
      </c>
      <c r="AO52" s="100" t="str">
        <f>IF(SUM(INPUT!B38:F38)-SUM(INPUT!C38:F38)=0,IF(INPUT!B38=0,"","NON NUMERICAL INPUT"),"")</f>
        <v/>
      </c>
      <c r="AP52" s="100" t="str">
        <f>IF(SUM(INPUT!B38:F38)-SUM(INPUT!D38:F38,INPUT!B38)=0,IF(INPUT!C38=0,"","NON NUMERICAL INPUT"),"")</f>
        <v/>
      </c>
      <c r="AQ52" s="100" t="str">
        <f>IF(SUM(INPUT!B38:F38)-SUM(INPUT!E38:F38,INPUT!B38,INPUT!C38)=0,IF(INPUT!D38=0,"","NON NUMERICAL INPUT"),"")</f>
        <v/>
      </c>
      <c r="AR52" s="100" t="str">
        <f>IF(SUM(INPUT!B38:F38)-SUM(INPUT!B38:D38,INPUT!F38)=0,IF(INPUT!E38=0,"","NON NUMERICAL INPUT"),"")</f>
        <v/>
      </c>
      <c r="AS52" s="101" t="str">
        <f>IF(INPUT!F$14="","",IF(SUM(INPUT!B38:F38)-SUM(INPUT!B38:E38)=0,IF(INPUT!F38=0,"","NON NUMERICAL INPUT"),""))</f>
        <v/>
      </c>
    </row>
    <row r="53" spans="1:45" ht="39.6" x14ac:dyDescent="0.25">
      <c r="A53" s="32" t="str">
        <f>IF(INPUT!A39="","",INPUT!A39)</f>
        <v/>
      </c>
      <c r="B53" s="112" t="str">
        <f>IF(INPUT!$F$12=$P$3,'A1'!U53,IF(INPUT!$F$12=$P$4,'A1'!U53,'A1'!W53))</f>
        <v/>
      </c>
      <c r="C53" s="112" t="str">
        <f>IF(INPUT!$F$12=$P$3,'A1'!V53,IF(INPUT!$F$12=$P$4,'A1'!V53,'A1'!X53))</f>
        <v/>
      </c>
      <c r="D53" s="32" t="str">
        <f>IF(INPUT!$F$12=$P$3,'A1'!Y53,IF(INPUT!$F$12=$P$4,'A1'!Y53,'A1'!AA53))</f>
        <v/>
      </c>
      <c r="E53" s="32" t="str">
        <f t="shared" si="0"/>
        <v/>
      </c>
      <c r="G53" s="32" t="str">
        <f>IF(C53="","",IF($D53="",IF($F$30="","NO dT MIN",IF(J53="HOT",((C53)-($F$30/2)),((C53)+($F$30/2)))),IF($J53="HOT",C53-INPUT!D53,C53+INPUT!D53)))</f>
        <v/>
      </c>
      <c r="H53" s="32" t="str">
        <f>IF(INPUT!$F$12=$P$3,'A1'!R53,IF(INPUT!$F$12=$P$4,'A1'!S53,'A1'!T53))</f>
        <v/>
      </c>
      <c r="I53" s="113" t="str">
        <f t="shared" si="1"/>
        <v/>
      </c>
      <c r="J53" s="32" t="str">
        <f t="shared" si="2"/>
        <v/>
      </c>
      <c r="K53" s="112" t="str">
        <f t="shared" si="9"/>
        <v/>
      </c>
      <c r="L53" s="112" t="str">
        <f t="shared" si="10"/>
        <v/>
      </c>
      <c r="N53" s="32" t="str">
        <f>IF(INPUT!E39="","",INPUT!E39)</f>
        <v/>
      </c>
      <c r="O53" s="32" t="str">
        <f t="shared" si="3"/>
        <v/>
      </c>
      <c r="P53" s="32" t="str">
        <f>IF(INPUT!F39="","",INPUT!F39)</f>
        <v/>
      </c>
      <c r="Q53" s="32" t="str">
        <f t="shared" si="4"/>
        <v/>
      </c>
      <c r="R53" s="32" t="str">
        <f>IF(N53="","",IF(N$27=B$4,ABS(N53/O53),IF(N$27=B$5,ABS(N53/O53)/ABS(B53-C53),IF(INPUT!F$4=B$6,ABS(N53/O53)*ABS(P53/Q53),IF(INPUT!F$4=B$7,ABS(N53/O53)*ABS(P53/Q53)/ABS(B53-C53),"")))))</f>
        <v/>
      </c>
      <c r="S53" s="117" t="str">
        <f t="shared" si="5"/>
        <v/>
      </c>
      <c r="T53" s="116" t="str">
        <f t="shared" si="6"/>
        <v/>
      </c>
      <c r="U53" s="112" t="str">
        <f>IF(INPUT!B39="","",IF(INPUT!$G$6="°C",INPUT!B39,IF(INPUT!$G$6="°F",(INPUT!B39-32)/1.8,IF(INPUT!$G$6="K",INPUT!B39-273.15,(INPUT!B39/1.8)-273.15))))</f>
        <v/>
      </c>
      <c r="V53" s="112" t="str">
        <f>IF(INPUT!C39="","",IF(INPUT!$G$6="°C",INPUT!C39,IF(INPUT!$G$6="°F",(INPUT!C39-32)/1.8,IF(INPUT!$G$6="K",INPUT!C39-273.15,(INPUT!C39/1.8)-273.15))))</f>
        <v/>
      </c>
      <c r="W53" s="112" t="str">
        <f>IF(INPUT!B39="","",IF(INPUT!$G$6="°F",INPUT!B39,IF(INPUT!$G$6="°C",(INPUT!B39*1.8)+32,IF(INPUT!$G$6="°R",INPUT!B39-459.67,(INPUT!B39*1.8)-459.67))))</f>
        <v/>
      </c>
      <c r="X53" s="112" t="str">
        <f>IF(INPUT!C39="","",IF(INPUT!$G$6="°F",INPUT!C39,IF(INPUT!$G$6="°C",(INPUT!C39*1.8)+32,IF(INPUT!$G$6="°R",INPUT!C39-459.67,(INPUT!C39*1.8)-459.67))))</f>
        <v/>
      </c>
      <c r="Y53" s="32" t="str">
        <f>IF(INPUT!D39="","",IF(OR(INPUT!$G$6="K",INPUT!$G$6="°C"),INPUT!D39,INPUT!D39/1.8))</f>
        <v/>
      </c>
      <c r="AA53" s="32" t="str">
        <f>IF(INPUT!D39="","",IF(OR(INPUT!$G$6="K",INPUT!$G$6="°C"),INPUT!D39*1.8,INPUT!D39))</f>
        <v/>
      </c>
      <c r="AD53" s="99" t="str">
        <f>IF(INPUT!$F$4="Select Input Data Method","INPUT METHOD NOT SELECTED","")</f>
        <v/>
      </c>
      <c r="AE53" s="100" t="str">
        <f>IF(INPUT!$F$6="","GLOBAL DTMIN NOT SPECIFIED","")</f>
        <v/>
      </c>
      <c r="AF53" s="100" t="str">
        <f>IF(INPUT!F$14="",IF(OR(INPUT!E$15="",INPUT!E$15="Select Units"),"SELECT UNITS",""),IF(OR(INPUT!E$15="",INPUT!E$15="Select Units",INPUT!F$15="",INPUT!F$15="Select Units"),"SELECT UNITS",""))</f>
        <v/>
      </c>
      <c r="AG53" s="100" t="str">
        <f>IF(INPUT!$F$14="",IF(COUNTIF('A1'!C$4:C$10,INPUT!E$15)=0,"INCONSISTENT UNITS",""),IF(OR(COUNTIF('A1'!C$4:C$10,INPUT!E$15)=0,COUNTIF('A1'!E$4:E$10,INPUT!F$15)=0),"INCONSISTENT UNITS",""))</f>
        <v/>
      </c>
      <c r="AH53" s="100" t="str">
        <f>IF(INPUT!A39="","NO STREAM NAME","")</f>
        <v>NO STREAM NAME</v>
      </c>
      <c r="AI53" s="100" t="str">
        <f t="shared" si="7"/>
        <v>NO SUPPLY TEMP</v>
      </c>
      <c r="AJ53" s="102" t="str">
        <f>IF(INPUT!B39="","NO SUPPLY TEMP","")</f>
        <v>NO SUPPLY TEMP</v>
      </c>
      <c r="AK53" s="97" t="str">
        <f>IF(INPUT!C39="","NO TARGET TEMP","")</f>
        <v>NO TARGET TEMP</v>
      </c>
      <c r="AL53" s="97" t="str">
        <f>IF(INPUT!E39="","NO PRIMARY HEAT DATA","")</f>
        <v>NO PRIMARY HEAT DATA</v>
      </c>
      <c r="AM53" s="97" t="str">
        <f>IF(INPUT!F$14="","",IF(INPUT!F39="","NO SECONDARY HEAT DATA",""))</f>
        <v/>
      </c>
      <c r="AN53" s="100" t="str">
        <f t="shared" si="8"/>
        <v/>
      </c>
      <c r="AO53" s="100" t="str">
        <f>IF(SUM(INPUT!B39:F39)-SUM(INPUT!C39:F39)=0,IF(INPUT!B39=0,"","NON NUMERICAL INPUT"),"")</f>
        <v/>
      </c>
      <c r="AP53" s="100" t="str">
        <f>IF(SUM(INPUT!B39:F39)-SUM(INPUT!D39:F39,INPUT!B39)=0,IF(INPUT!C39=0,"","NON NUMERICAL INPUT"),"")</f>
        <v/>
      </c>
      <c r="AQ53" s="100" t="str">
        <f>IF(SUM(INPUT!B39:F39)-SUM(INPUT!E39:F39,INPUT!B39,INPUT!C39)=0,IF(INPUT!D39=0,"","NON NUMERICAL INPUT"),"")</f>
        <v/>
      </c>
      <c r="AR53" s="100" t="str">
        <f>IF(SUM(INPUT!B39:F39)-SUM(INPUT!B39:D39,INPUT!F39)=0,IF(INPUT!E39=0,"","NON NUMERICAL INPUT"),"")</f>
        <v/>
      </c>
      <c r="AS53" s="101" t="str">
        <f>IF(INPUT!F$14="","",IF(SUM(INPUT!B39:F39)-SUM(INPUT!B39:E39)=0,IF(INPUT!F39=0,"","NON NUMERICAL INPUT"),""))</f>
        <v/>
      </c>
    </row>
    <row r="54" spans="1:45" ht="39.6" x14ac:dyDescent="0.25">
      <c r="A54" s="32" t="str">
        <f>IF(INPUT!A40="","",INPUT!A40)</f>
        <v/>
      </c>
      <c r="B54" s="112" t="str">
        <f>IF(INPUT!$F$12=$P$3,'A1'!U54,IF(INPUT!$F$12=$P$4,'A1'!U54,'A1'!W54))</f>
        <v/>
      </c>
      <c r="C54" s="112" t="str">
        <f>IF(INPUT!$F$12=$P$3,'A1'!V54,IF(INPUT!$F$12=$P$4,'A1'!V54,'A1'!X54))</f>
        <v/>
      </c>
      <c r="D54" s="32" t="str">
        <f>IF(INPUT!$F$12=$P$3,'A1'!Y54,IF(INPUT!$F$12=$P$4,'A1'!Y54,'A1'!AA54))</f>
        <v/>
      </c>
      <c r="E54" s="32" t="str">
        <f t="shared" si="0"/>
        <v/>
      </c>
      <c r="G54" s="32" t="str">
        <f>IF(C54="","",IF($D54="",IF($F$30="","NO dT MIN",IF(J54="HOT",((C54)-($F$30/2)),((C54)+($F$30/2)))),IF($J54="HOT",C54-INPUT!D54,C54+INPUT!D54)))</f>
        <v/>
      </c>
      <c r="H54" s="32" t="str">
        <f>IF(INPUT!$F$12=$P$3,'A1'!R54,IF(INPUT!$F$12=$P$4,'A1'!S54,'A1'!T54))</f>
        <v/>
      </c>
      <c r="I54" s="113" t="str">
        <f t="shared" si="1"/>
        <v/>
      </c>
      <c r="J54" s="32" t="str">
        <f t="shared" si="2"/>
        <v/>
      </c>
      <c r="K54" s="112" t="str">
        <f t="shared" si="9"/>
        <v/>
      </c>
      <c r="L54" s="112" t="str">
        <f t="shared" si="10"/>
        <v/>
      </c>
      <c r="N54" s="32" t="str">
        <f>IF(INPUT!E40="","",INPUT!E40)</f>
        <v/>
      </c>
      <c r="O54" s="32" t="str">
        <f t="shared" si="3"/>
        <v/>
      </c>
      <c r="P54" s="32" t="str">
        <f>IF(INPUT!F40="","",INPUT!F40)</f>
        <v/>
      </c>
      <c r="Q54" s="32" t="str">
        <f t="shared" si="4"/>
        <v/>
      </c>
      <c r="R54" s="32" t="str">
        <f>IF(N54="","",IF(N$27=B$4,ABS(N54/O54),IF(N$27=B$5,ABS(N54/O54)/ABS(B54-C54),IF(INPUT!F$4=B$6,ABS(N54/O54)*ABS(P54/Q54),IF(INPUT!F$4=B$7,ABS(N54/O54)*ABS(P54/Q54)/ABS(B54-C54),"")))))</f>
        <v/>
      </c>
      <c r="S54" s="117" t="str">
        <f t="shared" si="5"/>
        <v/>
      </c>
      <c r="T54" s="116" t="str">
        <f t="shared" si="6"/>
        <v/>
      </c>
      <c r="U54" s="112" t="str">
        <f>IF(INPUT!B40="","",IF(INPUT!$G$6="°C",INPUT!B40,IF(INPUT!$G$6="°F",(INPUT!B40-32)/1.8,IF(INPUT!$G$6="K",INPUT!B40-273.15,(INPUT!B40/1.8)-273.15))))</f>
        <v/>
      </c>
      <c r="V54" s="112" t="str">
        <f>IF(INPUT!C40="","",IF(INPUT!$G$6="°C",INPUT!C40,IF(INPUT!$G$6="°F",(INPUT!C40-32)/1.8,IF(INPUT!$G$6="K",INPUT!C40-273.15,(INPUT!C40/1.8)-273.15))))</f>
        <v/>
      </c>
      <c r="W54" s="112" t="str">
        <f>IF(INPUT!B40="","",IF(INPUT!$G$6="°F",INPUT!B40,IF(INPUT!$G$6="°C",(INPUT!B40*1.8)+32,IF(INPUT!$G$6="°R",INPUT!B40-459.67,(INPUT!B40*1.8)-459.67))))</f>
        <v/>
      </c>
      <c r="X54" s="112" t="str">
        <f>IF(INPUT!C40="","",IF(INPUT!$G$6="°F",INPUT!C40,IF(INPUT!$G$6="°C",(INPUT!C40*1.8)+32,IF(INPUT!$G$6="°R",INPUT!C40-459.67,(INPUT!C40*1.8)-459.67))))</f>
        <v/>
      </c>
      <c r="Y54" s="32" t="str">
        <f>IF(INPUT!D40="","",IF(OR(INPUT!$G$6="K",INPUT!$G$6="°C"),INPUT!D40,INPUT!D40/1.8))</f>
        <v/>
      </c>
      <c r="AA54" s="32" t="str">
        <f>IF(INPUT!D40="","",IF(OR(INPUT!$G$6="K",INPUT!$G$6="°C"),INPUT!D40*1.8,INPUT!D40))</f>
        <v/>
      </c>
      <c r="AD54" s="99" t="str">
        <f>IF(INPUT!$F$4="Select Input Data Method","INPUT METHOD NOT SELECTED","")</f>
        <v/>
      </c>
      <c r="AE54" s="100" t="str">
        <f>IF(INPUT!$F$6="","GLOBAL DTMIN NOT SPECIFIED","")</f>
        <v/>
      </c>
      <c r="AF54" s="100" t="str">
        <f>IF(INPUT!F$14="",IF(OR(INPUT!E$15="",INPUT!E$15="Select Units"),"SELECT UNITS",""),IF(OR(INPUT!E$15="",INPUT!E$15="Select Units",INPUT!F$15="",INPUT!F$15="Select Units"),"SELECT UNITS",""))</f>
        <v/>
      </c>
      <c r="AG54" s="100" t="str">
        <f>IF(INPUT!$F$14="",IF(COUNTIF('A1'!C$4:C$10,INPUT!E$15)=0,"INCONSISTENT UNITS",""),IF(OR(COUNTIF('A1'!C$4:C$10,INPUT!E$15)=0,COUNTIF('A1'!E$4:E$10,INPUT!F$15)=0),"INCONSISTENT UNITS",""))</f>
        <v/>
      </c>
      <c r="AH54" s="100" t="str">
        <f>IF(INPUT!A40="","NO STREAM NAME","")</f>
        <v>NO STREAM NAME</v>
      </c>
      <c r="AI54" s="100" t="str">
        <f t="shared" si="7"/>
        <v>NO SUPPLY TEMP</v>
      </c>
      <c r="AJ54" s="102" t="str">
        <f>IF(INPUT!B40="","NO SUPPLY TEMP","")</f>
        <v>NO SUPPLY TEMP</v>
      </c>
      <c r="AK54" s="97" t="str">
        <f>IF(INPUT!C40="","NO TARGET TEMP","")</f>
        <v>NO TARGET TEMP</v>
      </c>
      <c r="AL54" s="97" t="str">
        <f>IF(INPUT!E40="","NO PRIMARY HEAT DATA","")</f>
        <v>NO PRIMARY HEAT DATA</v>
      </c>
      <c r="AM54" s="97" t="str">
        <f>IF(INPUT!F$14="","",IF(INPUT!F40="","NO SECONDARY HEAT DATA",""))</f>
        <v/>
      </c>
      <c r="AN54" s="100" t="str">
        <f t="shared" si="8"/>
        <v/>
      </c>
      <c r="AO54" s="100" t="str">
        <f>IF(SUM(INPUT!B40:F40)-SUM(INPUT!C40:F40)=0,IF(INPUT!B40=0,"","NON NUMERICAL INPUT"),"")</f>
        <v/>
      </c>
      <c r="AP54" s="100" t="str">
        <f>IF(SUM(INPUT!B40:F40)-SUM(INPUT!D40:F40,INPUT!B40)=0,IF(INPUT!C40=0,"","NON NUMERICAL INPUT"),"")</f>
        <v/>
      </c>
      <c r="AQ54" s="100" t="str">
        <f>IF(SUM(INPUT!B40:F40)-SUM(INPUT!E40:F40,INPUT!B40,INPUT!C40)=0,IF(INPUT!D40=0,"","NON NUMERICAL INPUT"),"")</f>
        <v/>
      </c>
      <c r="AR54" s="100" t="str">
        <f>IF(SUM(INPUT!B40:F40)-SUM(INPUT!B40:D40,INPUT!F40)=0,IF(INPUT!E40=0,"","NON NUMERICAL INPUT"),"")</f>
        <v/>
      </c>
      <c r="AS54" s="101" t="str">
        <f>IF(INPUT!F$14="","",IF(SUM(INPUT!B40:F40)-SUM(INPUT!B40:E40)=0,IF(INPUT!F40=0,"","NON NUMERICAL INPUT"),""))</f>
        <v/>
      </c>
    </row>
    <row r="55" spans="1:45" ht="39.6" x14ac:dyDescent="0.25">
      <c r="A55" s="32" t="str">
        <f>IF(INPUT!A41="","",INPUT!A41)</f>
        <v/>
      </c>
      <c r="B55" s="112" t="str">
        <f>IF(INPUT!$F$12=$P$3,'A1'!U55,IF(INPUT!$F$12=$P$4,'A1'!U55,'A1'!W55))</f>
        <v/>
      </c>
      <c r="C55" s="112" t="str">
        <f>IF(INPUT!$F$12=$P$3,'A1'!V55,IF(INPUT!$F$12=$P$4,'A1'!V55,'A1'!X55))</f>
        <v/>
      </c>
      <c r="D55" s="32" t="str">
        <f>IF(INPUT!$F$12=$P$3,'A1'!Y55,IF(INPUT!$F$12=$P$4,'A1'!Y55,'A1'!AA55))</f>
        <v/>
      </c>
      <c r="E55" s="32" t="str">
        <f t="shared" si="0"/>
        <v/>
      </c>
      <c r="G55" s="32" t="str">
        <f>IF(C55="","",IF($D55="",IF($F$30="","NO dT MIN",IF(J55="HOT",((C55)-($F$30/2)),((C55)+($F$30/2)))),IF($J55="HOT",C55-INPUT!D55,C55+INPUT!D55)))</f>
        <v/>
      </c>
      <c r="H55" s="32" t="str">
        <f>IF(INPUT!$F$12=$P$3,'A1'!R55,IF(INPUT!$F$12=$P$4,'A1'!S55,'A1'!T55))</f>
        <v/>
      </c>
      <c r="I55" s="113" t="str">
        <f t="shared" si="1"/>
        <v/>
      </c>
      <c r="J55" s="32" t="str">
        <f t="shared" si="2"/>
        <v/>
      </c>
      <c r="K55" s="112" t="str">
        <f t="shared" si="9"/>
        <v/>
      </c>
      <c r="L55" s="112" t="str">
        <f t="shared" si="10"/>
        <v/>
      </c>
      <c r="N55" s="32" t="str">
        <f>IF(INPUT!E41="","",INPUT!E41)</f>
        <v/>
      </c>
      <c r="O55" s="32" t="str">
        <f t="shared" si="3"/>
        <v/>
      </c>
      <c r="P55" s="32" t="str">
        <f>IF(INPUT!F41="","",INPUT!F41)</f>
        <v/>
      </c>
      <c r="Q55" s="32" t="str">
        <f t="shared" si="4"/>
        <v/>
      </c>
      <c r="R55" s="32" t="str">
        <f>IF(N55="","",IF(N$27=B$4,ABS(N55/O55),IF(N$27=B$5,ABS(N55/O55)/ABS(B55-C55),IF(INPUT!F$4=B$6,ABS(N55/O55)*ABS(P55/Q55),IF(INPUT!F$4=B$7,ABS(N55/O55)*ABS(P55/Q55)/ABS(B55-C55),"")))))</f>
        <v/>
      </c>
      <c r="S55" s="117" t="str">
        <f t="shared" si="5"/>
        <v/>
      </c>
      <c r="T55" s="116" t="str">
        <f t="shared" si="6"/>
        <v/>
      </c>
      <c r="U55" s="112" t="str">
        <f>IF(INPUT!B41="","",IF(INPUT!$G$6="°C",INPUT!B41,IF(INPUT!$G$6="°F",(INPUT!B41-32)/1.8,IF(INPUT!$G$6="K",INPUT!B41-273.15,(INPUT!B41/1.8)-273.15))))</f>
        <v/>
      </c>
      <c r="V55" s="112" t="str">
        <f>IF(INPUT!C41="","",IF(INPUT!$G$6="°C",INPUT!C41,IF(INPUT!$G$6="°F",(INPUT!C41-32)/1.8,IF(INPUT!$G$6="K",INPUT!C41-273.15,(INPUT!C41/1.8)-273.15))))</f>
        <v/>
      </c>
      <c r="W55" s="112" t="str">
        <f>IF(INPUT!B41="","",IF(INPUT!$G$6="°F",INPUT!B41,IF(INPUT!$G$6="°C",(INPUT!B41*1.8)+32,IF(INPUT!$G$6="°R",INPUT!B41-459.67,(INPUT!B41*1.8)-459.67))))</f>
        <v/>
      </c>
      <c r="X55" s="112" t="str">
        <f>IF(INPUT!C41="","",IF(INPUT!$G$6="°F",INPUT!C41,IF(INPUT!$G$6="°C",(INPUT!C41*1.8)+32,IF(INPUT!$G$6="°R",INPUT!C41-459.67,(INPUT!C41*1.8)-459.67))))</f>
        <v/>
      </c>
      <c r="Y55" s="32" t="str">
        <f>IF(INPUT!D41="","",IF(OR(INPUT!$G$6="K",INPUT!$G$6="°C"),INPUT!D41,INPUT!D41/1.8))</f>
        <v/>
      </c>
      <c r="AA55" s="32" t="str">
        <f>IF(INPUT!D41="","",IF(OR(INPUT!$G$6="K",INPUT!$G$6="°C"),INPUT!D41*1.8,INPUT!D41))</f>
        <v/>
      </c>
      <c r="AD55" s="99" t="str">
        <f>IF(INPUT!$F$4="Select Input Data Method","INPUT METHOD NOT SELECTED","")</f>
        <v/>
      </c>
      <c r="AE55" s="100" t="str">
        <f>IF(INPUT!$F$6="","GLOBAL DTMIN NOT SPECIFIED","")</f>
        <v/>
      </c>
      <c r="AF55" s="100" t="str">
        <f>IF(INPUT!F$14="",IF(OR(INPUT!E$15="",INPUT!E$15="Select Units"),"SELECT UNITS",""),IF(OR(INPUT!E$15="",INPUT!E$15="Select Units",INPUT!F$15="",INPUT!F$15="Select Units"),"SELECT UNITS",""))</f>
        <v/>
      </c>
      <c r="AG55" s="100" t="str">
        <f>IF(INPUT!$F$14="",IF(COUNTIF('A1'!C$4:C$10,INPUT!E$15)=0,"INCONSISTENT UNITS",""),IF(OR(COUNTIF('A1'!C$4:C$10,INPUT!E$15)=0,COUNTIF('A1'!E$4:E$10,INPUT!F$15)=0),"INCONSISTENT UNITS",""))</f>
        <v/>
      </c>
      <c r="AH55" s="100" t="str">
        <f>IF(INPUT!A41="","NO STREAM NAME","")</f>
        <v>NO STREAM NAME</v>
      </c>
      <c r="AI55" s="100" t="str">
        <f t="shared" si="7"/>
        <v>NO SUPPLY TEMP</v>
      </c>
      <c r="AJ55" s="102" t="str">
        <f>IF(INPUT!B41="","NO SUPPLY TEMP","")</f>
        <v>NO SUPPLY TEMP</v>
      </c>
      <c r="AK55" s="97" t="str">
        <f>IF(INPUT!C41="","NO TARGET TEMP","")</f>
        <v>NO TARGET TEMP</v>
      </c>
      <c r="AL55" s="97" t="str">
        <f>IF(INPUT!E41="","NO PRIMARY HEAT DATA","")</f>
        <v>NO PRIMARY HEAT DATA</v>
      </c>
      <c r="AM55" s="97" t="str">
        <f>IF(INPUT!F$14="","",IF(INPUT!F41="","NO SECONDARY HEAT DATA",""))</f>
        <v/>
      </c>
      <c r="AN55" s="100" t="str">
        <f t="shared" si="8"/>
        <v/>
      </c>
      <c r="AO55" s="100" t="str">
        <f>IF(SUM(INPUT!B41:F41)-SUM(INPUT!C41:F41)=0,IF(INPUT!B41=0,"","NON NUMERICAL INPUT"),"")</f>
        <v/>
      </c>
      <c r="AP55" s="100" t="str">
        <f>IF(SUM(INPUT!B41:F41)-SUM(INPUT!D41:F41,INPUT!B41)=0,IF(INPUT!C41=0,"","NON NUMERICAL INPUT"),"")</f>
        <v/>
      </c>
      <c r="AQ55" s="100" t="str">
        <f>IF(SUM(INPUT!B41:F41)-SUM(INPUT!E41:F41,INPUT!B41,INPUT!C41)=0,IF(INPUT!D41=0,"","NON NUMERICAL INPUT"),"")</f>
        <v/>
      </c>
      <c r="AR55" s="100" t="str">
        <f>IF(SUM(INPUT!B41:F41)-SUM(INPUT!B41:D41,INPUT!F41)=0,IF(INPUT!E41=0,"","NON NUMERICAL INPUT"),"")</f>
        <v/>
      </c>
      <c r="AS55" s="101" t="str">
        <f>IF(INPUT!F$14="","",IF(SUM(INPUT!B41:F41)-SUM(INPUT!B41:E41)=0,IF(INPUT!F41=0,"","NON NUMERICAL INPUT"),""))</f>
        <v/>
      </c>
    </row>
    <row r="56" spans="1:45" ht="39.6" x14ac:dyDescent="0.25">
      <c r="A56" s="32" t="str">
        <f>IF(INPUT!A42="","",INPUT!A42)</f>
        <v/>
      </c>
      <c r="B56" s="112" t="str">
        <f>IF(INPUT!$F$12=$P$3,'A1'!U56,IF(INPUT!$F$12=$P$4,'A1'!U56,'A1'!W56))</f>
        <v/>
      </c>
      <c r="C56" s="112" t="str">
        <f>IF(INPUT!$F$12=$P$3,'A1'!V56,IF(INPUT!$F$12=$P$4,'A1'!V56,'A1'!X56))</f>
        <v/>
      </c>
      <c r="D56" s="32" t="str">
        <f>IF(INPUT!$F$12=$P$3,'A1'!Y56,IF(INPUT!$F$12=$P$4,'A1'!Y56,'A1'!AA56))</f>
        <v/>
      </c>
      <c r="E56" s="32" t="str">
        <f t="shared" si="0"/>
        <v/>
      </c>
      <c r="G56" s="32" t="str">
        <f>IF(C56="","",IF($D56="",IF($F$30="","NO dT MIN",IF(J56="HOT",((C56)-($F$30/2)),((C56)+($F$30/2)))),IF($J56="HOT",C56-INPUT!D56,C56+INPUT!D56)))</f>
        <v/>
      </c>
      <c r="H56" s="32" t="str">
        <f>IF(INPUT!$F$12=$P$3,'A1'!R56,IF(INPUT!$F$12=$P$4,'A1'!S56,'A1'!T56))</f>
        <v/>
      </c>
      <c r="I56" s="113" t="str">
        <f t="shared" si="1"/>
        <v/>
      </c>
      <c r="J56" s="32" t="str">
        <f t="shared" si="2"/>
        <v/>
      </c>
      <c r="K56" s="112" t="str">
        <f t="shared" si="9"/>
        <v/>
      </c>
      <c r="L56" s="112" t="str">
        <f t="shared" si="10"/>
        <v/>
      </c>
      <c r="N56" s="32" t="str">
        <f>IF(INPUT!E42="","",INPUT!E42)</f>
        <v/>
      </c>
      <c r="O56" s="32" t="str">
        <f t="shared" si="3"/>
        <v/>
      </c>
      <c r="P56" s="32" t="str">
        <f>IF(INPUT!F42="","",INPUT!F42)</f>
        <v/>
      </c>
      <c r="Q56" s="32" t="str">
        <f t="shared" si="4"/>
        <v/>
      </c>
      <c r="R56" s="32" t="str">
        <f>IF(N56="","",IF(N$27=B$4,ABS(N56/O56),IF(N$27=B$5,ABS(N56/O56)/ABS(B56-C56),IF(INPUT!F$4=B$6,ABS(N56/O56)*ABS(P56/Q56),IF(INPUT!F$4=B$7,ABS(N56/O56)*ABS(P56/Q56)/ABS(B56-C56),"")))))</f>
        <v/>
      </c>
      <c r="S56" s="117" t="str">
        <f t="shared" si="5"/>
        <v/>
      </c>
      <c r="T56" s="116" t="str">
        <f t="shared" si="6"/>
        <v/>
      </c>
      <c r="U56" s="112" t="str">
        <f>IF(INPUT!B42="","",IF(INPUT!$G$6="°C",INPUT!B42,IF(INPUT!$G$6="°F",(INPUT!B42-32)/1.8,IF(INPUT!$G$6="K",INPUT!B42-273.15,(INPUT!B42/1.8)-273.15))))</f>
        <v/>
      </c>
      <c r="V56" s="112" t="str">
        <f>IF(INPUT!C42="","",IF(INPUT!$G$6="°C",INPUT!C42,IF(INPUT!$G$6="°F",(INPUT!C42-32)/1.8,IF(INPUT!$G$6="K",INPUT!C42-273.15,(INPUT!C42/1.8)-273.15))))</f>
        <v/>
      </c>
      <c r="W56" s="112" t="str">
        <f>IF(INPUT!B42="","",IF(INPUT!$G$6="°F",INPUT!B42,IF(INPUT!$G$6="°C",(INPUT!B42*1.8)+32,IF(INPUT!$G$6="°R",INPUT!B42-459.67,(INPUT!B42*1.8)-459.67))))</f>
        <v/>
      </c>
      <c r="X56" s="112" t="str">
        <f>IF(INPUT!C42="","",IF(INPUT!$G$6="°F",INPUT!C42,IF(INPUT!$G$6="°C",(INPUT!C42*1.8)+32,IF(INPUT!$G$6="°R",INPUT!C42-459.67,(INPUT!C42*1.8)-459.67))))</f>
        <v/>
      </c>
      <c r="Y56" s="32" t="str">
        <f>IF(INPUT!D42="","",IF(OR(INPUT!$G$6="K",INPUT!$G$6="°C"),INPUT!D42,INPUT!D42/1.8))</f>
        <v/>
      </c>
      <c r="AA56" s="32" t="str">
        <f>IF(INPUT!D42="","",IF(OR(INPUT!$G$6="K",INPUT!$G$6="°C"),INPUT!D42*1.8,INPUT!D42))</f>
        <v/>
      </c>
      <c r="AD56" s="99" t="str">
        <f>IF(INPUT!$F$4="Select Input Data Method","INPUT METHOD NOT SELECTED","")</f>
        <v/>
      </c>
      <c r="AE56" s="100" t="str">
        <f>IF(INPUT!$F$6="","GLOBAL DTMIN NOT SPECIFIED","")</f>
        <v/>
      </c>
      <c r="AF56" s="100" t="str">
        <f>IF(INPUT!F$14="",IF(OR(INPUT!E$15="",INPUT!E$15="Select Units"),"SELECT UNITS",""),IF(OR(INPUT!E$15="",INPUT!E$15="Select Units",INPUT!F$15="",INPUT!F$15="Select Units"),"SELECT UNITS",""))</f>
        <v/>
      </c>
      <c r="AG56" s="100" t="str">
        <f>IF(INPUT!$F$14="",IF(COUNTIF('A1'!C$4:C$10,INPUT!E$15)=0,"INCONSISTENT UNITS",""),IF(OR(COUNTIF('A1'!C$4:C$10,INPUT!E$15)=0,COUNTIF('A1'!E$4:E$10,INPUT!F$15)=0),"INCONSISTENT UNITS",""))</f>
        <v/>
      </c>
      <c r="AH56" s="100" t="str">
        <f>IF(INPUT!A42="","NO STREAM NAME","")</f>
        <v>NO STREAM NAME</v>
      </c>
      <c r="AI56" s="100" t="str">
        <f t="shared" si="7"/>
        <v>NO SUPPLY TEMP</v>
      </c>
      <c r="AJ56" s="102" t="str">
        <f>IF(INPUT!B42="","NO SUPPLY TEMP","")</f>
        <v>NO SUPPLY TEMP</v>
      </c>
      <c r="AK56" s="97" t="str">
        <f>IF(INPUT!C42="","NO TARGET TEMP","")</f>
        <v>NO TARGET TEMP</v>
      </c>
      <c r="AL56" s="97" t="str">
        <f>IF(INPUT!E42="","NO PRIMARY HEAT DATA","")</f>
        <v>NO PRIMARY HEAT DATA</v>
      </c>
      <c r="AM56" s="97" t="str">
        <f>IF(INPUT!F$14="","",IF(INPUT!F42="","NO SECONDARY HEAT DATA",""))</f>
        <v/>
      </c>
      <c r="AN56" s="100" t="str">
        <f t="shared" si="8"/>
        <v/>
      </c>
      <c r="AO56" s="100" t="str">
        <f>IF(SUM(INPUT!B42:F42)-SUM(INPUT!C42:F42)=0,IF(INPUT!B42=0,"","NON NUMERICAL INPUT"),"")</f>
        <v/>
      </c>
      <c r="AP56" s="100" t="str">
        <f>IF(SUM(INPUT!B42:F42)-SUM(INPUT!D42:F42,INPUT!B42)=0,IF(INPUT!C42=0,"","NON NUMERICAL INPUT"),"")</f>
        <v/>
      </c>
      <c r="AQ56" s="100" t="str">
        <f>IF(SUM(INPUT!B42:F42)-SUM(INPUT!E42:F42,INPUT!B42,INPUT!C42)=0,IF(INPUT!D42=0,"","NON NUMERICAL INPUT"),"")</f>
        <v/>
      </c>
      <c r="AR56" s="100" t="str">
        <f>IF(SUM(INPUT!B42:F42)-SUM(INPUT!B42:D42,INPUT!F42)=0,IF(INPUT!E42=0,"","NON NUMERICAL INPUT"),"")</f>
        <v/>
      </c>
      <c r="AS56" s="101" t="str">
        <f>IF(INPUT!F$14="","",IF(SUM(INPUT!B42:F42)-SUM(INPUT!B42:E42)=0,IF(INPUT!F42=0,"","NON NUMERICAL INPUT"),""))</f>
        <v/>
      </c>
    </row>
    <row r="57" spans="1:45" ht="39.6" x14ac:dyDescent="0.25">
      <c r="A57" s="32" t="str">
        <f>IF(INPUT!A43="","",INPUT!A43)</f>
        <v/>
      </c>
      <c r="B57" s="112" t="str">
        <f>IF(INPUT!$F$12=$P$3,'A1'!U57,IF(INPUT!$F$12=$P$4,'A1'!U57,'A1'!W57))</f>
        <v/>
      </c>
      <c r="C57" s="112" t="str">
        <f>IF(INPUT!$F$12=$P$3,'A1'!V57,IF(INPUT!$F$12=$P$4,'A1'!V57,'A1'!X57))</f>
        <v/>
      </c>
      <c r="D57" s="32" t="str">
        <f>IF(INPUT!$F$12=$P$3,'A1'!Y57,IF(INPUT!$F$12=$P$4,'A1'!Y57,'A1'!AA57))</f>
        <v/>
      </c>
      <c r="E57" s="32" t="str">
        <f t="shared" si="0"/>
        <v/>
      </c>
      <c r="G57" s="32" t="str">
        <f>IF(C57="","",IF($D57="",IF($F$30="","NO dT MIN",IF(J57="HOT",((C57)-($F$30/2)),((C57)+($F$30/2)))),IF($J57="HOT",C57-INPUT!D57,C57+INPUT!D57)))</f>
        <v/>
      </c>
      <c r="H57" s="32" t="str">
        <f>IF(INPUT!$F$12=$P$3,'A1'!R57,IF(INPUT!$F$12=$P$4,'A1'!S57,'A1'!T57))</f>
        <v/>
      </c>
      <c r="I57" s="113" t="str">
        <f t="shared" si="1"/>
        <v/>
      </c>
      <c r="J57" s="32" t="str">
        <f t="shared" si="2"/>
        <v/>
      </c>
      <c r="K57" s="112" t="str">
        <f t="shared" si="9"/>
        <v/>
      </c>
      <c r="L57" s="112" t="str">
        <f t="shared" si="10"/>
        <v/>
      </c>
      <c r="N57" s="32" t="str">
        <f>IF(INPUT!E43="","",INPUT!E43)</f>
        <v/>
      </c>
      <c r="O57" s="32" t="str">
        <f t="shared" si="3"/>
        <v/>
      </c>
      <c r="P57" s="32" t="str">
        <f>IF(INPUT!F43="","",INPUT!F43)</f>
        <v/>
      </c>
      <c r="Q57" s="32" t="str">
        <f t="shared" si="4"/>
        <v/>
      </c>
      <c r="R57" s="32" t="str">
        <f>IF(N57="","",IF(N$27=B$4,ABS(N57/O57),IF(N$27=B$5,ABS(N57/O57)/ABS(B57-C57),IF(INPUT!F$4=B$6,ABS(N57/O57)*ABS(P57/Q57),IF(INPUT!F$4=B$7,ABS(N57/O57)*ABS(P57/Q57)/ABS(B57-C57),"")))))</f>
        <v/>
      </c>
      <c r="S57" s="117" t="str">
        <f t="shared" si="5"/>
        <v/>
      </c>
      <c r="T57" s="116" t="str">
        <f t="shared" si="6"/>
        <v/>
      </c>
      <c r="U57" s="112" t="str">
        <f>IF(INPUT!B43="","",IF(INPUT!$G$6="°C",INPUT!B43,IF(INPUT!$G$6="°F",(INPUT!B43-32)/1.8,IF(INPUT!$G$6="K",INPUT!B43-273.15,(INPUT!B43/1.8)-273.15))))</f>
        <v/>
      </c>
      <c r="V57" s="112" t="str">
        <f>IF(INPUT!C43="","",IF(INPUT!$G$6="°C",INPUT!C43,IF(INPUT!$G$6="°F",(INPUT!C43-32)/1.8,IF(INPUT!$G$6="K",INPUT!C43-273.15,(INPUT!C43/1.8)-273.15))))</f>
        <v/>
      </c>
      <c r="W57" s="112" t="str">
        <f>IF(INPUT!B43="","",IF(INPUT!$G$6="°F",INPUT!B43,IF(INPUT!$G$6="°C",(INPUT!B43*1.8)+32,IF(INPUT!$G$6="°R",INPUT!B43-459.67,(INPUT!B43*1.8)-459.67))))</f>
        <v/>
      </c>
      <c r="X57" s="112" t="str">
        <f>IF(INPUT!C43="","",IF(INPUT!$G$6="°F",INPUT!C43,IF(INPUT!$G$6="°C",(INPUT!C43*1.8)+32,IF(INPUT!$G$6="°R",INPUT!C43-459.67,(INPUT!C43*1.8)-459.67))))</f>
        <v/>
      </c>
      <c r="Y57" s="32" t="str">
        <f>IF(INPUT!D43="","",IF(OR(INPUT!$G$6="K",INPUT!$G$6="°C"),INPUT!D43,INPUT!D43/1.8))</f>
        <v/>
      </c>
      <c r="AA57" s="32" t="str">
        <f>IF(INPUT!D43="","",IF(OR(INPUT!$G$6="K",INPUT!$G$6="°C"),INPUT!D43*1.8,INPUT!D43))</f>
        <v/>
      </c>
      <c r="AD57" s="99" t="str">
        <f>IF(INPUT!$F$4="Select Input Data Method","INPUT METHOD NOT SELECTED","")</f>
        <v/>
      </c>
      <c r="AE57" s="100" t="str">
        <f>IF(INPUT!$F$6="","GLOBAL DTMIN NOT SPECIFIED","")</f>
        <v/>
      </c>
      <c r="AF57" s="100" t="str">
        <f>IF(INPUT!F$14="",IF(OR(INPUT!E$15="",INPUT!E$15="Select Units"),"SELECT UNITS",""),IF(OR(INPUT!E$15="",INPUT!E$15="Select Units",INPUT!F$15="",INPUT!F$15="Select Units"),"SELECT UNITS",""))</f>
        <v/>
      </c>
      <c r="AG57" s="100" t="str">
        <f>IF(INPUT!$F$14="",IF(COUNTIF('A1'!C$4:C$10,INPUT!E$15)=0,"INCONSISTENT UNITS",""),IF(OR(COUNTIF('A1'!C$4:C$10,INPUT!E$15)=0,COUNTIF('A1'!E$4:E$10,INPUT!F$15)=0),"INCONSISTENT UNITS",""))</f>
        <v/>
      </c>
      <c r="AH57" s="100" t="str">
        <f>IF(INPUT!A43="","NO STREAM NAME","")</f>
        <v>NO STREAM NAME</v>
      </c>
      <c r="AI57" s="100" t="str">
        <f t="shared" si="7"/>
        <v>NO SUPPLY TEMP</v>
      </c>
      <c r="AJ57" s="102" t="str">
        <f>IF(INPUT!B43="","NO SUPPLY TEMP","")</f>
        <v>NO SUPPLY TEMP</v>
      </c>
      <c r="AK57" s="97" t="str">
        <f>IF(INPUT!C43="","NO TARGET TEMP","")</f>
        <v>NO TARGET TEMP</v>
      </c>
      <c r="AL57" s="97" t="str">
        <f>IF(INPUT!E43="","NO PRIMARY HEAT DATA","")</f>
        <v>NO PRIMARY HEAT DATA</v>
      </c>
      <c r="AM57" s="97" t="str">
        <f>IF(INPUT!F$14="","",IF(INPUT!F43="","NO SECONDARY HEAT DATA",""))</f>
        <v/>
      </c>
      <c r="AN57" s="100" t="str">
        <f t="shared" si="8"/>
        <v/>
      </c>
      <c r="AO57" s="100" t="str">
        <f>IF(SUM(INPUT!B43:F43)-SUM(INPUT!C43:F43)=0,IF(INPUT!B43=0,"","NON NUMERICAL INPUT"),"")</f>
        <v/>
      </c>
      <c r="AP57" s="100" t="str">
        <f>IF(SUM(INPUT!B43:F43)-SUM(INPUT!D43:F43,INPUT!B43)=0,IF(INPUT!C43=0,"","NON NUMERICAL INPUT"),"")</f>
        <v/>
      </c>
      <c r="AQ57" s="100" t="str">
        <f>IF(SUM(INPUT!B43:F43)-SUM(INPUT!E43:F43,INPUT!B43,INPUT!C43)=0,IF(INPUT!D43=0,"","NON NUMERICAL INPUT"),"")</f>
        <v/>
      </c>
      <c r="AR57" s="100" t="str">
        <f>IF(SUM(INPUT!B43:F43)-SUM(INPUT!B43:D43,INPUT!F43)=0,IF(INPUT!E43=0,"","NON NUMERICAL INPUT"),"")</f>
        <v/>
      </c>
      <c r="AS57" s="101" t="str">
        <f>IF(INPUT!F$14="","",IF(SUM(INPUT!B43:F43)-SUM(INPUT!B43:E43)=0,IF(INPUT!F43=0,"","NON NUMERICAL INPUT"),""))</f>
        <v/>
      </c>
    </row>
    <row r="58" spans="1:45" ht="39.6" x14ac:dyDescent="0.25">
      <c r="A58" s="32" t="str">
        <f>IF(INPUT!A44="","",INPUT!A44)</f>
        <v/>
      </c>
      <c r="B58" s="112" t="str">
        <f>IF(INPUT!$F$12=$P$3,'A1'!U58,IF(INPUT!$F$12=$P$4,'A1'!U58,'A1'!W58))</f>
        <v/>
      </c>
      <c r="C58" s="112" t="str">
        <f>IF(INPUT!$F$12=$P$3,'A1'!V58,IF(INPUT!$F$12=$P$4,'A1'!V58,'A1'!X58))</f>
        <v/>
      </c>
      <c r="D58" s="32" t="str">
        <f>IF(INPUT!$F$12=$P$3,'A1'!Y58,IF(INPUT!$F$12=$P$4,'A1'!Y58,'A1'!AA58))</f>
        <v/>
      </c>
      <c r="E58" s="32" t="str">
        <f t="shared" si="0"/>
        <v/>
      </c>
      <c r="G58" s="32" t="str">
        <f>IF(C58="","",IF($D58="",IF($F$30="","NO dT MIN",IF(J58="HOT",((C58)-($F$30/2)),((C58)+($F$30/2)))),IF($J58="HOT",C58-INPUT!D58,C58+INPUT!D58)))</f>
        <v/>
      </c>
      <c r="H58" s="32" t="str">
        <f>IF(INPUT!$F$12=$P$3,'A1'!R58,IF(INPUT!$F$12=$P$4,'A1'!S58,'A1'!T58))</f>
        <v/>
      </c>
      <c r="I58" s="113" t="str">
        <f t="shared" si="1"/>
        <v/>
      </c>
      <c r="J58" s="32" t="str">
        <f t="shared" si="2"/>
        <v/>
      </c>
      <c r="K58" s="112" t="str">
        <f t="shared" si="9"/>
        <v/>
      </c>
      <c r="L58" s="112" t="str">
        <f t="shared" si="10"/>
        <v/>
      </c>
      <c r="N58" s="32" t="str">
        <f>IF(INPUT!E44="","",INPUT!E44)</f>
        <v/>
      </c>
      <c r="O58" s="32" t="str">
        <f t="shared" si="3"/>
        <v/>
      </c>
      <c r="P58" s="32" t="str">
        <f>IF(INPUT!F44="","",INPUT!F44)</f>
        <v/>
      </c>
      <c r="Q58" s="32" t="str">
        <f t="shared" si="4"/>
        <v/>
      </c>
      <c r="R58" s="32" t="str">
        <f>IF(N58="","",IF(N$27=B$4,ABS(N58/O58),IF(N$27=B$5,ABS(N58/O58)/ABS(B58-C58),IF(INPUT!F$4=B$6,ABS(N58/O58)*ABS(P58/Q58),IF(INPUT!F$4=B$7,ABS(N58/O58)*ABS(P58/Q58)/ABS(B58-C58),"")))))</f>
        <v/>
      </c>
      <c r="S58" s="117" t="str">
        <f t="shared" si="5"/>
        <v/>
      </c>
      <c r="T58" s="116" t="str">
        <f t="shared" si="6"/>
        <v/>
      </c>
      <c r="U58" s="112" t="str">
        <f>IF(INPUT!B44="","",IF(INPUT!$G$6="°C",INPUT!B44,IF(INPUT!$G$6="°F",(INPUT!B44-32)/1.8,IF(INPUT!$G$6="K",INPUT!B44-273.15,(INPUT!B44/1.8)-273.15))))</f>
        <v/>
      </c>
      <c r="V58" s="112" t="str">
        <f>IF(INPUT!C44="","",IF(INPUT!$G$6="°C",INPUT!C44,IF(INPUT!$G$6="°F",(INPUT!C44-32)/1.8,IF(INPUT!$G$6="K",INPUT!C44-273.15,(INPUT!C44/1.8)-273.15))))</f>
        <v/>
      </c>
      <c r="W58" s="112" t="str">
        <f>IF(INPUT!B44="","",IF(INPUT!$G$6="°F",INPUT!B44,IF(INPUT!$G$6="°C",(INPUT!B44*1.8)+32,IF(INPUT!$G$6="°R",INPUT!B44-459.67,(INPUT!B44*1.8)-459.67))))</f>
        <v/>
      </c>
      <c r="X58" s="112" t="str">
        <f>IF(INPUT!C44="","",IF(INPUT!$G$6="°F",INPUT!C44,IF(INPUT!$G$6="°C",(INPUT!C44*1.8)+32,IF(INPUT!$G$6="°R",INPUT!C44-459.67,(INPUT!C44*1.8)-459.67))))</f>
        <v/>
      </c>
      <c r="Y58" s="32" t="str">
        <f>IF(INPUT!D44="","",IF(OR(INPUT!$G$6="K",INPUT!$G$6="°C"),INPUT!D44,INPUT!D44/1.8))</f>
        <v/>
      </c>
      <c r="AA58" s="32" t="str">
        <f>IF(INPUT!D44="","",IF(OR(INPUT!$G$6="K",INPUT!$G$6="°C"),INPUT!D44*1.8,INPUT!D44))</f>
        <v/>
      </c>
      <c r="AD58" s="99" t="str">
        <f>IF(INPUT!$F$4="Select Input Data Method","INPUT METHOD NOT SELECTED","")</f>
        <v/>
      </c>
      <c r="AE58" s="100" t="str">
        <f>IF(INPUT!$F$6="","GLOBAL DTMIN NOT SPECIFIED","")</f>
        <v/>
      </c>
      <c r="AF58" s="100" t="str">
        <f>IF(INPUT!F$14="",IF(OR(INPUT!E$15="",INPUT!E$15="Select Units"),"SELECT UNITS",""),IF(OR(INPUT!E$15="",INPUT!E$15="Select Units",INPUT!F$15="",INPUT!F$15="Select Units"),"SELECT UNITS",""))</f>
        <v/>
      </c>
      <c r="AG58" s="100" t="str">
        <f>IF(INPUT!$F$14="",IF(COUNTIF('A1'!C$4:C$10,INPUT!E$15)=0,"INCONSISTENT UNITS",""),IF(OR(COUNTIF('A1'!C$4:C$10,INPUT!E$15)=0,COUNTIF('A1'!E$4:E$10,INPUT!F$15)=0),"INCONSISTENT UNITS",""))</f>
        <v/>
      </c>
      <c r="AH58" s="100" t="str">
        <f>IF(INPUT!A44="","NO STREAM NAME","")</f>
        <v>NO STREAM NAME</v>
      </c>
      <c r="AI58" s="100" t="str">
        <f t="shared" si="7"/>
        <v>NO SUPPLY TEMP</v>
      </c>
      <c r="AJ58" s="102" t="str">
        <f>IF(INPUT!B44="","NO SUPPLY TEMP","")</f>
        <v>NO SUPPLY TEMP</v>
      </c>
      <c r="AK58" s="97" t="str">
        <f>IF(INPUT!C44="","NO TARGET TEMP","")</f>
        <v>NO TARGET TEMP</v>
      </c>
      <c r="AL58" s="97" t="str">
        <f>IF(INPUT!E44="","NO PRIMARY HEAT DATA","")</f>
        <v>NO PRIMARY HEAT DATA</v>
      </c>
      <c r="AM58" s="97" t="str">
        <f>IF(INPUT!F$14="","",IF(INPUT!F44="","NO SECONDARY HEAT DATA",""))</f>
        <v/>
      </c>
      <c r="AN58" s="100" t="str">
        <f t="shared" si="8"/>
        <v/>
      </c>
      <c r="AO58" s="100" t="str">
        <f>IF(SUM(INPUT!B44:F44)-SUM(INPUT!C44:F44)=0,IF(INPUT!B44=0,"","NON NUMERICAL INPUT"),"")</f>
        <v/>
      </c>
      <c r="AP58" s="100" t="str">
        <f>IF(SUM(INPUT!B44:F44)-SUM(INPUT!D44:F44,INPUT!B44)=0,IF(INPUT!C44=0,"","NON NUMERICAL INPUT"),"")</f>
        <v/>
      </c>
      <c r="AQ58" s="100" t="str">
        <f>IF(SUM(INPUT!B44:F44)-SUM(INPUT!E44:F44,INPUT!B44,INPUT!C44)=0,IF(INPUT!D44=0,"","NON NUMERICAL INPUT"),"")</f>
        <v/>
      </c>
      <c r="AR58" s="100" t="str">
        <f>IF(SUM(INPUT!B44:F44)-SUM(INPUT!B44:D44,INPUT!F44)=0,IF(INPUT!E44=0,"","NON NUMERICAL INPUT"),"")</f>
        <v/>
      </c>
      <c r="AS58" s="101" t="str">
        <f>IF(INPUT!F$14="","",IF(SUM(INPUT!B44:F44)-SUM(INPUT!B44:E44)=0,IF(INPUT!F44=0,"","NON NUMERICAL INPUT"),""))</f>
        <v/>
      </c>
    </row>
    <row r="59" spans="1:45" ht="39.6" x14ac:dyDescent="0.25">
      <c r="A59" s="32" t="str">
        <f>IF(INPUT!A45="","",INPUT!A45)</f>
        <v/>
      </c>
      <c r="B59" s="112" t="str">
        <f>IF(INPUT!$F$12=$P$3,'A1'!U59,IF(INPUT!$F$12=$P$4,'A1'!U59,'A1'!W59))</f>
        <v/>
      </c>
      <c r="C59" s="112" t="str">
        <f>IF(INPUT!$F$12=$P$3,'A1'!V59,IF(INPUT!$F$12=$P$4,'A1'!V59,'A1'!X59))</f>
        <v/>
      </c>
      <c r="D59" s="32" t="str">
        <f>IF(INPUT!$F$12=$P$3,'A1'!Y59,IF(INPUT!$F$12=$P$4,'A1'!Y59,'A1'!AA59))</f>
        <v/>
      </c>
      <c r="E59" s="32" t="str">
        <f t="shared" si="0"/>
        <v/>
      </c>
      <c r="G59" s="32" t="str">
        <f>IF(C59="","",IF($D59="",IF($F$30="","NO dT MIN",IF(J59="HOT",((C59)-($F$30/2)),((C59)+($F$30/2)))),IF($J59="HOT",C59-INPUT!D59,C59+INPUT!D59)))</f>
        <v/>
      </c>
      <c r="H59" s="32" t="str">
        <f>IF(INPUT!$F$12=$P$3,'A1'!R59,IF(INPUT!$F$12=$P$4,'A1'!S59,'A1'!T59))</f>
        <v/>
      </c>
      <c r="I59" s="113" t="str">
        <f t="shared" si="1"/>
        <v/>
      </c>
      <c r="J59" s="32" t="str">
        <f t="shared" si="2"/>
        <v/>
      </c>
      <c r="K59" s="112" t="str">
        <f t="shared" si="9"/>
        <v/>
      </c>
      <c r="L59" s="112" t="str">
        <f t="shared" si="10"/>
        <v/>
      </c>
      <c r="N59" s="32" t="str">
        <f>IF(INPUT!E45="","",INPUT!E45)</f>
        <v/>
      </c>
      <c r="O59" s="32" t="str">
        <f t="shared" si="3"/>
        <v/>
      </c>
      <c r="P59" s="32" t="str">
        <f>IF(INPUT!F45="","",INPUT!F45)</f>
        <v/>
      </c>
      <c r="Q59" s="32" t="str">
        <f t="shared" si="4"/>
        <v/>
      </c>
      <c r="R59" s="32" t="str">
        <f>IF(N59="","",IF(N$27=B$4,ABS(N59/O59),IF(N$27=B$5,ABS(N59/O59)/ABS(B59-C59),IF(INPUT!F$4=B$6,ABS(N59/O59)*ABS(P59/Q59),IF(INPUT!F$4=B$7,ABS(N59/O59)*ABS(P59/Q59)/ABS(B59-C59),"")))))</f>
        <v/>
      </c>
      <c r="S59" s="117" t="str">
        <f t="shared" si="5"/>
        <v/>
      </c>
      <c r="T59" s="116" t="str">
        <f t="shared" si="6"/>
        <v/>
      </c>
      <c r="U59" s="112" t="str">
        <f>IF(INPUT!B45="","",IF(INPUT!$G$6="°C",INPUT!B45,IF(INPUT!$G$6="°F",(INPUT!B45-32)/1.8,IF(INPUT!$G$6="K",INPUT!B45-273.15,(INPUT!B45/1.8)-273.15))))</f>
        <v/>
      </c>
      <c r="V59" s="112" t="str">
        <f>IF(INPUT!C45="","",IF(INPUT!$G$6="°C",INPUT!C45,IF(INPUT!$G$6="°F",(INPUT!C45-32)/1.8,IF(INPUT!$G$6="K",INPUT!C45-273.15,(INPUT!C45/1.8)-273.15))))</f>
        <v/>
      </c>
      <c r="W59" s="112" t="str">
        <f>IF(INPUT!B45="","",IF(INPUT!$G$6="°F",INPUT!B45,IF(INPUT!$G$6="°C",(INPUT!B45*1.8)+32,IF(INPUT!$G$6="°R",INPUT!B45-459.67,(INPUT!B45*1.8)-459.67))))</f>
        <v/>
      </c>
      <c r="X59" s="112" t="str">
        <f>IF(INPUT!C45="","",IF(INPUT!$G$6="°F",INPUT!C45,IF(INPUT!$G$6="°C",(INPUT!C45*1.8)+32,IF(INPUT!$G$6="°R",INPUT!C45-459.67,(INPUT!C45*1.8)-459.67))))</f>
        <v/>
      </c>
      <c r="Y59" s="32" t="str">
        <f>IF(INPUT!D45="","",IF(OR(INPUT!$G$6="K",INPUT!$G$6="°C"),INPUT!D45,INPUT!D45/1.8))</f>
        <v/>
      </c>
      <c r="AA59" s="32" t="str">
        <f>IF(INPUT!D45="","",IF(OR(INPUT!$G$6="K",INPUT!$G$6="°C"),INPUT!D45*1.8,INPUT!D45))</f>
        <v/>
      </c>
      <c r="AD59" s="99" t="str">
        <f>IF(INPUT!$F$4="Select Input Data Method","INPUT METHOD NOT SELECTED","")</f>
        <v/>
      </c>
      <c r="AE59" s="100" t="str">
        <f>IF(INPUT!$F$6="","GLOBAL DTMIN NOT SPECIFIED","")</f>
        <v/>
      </c>
      <c r="AF59" s="100" t="str">
        <f>IF(INPUT!F$14="",IF(OR(INPUT!E$15="",INPUT!E$15="Select Units"),"SELECT UNITS",""),IF(OR(INPUT!E$15="",INPUT!E$15="Select Units",INPUT!F$15="",INPUT!F$15="Select Units"),"SELECT UNITS",""))</f>
        <v/>
      </c>
      <c r="AG59" s="100" t="str">
        <f>IF(INPUT!$F$14="",IF(COUNTIF('A1'!C$4:C$10,INPUT!E$15)=0,"INCONSISTENT UNITS",""),IF(OR(COUNTIF('A1'!C$4:C$10,INPUT!E$15)=0,COUNTIF('A1'!E$4:E$10,INPUT!F$15)=0),"INCONSISTENT UNITS",""))</f>
        <v/>
      </c>
      <c r="AH59" s="100" t="str">
        <f>IF(INPUT!A45="","NO STREAM NAME","")</f>
        <v>NO STREAM NAME</v>
      </c>
      <c r="AI59" s="100" t="str">
        <f t="shared" si="7"/>
        <v>NO SUPPLY TEMP</v>
      </c>
      <c r="AJ59" s="102" t="str">
        <f>IF(INPUT!B45="","NO SUPPLY TEMP","")</f>
        <v>NO SUPPLY TEMP</v>
      </c>
      <c r="AK59" s="97" t="str">
        <f>IF(INPUT!C45="","NO TARGET TEMP","")</f>
        <v>NO TARGET TEMP</v>
      </c>
      <c r="AL59" s="97" t="str">
        <f>IF(INPUT!E45="","NO PRIMARY HEAT DATA","")</f>
        <v>NO PRIMARY HEAT DATA</v>
      </c>
      <c r="AM59" s="97" t="str">
        <f>IF(INPUT!F$14="","",IF(INPUT!F45="","NO SECONDARY HEAT DATA",""))</f>
        <v/>
      </c>
      <c r="AN59" s="100" t="str">
        <f t="shared" si="8"/>
        <v/>
      </c>
      <c r="AO59" s="100" t="str">
        <f>IF(SUM(INPUT!B45:F45)-SUM(INPUT!C45:F45)=0,IF(INPUT!B45=0,"","NON NUMERICAL INPUT"),"")</f>
        <v/>
      </c>
      <c r="AP59" s="100" t="str">
        <f>IF(SUM(INPUT!B45:F45)-SUM(INPUT!D45:F45,INPUT!B45)=0,IF(INPUT!C45=0,"","NON NUMERICAL INPUT"),"")</f>
        <v/>
      </c>
      <c r="AQ59" s="100" t="str">
        <f>IF(SUM(INPUT!B45:F45)-SUM(INPUT!E45:F45,INPUT!B45,INPUT!C45)=0,IF(INPUT!D45=0,"","NON NUMERICAL INPUT"),"")</f>
        <v/>
      </c>
      <c r="AR59" s="100" t="str">
        <f>IF(SUM(INPUT!B45:F45)-SUM(INPUT!B45:D45,INPUT!F45)=0,IF(INPUT!E45=0,"","NON NUMERICAL INPUT"),"")</f>
        <v/>
      </c>
      <c r="AS59" s="101" t="str">
        <f>IF(INPUT!F$14="","",IF(SUM(INPUT!B45:F45)-SUM(INPUT!B45:E45)=0,IF(INPUT!F45=0,"","NON NUMERICAL INPUT"),""))</f>
        <v/>
      </c>
    </row>
    <row r="60" spans="1:45" ht="39.6" x14ac:dyDescent="0.25">
      <c r="A60" s="32" t="str">
        <f>IF(INPUT!A46="","",INPUT!A46)</f>
        <v/>
      </c>
      <c r="B60" s="112" t="str">
        <f>IF(INPUT!$F$12=$P$3,'A1'!U60,IF(INPUT!$F$12=$P$4,'A1'!U60,'A1'!W60))</f>
        <v/>
      </c>
      <c r="C60" s="112" t="str">
        <f>IF(INPUT!$F$12=$P$3,'A1'!V60,IF(INPUT!$F$12=$P$4,'A1'!V60,'A1'!X60))</f>
        <v/>
      </c>
      <c r="D60" s="32" t="str">
        <f>IF(INPUT!$F$12=$P$3,'A1'!Y60,IF(INPUT!$F$12=$P$4,'A1'!Y60,'A1'!AA60))</f>
        <v/>
      </c>
      <c r="E60" s="32" t="str">
        <f t="shared" si="0"/>
        <v/>
      </c>
      <c r="G60" s="32" t="str">
        <f>IF(C60="","",IF($D60="",IF($F$30="","NO dT MIN",IF(J60="HOT",((C60)-($F$30/2)),((C60)+($F$30/2)))),IF($J60="HOT",C60-INPUT!D60,C60+INPUT!D60)))</f>
        <v/>
      </c>
      <c r="H60" s="32" t="str">
        <f>IF(INPUT!$F$12=$P$3,'A1'!R60,IF(INPUT!$F$12=$P$4,'A1'!S60,'A1'!T60))</f>
        <v/>
      </c>
      <c r="I60" s="113" t="str">
        <f t="shared" si="1"/>
        <v/>
      </c>
      <c r="J60" s="32" t="str">
        <f t="shared" si="2"/>
        <v/>
      </c>
      <c r="K60" s="112" t="str">
        <f t="shared" si="9"/>
        <v/>
      </c>
      <c r="L60" s="112" t="str">
        <f t="shared" si="10"/>
        <v/>
      </c>
      <c r="N60" s="32" t="str">
        <f>IF(INPUT!E46="","",INPUT!E46)</f>
        <v/>
      </c>
      <c r="O60" s="32" t="str">
        <f t="shared" si="3"/>
        <v/>
      </c>
      <c r="P60" s="32" t="str">
        <f>IF(INPUT!F46="","",INPUT!F46)</f>
        <v/>
      </c>
      <c r="Q60" s="32" t="str">
        <f t="shared" si="4"/>
        <v/>
      </c>
      <c r="R60" s="32" t="str">
        <f>IF(N60="","",IF(N$27=B$4,ABS(N60/O60),IF(N$27=B$5,ABS(N60/O60)/ABS(B60-C60),IF(INPUT!F$4=B$6,ABS(N60/O60)*ABS(P60/Q60),IF(INPUT!F$4=B$7,ABS(N60/O60)*ABS(P60/Q60)/ABS(B60-C60),"")))))</f>
        <v/>
      </c>
      <c r="S60" s="117" t="str">
        <f t="shared" si="5"/>
        <v/>
      </c>
      <c r="T60" s="116" t="str">
        <f t="shared" si="6"/>
        <v/>
      </c>
      <c r="U60" s="112" t="str">
        <f>IF(INPUT!B46="","",IF(INPUT!$G$6="°C",INPUT!B46,IF(INPUT!$G$6="°F",(INPUT!B46-32)/1.8,IF(INPUT!$G$6="K",INPUT!B46-273.15,(INPUT!B46/1.8)-273.15))))</f>
        <v/>
      </c>
      <c r="V60" s="112" t="str">
        <f>IF(INPUT!C46="","",IF(INPUT!$G$6="°C",INPUT!C46,IF(INPUT!$G$6="°F",(INPUT!C46-32)/1.8,IF(INPUT!$G$6="K",INPUT!C46-273.15,(INPUT!C46/1.8)-273.15))))</f>
        <v/>
      </c>
      <c r="W60" s="112" t="str">
        <f>IF(INPUT!B46="","",IF(INPUT!$G$6="°F",INPUT!B46,IF(INPUT!$G$6="°C",(INPUT!B46*1.8)+32,IF(INPUT!$G$6="°R",INPUT!B46-459.67,(INPUT!B46*1.8)-459.67))))</f>
        <v/>
      </c>
      <c r="X60" s="112" t="str">
        <f>IF(INPUT!C46="","",IF(INPUT!$G$6="°F",INPUT!C46,IF(INPUT!$G$6="°C",(INPUT!C46*1.8)+32,IF(INPUT!$G$6="°R",INPUT!C46-459.67,(INPUT!C46*1.8)-459.67))))</f>
        <v/>
      </c>
      <c r="Y60" s="32" t="str">
        <f>IF(INPUT!D46="","",IF(OR(INPUT!$G$6="K",INPUT!$G$6="°C"),INPUT!D46,INPUT!D46/1.8))</f>
        <v/>
      </c>
      <c r="AA60" s="32" t="str">
        <f>IF(INPUT!D46="","",IF(OR(INPUT!$G$6="K",INPUT!$G$6="°C"),INPUT!D46*1.8,INPUT!D46))</f>
        <v/>
      </c>
      <c r="AD60" s="99" t="str">
        <f>IF(INPUT!$F$4="Select Input Data Method","INPUT METHOD NOT SELECTED","")</f>
        <v/>
      </c>
      <c r="AE60" s="100" t="str">
        <f>IF(INPUT!$F$6="","GLOBAL DTMIN NOT SPECIFIED","")</f>
        <v/>
      </c>
      <c r="AF60" s="100" t="str">
        <f>IF(INPUT!F$14="",IF(OR(INPUT!E$15="",INPUT!E$15="Select Units"),"SELECT UNITS",""),IF(OR(INPUT!E$15="",INPUT!E$15="Select Units",INPUT!F$15="",INPUT!F$15="Select Units"),"SELECT UNITS",""))</f>
        <v/>
      </c>
      <c r="AG60" s="100" t="str">
        <f>IF(INPUT!$F$14="",IF(COUNTIF('A1'!C$4:C$10,INPUT!E$15)=0,"INCONSISTENT UNITS",""),IF(OR(COUNTIF('A1'!C$4:C$10,INPUT!E$15)=0,COUNTIF('A1'!E$4:E$10,INPUT!F$15)=0),"INCONSISTENT UNITS",""))</f>
        <v/>
      </c>
      <c r="AH60" s="100" t="str">
        <f>IF(INPUT!A46="","NO STREAM NAME","")</f>
        <v>NO STREAM NAME</v>
      </c>
      <c r="AI60" s="100" t="str">
        <f t="shared" si="7"/>
        <v>NO SUPPLY TEMP</v>
      </c>
      <c r="AJ60" s="102" t="str">
        <f>IF(INPUT!B46="","NO SUPPLY TEMP","")</f>
        <v>NO SUPPLY TEMP</v>
      </c>
      <c r="AK60" s="97" t="str">
        <f>IF(INPUT!C46="","NO TARGET TEMP","")</f>
        <v>NO TARGET TEMP</v>
      </c>
      <c r="AL60" s="97" t="str">
        <f>IF(INPUT!E46="","NO PRIMARY HEAT DATA","")</f>
        <v>NO PRIMARY HEAT DATA</v>
      </c>
      <c r="AM60" s="97" t="str">
        <f>IF(INPUT!F$14="","",IF(INPUT!F46="","NO SECONDARY HEAT DATA",""))</f>
        <v/>
      </c>
      <c r="AN60" s="100" t="str">
        <f t="shared" si="8"/>
        <v/>
      </c>
      <c r="AO60" s="100" t="str">
        <f>IF(SUM(INPUT!B46:F46)-SUM(INPUT!C46:F46)=0,IF(INPUT!B46=0,"","NON NUMERICAL INPUT"),"")</f>
        <v/>
      </c>
      <c r="AP60" s="100" t="str">
        <f>IF(SUM(INPUT!B46:F46)-SUM(INPUT!D46:F46,INPUT!B46)=0,IF(INPUT!C46=0,"","NON NUMERICAL INPUT"),"")</f>
        <v/>
      </c>
      <c r="AQ60" s="100" t="str">
        <f>IF(SUM(INPUT!B46:F46)-SUM(INPUT!E46:F46,INPUT!B46,INPUT!C46)=0,IF(INPUT!D46=0,"","NON NUMERICAL INPUT"),"")</f>
        <v/>
      </c>
      <c r="AR60" s="100" t="str">
        <f>IF(SUM(INPUT!B46:F46)-SUM(INPUT!B46:D46,INPUT!F46)=0,IF(INPUT!E46=0,"","NON NUMERICAL INPUT"),"")</f>
        <v/>
      </c>
      <c r="AS60" s="101" t="str">
        <f>IF(INPUT!F$14="","",IF(SUM(INPUT!B46:F46)-SUM(INPUT!B46:E46)=0,IF(INPUT!F46=0,"","NON NUMERICAL INPUT"),""))</f>
        <v/>
      </c>
    </row>
    <row r="61" spans="1:45" ht="39.6" x14ac:dyDescent="0.25">
      <c r="A61" s="32" t="str">
        <f>IF(INPUT!A47="","",INPUT!A47)</f>
        <v/>
      </c>
      <c r="B61" s="112" t="str">
        <f>IF(INPUT!$F$12=$P$3,'A1'!U61,IF(INPUT!$F$12=$P$4,'A1'!U61,'A1'!W61))</f>
        <v/>
      </c>
      <c r="C61" s="112" t="str">
        <f>IF(INPUT!$F$12=$P$3,'A1'!V61,IF(INPUT!$F$12=$P$4,'A1'!V61,'A1'!X61))</f>
        <v/>
      </c>
      <c r="D61" s="32" t="str">
        <f>IF(INPUT!$F$12=$P$3,'A1'!Y61,IF(INPUT!$F$12=$P$4,'A1'!Y61,'A1'!AA61))</f>
        <v/>
      </c>
      <c r="E61" s="32" t="str">
        <f t="shared" si="0"/>
        <v/>
      </c>
      <c r="G61" s="32" t="str">
        <f>IF(C61="","",IF($D61="",IF($F$30="","NO dT MIN",IF(J61="HOT",((C61)-($F$30/2)),((C61)+($F$30/2)))),IF($J61="HOT",C61-INPUT!D61,C61+INPUT!D61)))</f>
        <v/>
      </c>
      <c r="H61" s="32" t="str">
        <f>IF(INPUT!$F$12=$P$3,'A1'!R61,IF(INPUT!$F$12=$P$4,'A1'!S61,'A1'!T61))</f>
        <v/>
      </c>
      <c r="I61" s="113" t="str">
        <f t="shared" si="1"/>
        <v/>
      </c>
      <c r="J61" s="32" t="str">
        <f t="shared" si="2"/>
        <v/>
      </c>
      <c r="K61" s="112" t="str">
        <f t="shared" si="9"/>
        <v/>
      </c>
      <c r="L61" s="112" t="str">
        <f t="shared" si="10"/>
        <v/>
      </c>
      <c r="N61" s="32" t="str">
        <f>IF(INPUT!E47="","",INPUT!E47)</f>
        <v/>
      </c>
      <c r="O61" s="32" t="str">
        <f t="shared" si="3"/>
        <v/>
      </c>
      <c r="P61" s="32" t="str">
        <f>IF(INPUT!F47="","",INPUT!F47)</f>
        <v/>
      </c>
      <c r="Q61" s="32" t="str">
        <f t="shared" si="4"/>
        <v/>
      </c>
      <c r="R61" s="32" t="str">
        <f>IF(N61="","",IF(N$27=B$4,ABS(N61/O61),IF(N$27=B$5,ABS(N61/O61)/ABS(B61-C61),IF(INPUT!F$4=B$6,ABS(N61/O61)*ABS(P61/Q61),IF(INPUT!F$4=B$7,ABS(N61/O61)*ABS(P61/Q61)/ABS(B61-C61),"")))))</f>
        <v/>
      </c>
      <c r="S61" s="117" t="str">
        <f t="shared" si="5"/>
        <v/>
      </c>
      <c r="T61" s="116" t="str">
        <f t="shared" si="6"/>
        <v/>
      </c>
      <c r="U61" s="112" t="str">
        <f>IF(INPUT!B47="","",IF(INPUT!$G$6="°C",INPUT!B47,IF(INPUT!$G$6="°F",(INPUT!B47-32)/1.8,IF(INPUT!$G$6="K",INPUT!B47-273.15,(INPUT!B47/1.8)-273.15))))</f>
        <v/>
      </c>
      <c r="V61" s="112" t="str">
        <f>IF(INPUT!C47="","",IF(INPUT!$G$6="°C",INPUT!C47,IF(INPUT!$G$6="°F",(INPUT!C47-32)/1.8,IF(INPUT!$G$6="K",INPUT!C47-273.15,(INPUT!C47/1.8)-273.15))))</f>
        <v/>
      </c>
      <c r="W61" s="112" t="str">
        <f>IF(INPUT!B47="","",IF(INPUT!$G$6="°F",INPUT!B47,IF(INPUT!$G$6="°C",(INPUT!B47*1.8)+32,IF(INPUT!$G$6="°R",INPUT!B47-459.67,(INPUT!B47*1.8)-459.67))))</f>
        <v/>
      </c>
      <c r="X61" s="112" t="str">
        <f>IF(INPUT!C47="","",IF(INPUT!$G$6="°F",INPUT!C47,IF(INPUT!$G$6="°C",(INPUT!C47*1.8)+32,IF(INPUT!$G$6="°R",INPUT!C47-459.67,(INPUT!C47*1.8)-459.67))))</f>
        <v/>
      </c>
      <c r="Y61" s="32" t="str">
        <f>IF(INPUT!D47="","",IF(OR(INPUT!$G$6="K",INPUT!$G$6="°C"),INPUT!D47,INPUT!D47/1.8))</f>
        <v/>
      </c>
      <c r="AA61" s="32" t="str">
        <f>IF(INPUT!D47="","",IF(OR(INPUT!$G$6="K",INPUT!$G$6="°C"),INPUT!D47*1.8,INPUT!D47))</f>
        <v/>
      </c>
      <c r="AD61" s="99" t="str">
        <f>IF(INPUT!$F$4="Select Input Data Method","INPUT METHOD NOT SELECTED","")</f>
        <v/>
      </c>
      <c r="AE61" s="100" t="str">
        <f>IF(INPUT!$F$6="","GLOBAL DTMIN NOT SPECIFIED","")</f>
        <v/>
      </c>
      <c r="AF61" s="100" t="str">
        <f>IF(INPUT!F$14="",IF(OR(INPUT!E$15="",INPUT!E$15="Select Units"),"SELECT UNITS",""),IF(OR(INPUT!E$15="",INPUT!E$15="Select Units",INPUT!F$15="",INPUT!F$15="Select Units"),"SELECT UNITS",""))</f>
        <v/>
      </c>
      <c r="AG61" s="100" t="str">
        <f>IF(INPUT!$F$14="",IF(COUNTIF('A1'!C$4:C$10,INPUT!E$15)=0,"INCONSISTENT UNITS",""),IF(OR(COUNTIF('A1'!C$4:C$10,INPUT!E$15)=0,COUNTIF('A1'!E$4:E$10,INPUT!F$15)=0),"INCONSISTENT UNITS",""))</f>
        <v/>
      </c>
      <c r="AH61" s="100" t="str">
        <f>IF(INPUT!A47="","NO STREAM NAME","")</f>
        <v>NO STREAM NAME</v>
      </c>
      <c r="AI61" s="100" t="str">
        <f t="shared" si="7"/>
        <v>NO SUPPLY TEMP</v>
      </c>
      <c r="AJ61" s="102" t="str">
        <f>IF(INPUT!B47="","NO SUPPLY TEMP","")</f>
        <v>NO SUPPLY TEMP</v>
      </c>
      <c r="AK61" s="97" t="str">
        <f>IF(INPUT!C47="","NO TARGET TEMP","")</f>
        <v>NO TARGET TEMP</v>
      </c>
      <c r="AL61" s="97" t="str">
        <f>IF(INPUT!E47="","NO PRIMARY HEAT DATA","")</f>
        <v>NO PRIMARY HEAT DATA</v>
      </c>
      <c r="AM61" s="97" t="str">
        <f>IF(INPUT!F$14="","",IF(INPUT!F47="","NO SECONDARY HEAT DATA",""))</f>
        <v/>
      </c>
      <c r="AN61" s="100" t="str">
        <f t="shared" si="8"/>
        <v/>
      </c>
      <c r="AO61" s="100" t="str">
        <f>IF(SUM(INPUT!B47:F47)-SUM(INPUT!C47:F47)=0,IF(INPUT!B47=0,"","NON NUMERICAL INPUT"),"")</f>
        <v/>
      </c>
      <c r="AP61" s="100" t="str">
        <f>IF(SUM(INPUT!B47:F47)-SUM(INPUT!D47:F47,INPUT!B47)=0,IF(INPUT!C47=0,"","NON NUMERICAL INPUT"),"")</f>
        <v/>
      </c>
      <c r="AQ61" s="100" t="str">
        <f>IF(SUM(INPUT!B47:F47)-SUM(INPUT!E47:F47,INPUT!B47,INPUT!C47)=0,IF(INPUT!D47=0,"","NON NUMERICAL INPUT"),"")</f>
        <v/>
      </c>
      <c r="AR61" s="100" t="str">
        <f>IF(SUM(INPUT!B47:F47)-SUM(INPUT!B47:D47,INPUT!F47)=0,IF(INPUT!E47=0,"","NON NUMERICAL INPUT"),"")</f>
        <v/>
      </c>
      <c r="AS61" s="101" t="str">
        <f>IF(INPUT!F$14="","",IF(SUM(INPUT!B47:F47)-SUM(INPUT!B47:E47)=0,IF(INPUT!F47=0,"","NON NUMERICAL INPUT"),""))</f>
        <v/>
      </c>
    </row>
    <row r="62" spans="1:45" ht="39.6" x14ac:dyDescent="0.25">
      <c r="A62" s="32" t="str">
        <f>IF(INPUT!A48="","",INPUT!A48)</f>
        <v/>
      </c>
      <c r="B62" s="112" t="str">
        <f>IF(INPUT!$F$12=$P$3,'A1'!U62,IF(INPUT!$F$12=$P$4,'A1'!U62,'A1'!W62))</f>
        <v/>
      </c>
      <c r="C62" s="112" t="str">
        <f>IF(INPUT!$F$12=$P$3,'A1'!V62,IF(INPUT!$F$12=$P$4,'A1'!V62,'A1'!X62))</f>
        <v/>
      </c>
      <c r="D62" s="32" t="str">
        <f>IF(INPUT!$F$12=$P$3,'A1'!Y62,IF(INPUT!$F$12=$P$4,'A1'!Y62,'A1'!AA62))</f>
        <v/>
      </c>
      <c r="E62" s="32" t="str">
        <f t="shared" ref="E62:E79" si="11">IF(B62="","",IF(D62="",IF($F$30="","NO dT MIN",IF(J62="HOT",((B62)-($F$30/2)),((B62)+($F$30/2)))),IF($J62="HOT",B62-D62,B62+D62)))</f>
        <v/>
      </c>
      <c r="G62" s="32" t="str">
        <f>IF(C62="","",IF($D62="",IF($F$30="","NO dT MIN",IF(J62="HOT",((C62)-($F$30/2)),((C62)+($F$30/2)))),IF($J62="HOT",C62-INPUT!D62,C62+INPUT!D62)))</f>
        <v/>
      </c>
      <c r="H62" s="32" t="str">
        <f>IF(INPUT!$F$12=$P$3,'A1'!R62,IF(INPUT!$F$12=$P$4,'A1'!S62,'A1'!T62))</f>
        <v/>
      </c>
      <c r="I62" s="113" t="str">
        <f t="shared" ref="I62:I79" si="12">IF(H62="","",ABS(H62*(L62-K62)))</f>
        <v/>
      </c>
      <c r="J62" s="32" t="str">
        <f t="shared" ref="J62:J79" si="13">IF(B62="","",IF(B62&gt;C62,"HOT","COLD"))</f>
        <v/>
      </c>
      <c r="K62" s="112" t="str">
        <f t="shared" si="9"/>
        <v/>
      </c>
      <c r="L62" s="112" t="str">
        <f t="shared" si="10"/>
        <v/>
      </c>
      <c r="N62" s="32" t="str">
        <f>IF(INPUT!E48="","",INPUT!E48)</f>
        <v/>
      </c>
      <c r="O62" s="32" t="str">
        <f t="shared" ref="O62:O79" si="14">IF(N62="","",INDEX($C$3:$D$10,MATCH(N$28,$C$3:$C$10,0),2))</f>
        <v/>
      </c>
      <c r="P62" s="32" t="str">
        <f>IF(INPUT!F48="","",INPUT!F48)</f>
        <v/>
      </c>
      <c r="Q62" s="32" t="str">
        <f t="shared" ref="Q62:Q79" si="15">IF(P62="","",INDEX($E$3:$F$10,MATCH(P$28,$E$3:$E$10,0),2))</f>
        <v/>
      </c>
      <c r="R62" s="32" t="str">
        <f>IF(N62="","",IF(N$27=B$4,ABS(N62/O62),IF(N$27=B$5,ABS(N62/O62)/ABS(B62-C62),IF(INPUT!F$4=B$6,ABS(N62/O62)*ABS(P62/Q62),IF(INPUT!F$4=B$7,ABS(N62/O62)*ABS(P62/Q62)/ABS(B62-C62),"")))))</f>
        <v/>
      </c>
      <c r="S62" s="117" t="str">
        <f t="shared" si="5"/>
        <v/>
      </c>
      <c r="T62" s="116" t="str">
        <f t="shared" si="6"/>
        <v/>
      </c>
      <c r="U62" s="112" t="str">
        <f>IF(INPUT!B48="","",IF(INPUT!$G$6="°C",INPUT!B48,IF(INPUT!$G$6="°F",(INPUT!B48-32)/1.8,IF(INPUT!$G$6="K",INPUT!B48-273.15,(INPUT!B48/1.8)-273.15))))</f>
        <v/>
      </c>
      <c r="V62" s="112" t="str">
        <f>IF(INPUT!C48="","",IF(INPUT!$G$6="°C",INPUT!C48,IF(INPUT!$G$6="°F",(INPUT!C48-32)/1.8,IF(INPUT!$G$6="K",INPUT!C48-273.15,(INPUT!C48/1.8)-273.15))))</f>
        <v/>
      </c>
      <c r="W62" s="112" t="str">
        <f>IF(INPUT!B48="","",IF(INPUT!$G$6="°F",INPUT!B48,IF(INPUT!$G$6="°C",(INPUT!B48*1.8)+32,IF(INPUT!$G$6="°R",INPUT!B48-459.67,(INPUT!B48*1.8)-459.67))))</f>
        <v/>
      </c>
      <c r="X62" s="112" t="str">
        <f>IF(INPUT!C48="","",IF(INPUT!$G$6="°F",INPUT!C48,IF(INPUT!$G$6="°C",(INPUT!C48*1.8)+32,IF(INPUT!$G$6="°R",INPUT!C48-459.67,(INPUT!C48*1.8)-459.67))))</f>
        <v/>
      </c>
      <c r="Y62" s="32" t="str">
        <f>IF(INPUT!D48="","",IF(OR(INPUT!$G$6="K",INPUT!$G$6="°C"),INPUT!D48,INPUT!D48/1.8))</f>
        <v/>
      </c>
      <c r="AA62" s="32" t="str">
        <f>IF(INPUT!D48="","",IF(OR(INPUT!$G$6="K",INPUT!$G$6="°C"),INPUT!D48*1.8,INPUT!D48))</f>
        <v/>
      </c>
      <c r="AD62" s="99" t="str">
        <f>IF(INPUT!$F$4="Select Input Data Method","INPUT METHOD NOT SELECTED","")</f>
        <v/>
      </c>
      <c r="AE62" s="100" t="str">
        <f>IF(INPUT!$F$6="","GLOBAL DTMIN NOT SPECIFIED","")</f>
        <v/>
      </c>
      <c r="AF62" s="100" t="str">
        <f>IF(INPUT!F$14="",IF(OR(INPUT!E$15="",INPUT!E$15="Select Units"),"SELECT UNITS",""),IF(OR(INPUT!E$15="",INPUT!E$15="Select Units",INPUT!F$15="",INPUT!F$15="Select Units"),"SELECT UNITS",""))</f>
        <v/>
      </c>
      <c r="AG62" s="100" t="str">
        <f>IF(INPUT!$F$14="",IF(COUNTIF('A1'!C$4:C$10,INPUT!E$15)=0,"INCONSISTENT UNITS",""),IF(OR(COUNTIF('A1'!C$4:C$10,INPUT!E$15)=0,COUNTIF('A1'!E$4:E$10,INPUT!F$15)=0),"INCONSISTENT UNITS",""))</f>
        <v/>
      </c>
      <c r="AH62" s="100" t="str">
        <f>IF(INPUT!A48="","NO STREAM NAME","")</f>
        <v>NO STREAM NAME</v>
      </c>
      <c r="AI62" s="100" t="str">
        <f t="shared" si="7"/>
        <v>NO SUPPLY TEMP</v>
      </c>
      <c r="AJ62" s="102" t="str">
        <f>IF(INPUT!B48="","NO SUPPLY TEMP","")</f>
        <v>NO SUPPLY TEMP</v>
      </c>
      <c r="AK62" s="97" t="str">
        <f>IF(INPUT!C48="","NO TARGET TEMP","")</f>
        <v>NO TARGET TEMP</v>
      </c>
      <c r="AL62" s="97" t="str">
        <f>IF(INPUT!E48="","NO PRIMARY HEAT DATA","")</f>
        <v>NO PRIMARY HEAT DATA</v>
      </c>
      <c r="AM62" s="97" t="str">
        <f>IF(INPUT!F$14="","",IF(INPUT!F48="","NO SECONDARY HEAT DATA",""))</f>
        <v/>
      </c>
      <c r="AN62" s="100" t="str">
        <f t="shared" si="8"/>
        <v/>
      </c>
      <c r="AO62" s="100" t="str">
        <f>IF(SUM(INPUT!B48:F48)-SUM(INPUT!C48:F48)=0,IF(INPUT!B48=0,"","NON NUMERICAL INPUT"),"")</f>
        <v/>
      </c>
      <c r="AP62" s="100" t="str">
        <f>IF(SUM(INPUT!B48:F48)-SUM(INPUT!D48:F48,INPUT!B48)=0,IF(INPUT!C48=0,"","NON NUMERICAL INPUT"),"")</f>
        <v/>
      </c>
      <c r="AQ62" s="100" t="str">
        <f>IF(SUM(INPUT!B48:F48)-SUM(INPUT!E48:F48,INPUT!B48,INPUT!C48)=0,IF(INPUT!D48=0,"","NON NUMERICAL INPUT"),"")</f>
        <v/>
      </c>
      <c r="AR62" s="100" t="str">
        <f>IF(SUM(INPUT!B48:F48)-SUM(INPUT!B48:D48,INPUT!F48)=0,IF(INPUT!E48=0,"","NON NUMERICAL INPUT"),"")</f>
        <v/>
      </c>
      <c r="AS62" s="101" t="str">
        <f>IF(INPUT!F$14="","",IF(SUM(INPUT!B48:F48)-SUM(INPUT!B48:E48)=0,IF(INPUT!F48=0,"","NON NUMERICAL INPUT"),""))</f>
        <v/>
      </c>
    </row>
    <row r="63" spans="1:45" ht="39.6" x14ac:dyDescent="0.25">
      <c r="A63" s="32" t="str">
        <f>IF(INPUT!A49="","",INPUT!A49)</f>
        <v/>
      </c>
      <c r="B63" s="112" t="str">
        <f>IF(INPUT!$F$12=$P$3,'A1'!U63,IF(INPUT!$F$12=$P$4,'A1'!U63,'A1'!W63))</f>
        <v/>
      </c>
      <c r="C63" s="112" t="str">
        <f>IF(INPUT!$F$12=$P$3,'A1'!V63,IF(INPUT!$F$12=$P$4,'A1'!V63,'A1'!X63))</f>
        <v/>
      </c>
      <c r="D63" s="32" t="str">
        <f>IF(INPUT!$F$12=$P$3,'A1'!Y63,IF(INPUT!$F$12=$P$4,'A1'!Y63,'A1'!AA63))</f>
        <v/>
      </c>
      <c r="E63" s="32" t="str">
        <f t="shared" si="11"/>
        <v/>
      </c>
      <c r="G63" s="32" t="str">
        <f>IF(C63="","",IF($D63="",IF($F$30="","NO dT MIN",IF(J63="HOT",((C63)-($F$30/2)),((C63)+($F$30/2)))),IF($J63="HOT",C63-INPUT!D63,C63+INPUT!D63)))</f>
        <v/>
      </c>
      <c r="H63" s="32" t="str">
        <f>IF(INPUT!$F$12=$P$3,'A1'!R63,IF(INPUT!$F$12=$P$4,'A1'!S63,'A1'!T63))</f>
        <v/>
      </c>
      <c r="I63" s="113" t="str">
        <f t="shared" si="12"/>
        <v/>
      </c>
      <c r="J63" s="32" t="str">
        <f t="shared" si="13"/>
        <v/>
      </c>
      <c r="K63" s="112" t="str">
        <f t="shared" si="9"/>
        <v/>
      </c>
      <c r="L63" s="112" t="str">
        <f t="shared" si="10"/>
        <v/>
      </c>
      <c r="N63" s="32" t="str">
        <f>IF(INPUT!E49="","",INPUT!E49)</f>
        <v/>
      </c>
      <c r="O63" s="32" t="str">
        <f t="shared" si="14"/>
        <v/>
      </c>
      <c r="P63" s="32" t="str">
        <f>IF(INPUT!F49="","",INPUT!F49)</f>
        <v/>
      </c>
      <c r="Q63" s="32" t="str">
        <f t="shared" si="15"/>
        <v/>
      </c>
      <c r="R63" s="32" t="str">
        <f>IF(N63="","",IF(N$27=B$4,ABS(N63/O63),IF(N$27=B$5,ABS(N63/O63)/ABS(B63-C63),IF(INPUT!F$4=B$6,ABS(N63/O63)*ABS(P63/Q63),IF(INPUT!F$4=B$7,ABS(N63/O63)*ABS(P63/Q63)/ABS(B63-C63),"")))))</f>
        <v/>
      </c>
      <c r="S63" s="117" t="str">
        <f t="shared" si="5"/>
        <v/>
      </c>
      <c r="T63" s="116" t="str">
        <f t="shared" si="6"/>
        <v/>
      </c>
      <c r="U63" s="112" t="str">
        <f>IF(INPUT!B49="","",IF(INPUT!$G$6="°C",INPUT!B49,IF(INPUT!$G$6="°F",(INPUT!B49-32)/1.8,IF(INPUT!$G$6="K",INPUT!B49-273.15,(INPUT!B49/1.8)-273.15))))</f>
        <v/>
      </c>
      <c r="V63" s="112" t="str">
        <f>IF(INPUT!C49="","",IF(INPUT!$G$6="°C",INPUT!C49,IF(INPUT!$G$6="°F",(INPUT!C49-32)/1.8,IF(INPUT!$G$6="K",INPUT!C49-273.15,(INPUT!C49/1.8)-273.15))))</f>
        <v/>
      </c>
      <c r="W63" s="112" t="str">
        <f>IF(INPUT!B49="","",IF(INPUT!$G$6="°F",INPUT!B49,IF(INPUT!$G$6="°C",(INPUT!B49*1.8)+32,IF(INPUT!$G$6="°R",INPUT!B49-459.67,(INPUT!B49*1.8)-459.67))))</f>
        <v/>
      </c>
      <c r="X63" s="112" t="str">
        <f>IF(INPUT!C49="","",IF(INPUT!$G$6="°F",INPUT!C49,IF(INPUT!$G$6="°C",(INPUT!C49*1.8)+32,IF(INPUT!$G$6="°R",INPUT!C49-459.67,(INPUT!C49*1.8)-459.67))))</f>
        <v/>
      </c>
      <c r="Y63" s="32" t="str">
        <f>IF(INPUT!D49="","",IF(OR(INPUT!$G$6="K",INPUT!$G$6="°C"),INPUT!D49,INPUT!D49/1.8))</f>
        <v/>
      </c>
      <c r="AA63" s="32" t="str">
        <f>IF(INPUT!D49="","",IF(OR(INPUT!$G$6="K",INPUT!$G$6="°C"),INPUT!D49*1.8,INPUT!D49))</f>
        <v/>
      </c>
      <c r="AD63" s="99" t="str">
        <f>IF(INPUT!$F$4="Select Input Data Method","INPUT METHOD NOT SELECTED","")</f>
        <v/>
      </c>
      <c r="AE63" s="100" t="str">
        <f>IF(INPUT!$F$6="","GLOBAL DTMIN NOT SPECIFIED","")</f>
        <v/>
      </c>
      <c r="AF63" s="100" t="str">
        <f>IF(INPUT!F$14="",IF(OR(INPUT!E$15="",INPUT!E$15="Select Units"),"SELECT UNITS",""),IF(OR(INPUT!E$15="",INPUT!E$15="Select Units",INPUT!F$15="",INPUT!F$15="Select Units"),"SELECT UNITS",""))</f>
        <v/>
      </c>
      <c r="AG63" s="100" t="str">
        <f>IF(INPUT!$F$14="",IF(COUNTIF('A1'!C$4:C$10,INPUT!E$15)=0,"INCONSISTENT UNITS",""),IF(OR(COUNTIF('A1'!C$4:C$10,INPUT!E$15)=0,COUNTIF('A1'!E$4:E$10,INPUT!F$15)=0),"INCONSISTENT UNITS",""))</f>
        <v/>
      </c>
      <c r="AH63" s="100" t="str">
        <f>IF(INPUT!A49="","NO STREAM NAME","")</f>
        <v>NO STREAM NAME</v>
      </c>
      <c r="AI63" s="100" t="str">
        <f t="shared" si="7"/>
        <v>NO SUPPLY TEMP</v>
      </c>
      <c r="AJ63" s="102" t="str">
        <f>IF(INPUT!B49="","NO SUPPLY TEMP","")</f>
        <v>NO SUPPLY TEMP</v>
      </c>
      <c r="AK63" s="97" t="str">
        <f>IF(INPUT!C49="","NO TARGET TEMP","")</f>
        <v>NO TARGET TEMP</v>
      </c>
      <c r="AL63" s="97" t="str">
        <f>IF(INPUT!E49="","NO PRIMARY HEAT DATA","")</f>
        <v>NO PRIMARY HEAT DATA</v>
      </c>
      <c r="AM63" s="97" t="str">
        <f>IF(INPUT!F$14="","",IF(INPUT!F49="","NO SECONDARY HEAT DATA",""))</f>
        <v/>
      </c>
      <c r="AN63" s="100" t="str">
        <f t="shared" si="8"/>
        <v/>
      </c>
      <c r="AO63" s="100" t="str">
        <f>IF(SUM(INPUT!B49:F49)-SUM(INPUT!C49:F49)=0,IF(INPUT!B49=0,"","NON NUMERICAL INPUT"),"")</f>
        <v/>
      </c>
      <c r="AP63" s="100" t="str">
        <f>IF(SUM(INPUT!B49:F49)-SUM(INPUT!D49:F49,INPUT!B49)=0,IF(INPUT!C49=0,"","NON NUMERICAL INPUT"),"")</f>
        <v/>
      </c>
      <c r="AQ63" s="100" t="str">
        <f>IF(SUM(INPUT!B49:F49)-SUM(INPUT!E49:F49,INPUT!B49,INPUT!C49)=0,IF(INPUT!D49=0,"","NON NUMERICAL INPUT"),"")</f>
        <v/>
      </c>
      <c r="AR63" s="100" t="str">
        <f>IF(SUM(INPUT!B49:F49)-SUM(INPUT!B49:D49,INPUT!F49)=0,IF(INPUT!E49=0,"","NON NUMERICAL INPUT"),"")</f>
        <v/>
      </c>
      <c r="AS63" s="101" t="str">
        <f>IF(INPUT!F$14="","",IF(SUM(INPUT!B49:F49)-SUM(INPUT!B49:E49)=0,IF(INPUT!F49=0,"","NON NUMERICAL INPUT"),""))</f>
        <v/>
      </c>
    </row>
    <row r="64" spans="1:45" ht="39.6" x14ac:dyDescent="0.25">
      <c r="A64" s="32" t="str">
        <f>IF(INPUT!A50="","",INPUT!A50)</f>
        <v/>
      </c>
      <c r="B64" s="112" t="str">
        <f>IF(INPUT!$F$12=$P$3,'A1'!U64,IF(INPUT!$F$12=$P$4,'A1'!U64,'A1'!W64))</f>
        <v/>
      </c>
      <c r="C64" s="112" t="str">
        <f>IF(INPUT!$F$12=$P$3,'A1'!V64,IF(INPUT!$F$12=$P$4,'A1'!V64,'A1'!X64))</f>
        <v/>
      </c>
      <c r="D64" s="32" t="str">
        <f>IF(INPUT!$F$12=$P$3,'A1'!Y64,IF(INPUT!$F$12=$P$4,'A1'!Y64,'A1'!AA64))</f>
        <v/>
      </c>
      <c r="E64" s="32" t="str">
        <f t="shared" si="11"/>
        <v/>
      </c>
      <c r="G64" s="32" t="str">
        <f>IF(C64="","",IF($D64="",IF($F$30="","NO dT MIN",IF(J64="HOT",((C64)-($F$30/2)),((C64)+($F$30/2)))),IF($J64="HOT",C64-INPUT!D64,C64+INPUT!D64)))</f>
        <v/>
      </c>
      <c r="H64" s="32" t="str">
        <f>IF(INPUT!$F$12=$P$3,'A1'!R64,IF(INPUT!$F$12=$P$4,'A1'!S64,'A1'!T64))</f>
        <v/>
      </c>
      <c r="I64" s="113" t="str">
        <f t="shared" si="12"/>
        <v/>
      </c>
      <c r="J64" s="32" t="str">
        <f t="shared" si="13"/>
        <v/>
      </c>
      <c r="K64" s="112" t="str">
        <f t="shared" si="9"/>
        <v/>
      </c>
      <c r="L64" s="112" t="str">
        <f t="shared" si="10"/>
        <v/>
      </c>
      <c r="N64" s="32" t="str">
        <f>IF(INPUT!E50="","",INPUT!E50)</f>
        <v/>
      </c>
      <c r="O64" s="32" t="str">
        <f t="shared" si="14"/>
        <v/>
      </c>
      <c r="P64" s="32" t="str">
        <f>IF(INPUT!F50="","",INPUT!F50)</f>
        <v/>
      </c>
      <c r="Q64" s="32" t="str">
        <f t="shared" si="15"/>
        <v/>
      </c>
      <c r="R64" s="32" t="str">
        <f>IF(N64="","",IF(N$27=B$4,ABS(N64/O64),IF(N$27=B$5,ABS(N64/O64)/ABS(B64-C64),IF(INPUT!F$4=B$6,ABS(N64/O64)*ABS(P64/Q64),IF(INPUT!F$4=B$7,ABS(N64/O64)*ABS(P64/Q64)/ABS(B64-C64),"")))))</f>
        <v/>
      </c>
      <c r="S64" s="117" t="str">
        <f t="shared" si="5"/>
        <v/>
      </c>
      <c r="T64" s="116" t="str">
        <f t="shared" si="6"/>
        <v/>
      </c>
      <c r="U64" s="112" t="str">
        <f>IF(INPUT!B50="","",IF(INPUT!$G$6="°C",INPUT!B50,IF(INPUT!$G$6="°F",(INPUT!B50-32)/1.8,IF(INPUT!$G$6="K",INPUT!B50-273.15,(INPUT!B50/1.8)-273.15))))</f>
        <v/>
      </c>
      <c r="V64" s="112" t="str">
        <f>IF(INPUT!C50="","",IF(INPUT!$G$6="°C",INPUT!C50,IF(INPUT!$G$6="°F",(INPUT!C50-32)/1.8,IF(INPUT!$G$6="K",INPUT!C50-273.15,(INPUT!C50/1.8)-273.15))))</f>
        <v/>
      </c>
      <c r="W64" s="112" t="str">
        <f>IF(INPUT!B50="","",IF(INPUT!$G$6="°F",INPUT!B50,IF(INPUT!$G$6="°C",(INPUT!B50*1.8)+32,IF(INPUT!$G$6="°R",INPUT!B50-459.67,(INPUT!B50*1.8)-459.67))))</f>
        <v/>
      </c>
      <c r="X64" s="112" t="str">
        <f>IF(INPUT!C50="","",IF(INPUT!$G$6="°F",INPUT!C50,IF(INPUT!$G$6="°C",(INPUT!C50*1.8)+32,IF(INPUT!$G$6="°R",INPUT!C50-459.67,(INPUT!C50*1.8)-459.67))))</f>
        <v/>
      </c>
      <c r="Y64" s="32" t="str">
        <f>IF(INPUT!D50="","",IF(OR(INPUT!$G$6="K",INPUT!$G$6="°C"),INPUT!D50,INPUT!D50/1.8))</f>
        <v/>
      </c>
      <c r="AA64" s="32" t="str">
        <f>IF(INPUT!D50="","",IF(OR(INPUT!$G$6="K",INPUT!$G$6="°C"),INPUT!D50*1.8,INPUT!D50))</f>
        <v/>
      </c>
      <c r="AD64" s="99" t="str">
        <f>IF(INPUT!$F$4="Select Input Data Method","INPUT METHOD NOT SELECTED","")</f>
        <v/>
      </c>
      <c r="AE64" s="100" t="str">
        <f>IF(INPUT!$F$6="","GLOBAL DTMIN NOT SPECIFIED","")</f>
        <v/>
      </c>
      <c r="AF64" s="100" t="str">
        <f>IF(INPUT!F$14="",IF(OR(INPUT!E$15="",INPUT!E$15="Select Units"),"SELECT UNITS",""),IF(OR(INPUT!E$15="",INPUT!E$15="Select Units",INPUT!F$15="",INPUT!F$15="Select Units"),"SELECT UNITS",""))</f>
        <v/>
      </c>
      <c r="AG64" s="100" t="str">
        <f>IF(INPUT!$F$14="",IF(COUNTIF('A1'!C$4:C$10,INPUT!E$15)=0,"INCONSISTENT UNITS",""),IF(OR(COUNTIF('A1'!C$4:C$10,INPUT!E$15)=0,COUNTIF('A1'!E$4:E$10,INPUT!F$15)=0),"INCONSISTENT UNITS",""))</f>
        <v/>
      </c>
      <c r="AH64" s="100" t="str">
        <f>IF(INPUT!A50="","NO STREAM NAME","")</f>
        <v>NO STREAM NAME</v>
      </c>
      <c r="AI64" s="100" t="str">
        <f t="shared" si="7"/>
        <v>NO SUPPLY TEMP</v>
      </c>
      <c r="AJ64" s="102" t="str">
        <f>IF(INPUT!B50="","NO SUPPLY TEMP","")</f>
        <v>NO SUPPLY TEMP</v>
      </c>
      <c r="AK64" s="97" t="str">
        <f>IF(INPUT!C50="","NO TARGET TEMP","")</f>
        <v>NO TARGET TEMP</v>
      </c>
      <c r="AL64" s="97" t="str">
        <f>IF(INPUT!E50="","NO PRIMARY HEAT DATA","")</f>
        <v>NO PRIMARY HEAT DATA</v>
      </c>
      <c r="AM64" s="97" t="str">
        <f>IF(INPUT!F$14="","",IF(INPUT!F50="","NO SECONDARY HEAT DATA",""))</f>
        <v/>
      </c>
      <c r="AN64" s="100" t="str">
        <f t="shared" si="8"/>
        <v/>
      </c>
      <c r="AO64" s="100" t="str">
        <f>IF(SUM(INPUT!B50:F50)-SUM(INPUT!C50:F50)=0,IF(INPUT!B50=0,"","NON NUMERICAL INPUT"),"")</f>
        <v/>
      </c>
      <c r="AP64" s="100" t="str">
        <f>IF(SUM(INPUT!B50:F50)-SUM(INPUT!D50:F50,INPUT!B50)=0,IF(INPUT!C50=0,"","NON NUMERICAL INPUT"),"")</f>
        <v/>
      </c>
      <c r="AQ64" s="100" t="str">
        <f>IF(SUM(INPUT!B50:F50)-SUM(INPUT!E50:F50,INPUT!B50,INPUT!C50)=0,IF(INPUT!D50=0,"","NON NUMERICAL INPUT"),"")</f>
        <v/>
      </c>
      <c r="AR64" s="100" t="str">
        <f>IF(SUM(INPUT!B50:F50)-SUM(INPUT!B50:D50,INPUT!F50)=0,IF(INPUT!E50=0,"","NON NUMERICAL INPUT"),"")</f>
        <v/>
      </c>
      <c r="AS64" s="101" t="str">
        <f>IF(INPUT!F$14="","",IF(SUM(INPUT!B50:F50)-SUM(INPUT!B50:E50)=0,IF(INPUT!F50=0,"","NON NUMERICAL INPUT"),""))</f>
        <v/>
      </c>
    </row>
    <row r="65" spans="1:45" ht="39.6" x14ac:dyDescent="0.25">
      <c r="A65" s="32" t="str">
        <f>IF(INPUT!A51="","",INPUT!A51)</f>
        <v/>
      </c>
      <c r="B65" s="112" t="str">
        <f>IF(INPUT!$F$12=$P$3,'A1'!U65,IF(INPUT!$F$12=$P$4,'A1'!U65,'A1'!W65))</f>
        <v/>
      </c>
      <c r="C65" s="112" t="str">
        <f>IF(INPUT!$F$12=$P$3,'A1'!V65,IF(INPUT!$F$12=$P$4,'A1'!V65,'A1'!X65))</f>
        <v/>
      </c>
      <c r="D65" s="32" t="str">
        <f>IF(INPUT!$F$12=$P$3,'A1'!Y65,IF(INPUT!$F$12=$P$4,'A1'!Y65,'A1'!AA65))</f>
        <v/>
      </c>
      <c r="E65" s="32" t="str">
        <f t="shared" si="11"/>
        <v/>
      </c>
      <c r="G65" s="32" t="str">
        <f>IF(C65="","",IF($D65="",IF($F$30="","NO dT MIN",IF(J65="HOT",((C65)-($F$30/2)),((C65)+($F$30/2)))),IF($J65="HOT",C65-INPUT!D65,C65+INPUT!D65)))</f>
        <v/>
      </c>
      <c r="H65" s="32" t="str">
        <f>IF(INPUT!$F$12=$P$3,'A1'!R65,IF(INPUT!$F$12=$P$4,'A1'!S65,'A1'!T65))</f>
        <v/>
      </c>
      <c r="I65" s="113" t="str">
        <f t="shared" si="12"/>
        <v/>
      </c>
      <c r="J65" s="32" t="str">
        <f t="shared" si="13"/>
        <v/>
      </c>
      <c r="K65" s="112" t="str">
        <f t="shared" si="9"/>
        <v/>
      </c>
      <c r="L65" s="112" t="str">
        <f t="shared" si="10"/>
        <v/>
      </c>
      <c r="N65" s="32" t="str">
        <f>IF(INPUT!E51="","",INPUT!E51)</f>
        <v/>
      </c>
      <c r="O65" s="32" t="str">
        <f t="shared" si="14"/>
        <v/>
      </c>
      <c r="P65" s="32" t="str">
        <f>IF(INPUT!F51="","",INPUT!F51)</f>
        <v/>
      </c>
      <c r="Q65" s="32" t="str">
        <f t="shared" si="15"/>
        <v/>
      </c>
      <c r="R65" s="32" t="str">
        <f>IF(N65="","",IF(N$27=B$4,ABS(N65/O65),IF(N$27=B$5,ABS(N65/O65)/ABS(B65-C65),IF(INPUT!F$4=B$6,ABS(N65/O65)*ABS(P65/Q65),IF(INPUT!F$4=B$7,ABS(N65/O65)*ABS(P65/Q65)/ABS(B65-C65),"")))))</f>
        <v/>
      </c>
      <c r="S65" s="117" t="str">
        <f t="shared" si="5"/>
        <v/>
      </c>
      <c r="T65" s="116" t="str">
        <f t="shared" si="6"/>
        <v/>
      </c>
      <c r="U65" s="112" t="str">
        <f>IF(INPUT!B51="","",IF(INPUT!$G$6="°C",INPUT!B51,IF(INPUT!$G$6="°F",(INPUT!B51-32)/1.8,IF(INPUT!$G$6="K",INPUT!B51-273.15,(INPUT!B51/1.8)-273.15))))</f>
        <v/>
      </c>
      <c r="V65" s="112" t="str">
        <f>IF(INPUT!C51="","",IF(INPUT!$G$6="°C",INPUT!C51,IF(INPUT!$G$6="°F",(INPUT!C51-32)/1.8,IF(INPUT!$G$6="K",INPUT!C51-273.15,(INPUT!C51/1.8)-273.15))))</f>
        <v/>
      </c>
      <c r="W65" s="112" t="str">
        <f>IF(INPUT!B51="","",IF(INPUT!$G$6="°F",INPUT!B51,IF(INPUT!$G$6="°C",(INPUT!B51*1.8)+32,IF(INPUT!$G$6="°R",INPUT!B51-459.67,(INPUT!B51*1.8)-459.67))))</f>
        <v/>
      </c>
      <c r="X65" s="112" t="str">
        <f>IF(INPUT!C51="","",IF(INPUT!$G$6="°F",INPUT!C51,IF(INPUT!$G$6="°C",(INPUT!C51*1.8)+32,IF(INPUT!$G$6="°R",INPUT!C51-459.67,(INPUT!C51*1.8)-459.67))))</f>
        <v/>
      </c>
      <c r="Y65" s="32" t="str">
        <f>IF(INPUT!D51="","",IF(OR(INPUT!$G$6="K",INPUT!$G$6="°C"),INPUT!D51,INPUT!D51/1.8))</f>
        <v/>
      </c>
      <c r="AA65" s="32" t="str">
        <f>IF(INPUT!D51="","",IF(OR(INPUT!$G$6="K",INPUT!$G$6="°C"),INPUT!D51*1.8,INPUT!D51))</f>
        <v/>
      </c>
      <c r="AD65" s="99" t="str">
        <f>IF(INPUT!$F$4="Select Input Data Method","INPUT METHOD NOT SELECTED","")</f>
        <v/>
      </c>
      <c r="AE65" s="100" t="str">
        <f>IF(INPUT!$F$6="","GLOBAL DTMIN NOT SPECIFIED","")</f>
        <v/>
      </c>
      <c r="AF65" s="100" t="str">
        <f>IF(INPUT!F$14="",IF(OR(INPUT!E$15="",INPUT!E$15="Select Units"),"SELECT UNITS",""),IF(OR(INPUT!E$15="",INPUT!E$15="Select Units",INPUT!F$15="",INPUT!F$15="Select Units"),"SELECT UNITS",""))</f>
        <v/>
      </c>
      <c r="AG65" s="100" t="str">
        <f>IF(INPUT!$F$14="",IF(COUNTIF('A1'!C$4:C$10,INPUT!E$15)=0,"INCONSISTENT UNITS",""),IF(OR(COUNTIF('A1'!C$4:C$10,INPUT!E$15)=0,COUNTIF('A1'!E$4:E$10,INPUT!F$15)=0),"INCONSISTENT UNITS",""))</f>
        <v/>
      </c>
      <c r="AH65" s="100" t="str">
        <f>IF(INPUT!A51="","NO STREAM NAME","")</f>
        <v>NO STREAM NAME</v>
      </c>
      <c r="AI65" s="100" t="str">
        <f t="shared" si="7"/>
        <v>NO SUPPLY TEMP</v>
      </c>
      <c r="AJ65" s="102" t="str">
        <f>IF(INPUT!B51="","NO SUPPLY TEMP","")</f>
        <v>NO SUPPLY TEMP</v>
      </c>
      <c r="AK65" s="97" t="str">
        <f>IF(INPUT!C51="","NO TARGET TEMP","")</f>
        <v>NO TARGET TEMP</v>
      </c>
      <c r="AL65" s="97" t="str">
        <f>IF(INPUT!E51="","NO PRIMARY HEAT DATA","")</f>
        <v>NO PRIMARY HEAT DATA</v>
      </c>
      <c r="AM65" s="97" t="str">
        <f>IF(INPUT!F$14="","",IF(INPUT!F51="","NO SECONDARY HEAT DATA",""))</f>
        <v/>
      </c>
      <c r="AN65" s="100" t="str">
        <f t="shared" si="8"/>
        <v/>
      </c>
      <c r="AO65" s="100" t="str">
        <f>IF(SUM(INPUT!B51:F51)-SUM(INPUT!C51:F51)=0,IF(INPUT!B51=0,"","NON NUMERICAL INPUT"),"")</f>
        <v/>
      </c>
      <c r="AP65" s="100" t="str">
        <f>IF(SUM(INPUT!B51:F51)-SUM(INPUT!D51:F51,INPUT!B51)=0,IF(INPUT!C51=0,"","NON NUMERICAL INPUT"),"")</f>
        <v/>
      </c>
      <c r="AQ65" s="100" t="str">
        <f>IF(SUM(INPUT!B51:F51)-SUM(INPUT!E51:F51,INPUT!B51,INPUT!C51)=0,IF(INPUT!D51=0,"","NON NUMERICAL INPUT"),"")</f>
        <v/>
      </c>
      <c r="AR65" s="100" t="str">
        <f>IF(SUM(INPUT!B51:F51)-SUM(INPUT!B51:D51,INPUT!F51)=0,IF(INPUT!E51=0,"","NON NUMERICAL INPUT"),"")</f>
        <v/>
      </c>
      <c r="AS65" s="101" t="str">
        <f>IF(INPUT!F$14="","",IF(SUM(INPUT!B51:F51)-SUM(INPUT!B51:E51)=0,IF(INPUT!F51=0,"","NON NUMERICAL INPUT"),""))</f>
        <v/>
      </c>
    </row>
    <row r="66" spans="1:45" ht="39.6" x14ac:dyDescent="0.25">
      <c r="A66" s="32" t="str">
        <f>IF(INPUT!A52="","",INPUT!A52)</f>
        <v/>
      </c>
      <c r="B66" s="112" t="str">
        <f>IF(INPUT!$F$12=$P$3,'A1'!U66,IF(INPUT!$F$12=$P$4,'A1'!U66,'A1'!W66))</f>
        <v/>
      </c>
      <c r="C66" s="112" t="str">
        <f>IF(INPUT!$F$12=$P$3,'A1'!V66,IF(INPUT!$F$12=$P$4,'A1'!V66,'A1'!X66))</f>
        <v/>
      </c>
      <c r="D66" s="32" t="str">
        <f>IF(INPUT!$F$12=$P$3,'A1'!Y66,IF(INPUT!$F$12=$P$4,'A1'!Y66,'A1'!AA66))</f>
        <v/>
      </c>
      <c r="E66" s="32" t="str">
        <f t="shared" si="11"/>
        <v/>
      </c>
      <c r="G66" s="32" t="str">
        <f>IF(C66="","",IF($D66="",IF($F$30="","NO dT MIN",IF(J66="HOT",((C66)-($F$30/2)),((C66)+($F$30/2)))),IF($J66="HOT",C66-INPUT!D66,C66+INPUT!D66)))</f>
        <v/>
      </c>
      <c r="H66" s="32" t="str">
        <f>IF(INPUT!$F$12=$P$3,'A1'!R66,IF(INPUT!$F$12=$P$4,'A1'!S66,'A1'!T66))</f>
        <v/>
      </c>
      <c r="I66" s="113" t="str">
        <f t="shared" si="12"/>
        <v/>
      </c>
      <c r="J66" s="32" t="str">
        <f t="shared" si="13"/>
        <v/>
      </c>
      <c r="K66" s="112" t="str">
        <f t="shared" si="9"/>
        <v/>
      </c>
      <c r="L66" s="112" t="str">
        <f t="shared" si="10"/>
        <v/>
      </c>
      <c r="N66" s="32" t="str">
        <f>IF(INPUT!E52="","",INPUT!E52)</f>
        <v/>
      </c>
      <c r="O66" s="32" t="str">
        <f t="shared" si="14"/>
        <v/>
      </c>
      <c r="P66" s="32" t="str">
        <f>IF(INPUT!F52="","",INPUT!F52)</f>
        <v/>
      </c>
      <c r="Q66" s="32" t="str">
        <f t="shared" si="15"/>
        <v/>
      </c>
      <c r="R66" s="32" t="str">
        <f>IF(N66="","",IF(N$27=B$4,ABS(N66/O66),IF(N$27=B$5,ABS(N66/O66)/ABS(B66-C66),IF(INPUT!F$4=B$6,ABS(N66/O66)*ABS(P66/Q66),IF(INPUT!F$4=B$7,ABS(N66/O66)*ABS(P66/Q66)/ABS(B66-C66),"")))))</f>
        <v/>
      </c>
      <c r="S66" s="117" t="str">
        <f t="shared" si="5"/>
        <v/>
      </c>
      <c r="T66" s="116" t="str">
        <f t="shared" si="6"/>
        <v/>
      </c>
      <c r="U66" s="112" t="str">
        <f>IF(INPUT!B52="","",IF(INPUT!$G$6="°C",INPUT!B52,IF(INPUT!$G$6="°F",(INPUT!B52-32)/1.8,IF(INPUT!$G$6="K",INPUT!B52-273.15,(INPUT!B52/1.8)-273.15))))</f>
        <v/>
      </c>
      <c r="V66" s="112" t="str">
        <f>IF(INPUT!C52="","",IF(INPUT!$G$6="°C",INPUT!C52,IF(INPUT!$G$6="°F",(INPUT!C52-32)/1.8,IF(INPUT!$G$6="K",INPUT!C52-273.15,(INPUT!C52/1.8)-273.15))))</f>
        <v/>
      </c>
      <c r="W66" s="112" t="str">
        <f>IF(INPUT!B52="","",IF(INPUT!$G$6="°F",INPUT!B52,IF(INPUT!$G$6="°C",(INPUT!B52*1.8)+32,IF(INPUT!$G$6="°R",INPUT!B52-459.67,(INPUT!B52*1.8)-459.67))))</f>
        <v/>
      </c>
      <c r="X66" s="112" t="str">
        <f>IF(INPUT!C52="","",IF(INPUT!$G$6="°F",INPUT!C52,IF(INPUT!$G$6="°C",(INPUT!C52*1.8)+32,IF(INPUT!$G$6="°R",INPUT!C52-459.67,(INPUT!C52*1.8)-459.67))))</f>
        <v/>
      </c>
      <c r="Y66" s="32" t="str">
        <f>IF(INPUT!D52="","",IF(OR(INPUT!$G$6="K",INPUT!$G$6="°C"),INPUT!D52,INPUT!D52/1.8))</f>
        <v/>
      </c>
      <c r="AA66" s="32" t="str">
        <f>IF(INPUT!D52="","",IF(OR(INPUT!$G$6="K",INPUT!$G$6="°C"),INPUT!D52*1.8,INPUT!D52))</f>
        <v/>
      </c>
      <c r="AD66" s="99" t="str">
        <f>IF(INPUT!$F$4="Select Input Data Method","INPUT METHOD NOT SELECTED","")</f>
        <v/>
      </c>
      <c r="AE66" s="100" t="str">
        <f>IF(INPUT!$F$6="","GLOBAL DTMIN NOT SPECIFIED","")</f>
        <v/>
      </c>
      <c r="AF66" s="100" t="str">
        <f>IF(INPUT!F$14="",IF(OR(INPUT!E$15="",INPUT!E$15="Select Units"),"SELECT UNITS",""),IF(OR(INPUT!E$15="",INPUT!E$15="Select Units",INPUT!F$15="",INPUT!F$15="Select Units"),"SELECT UNITS",""))</f>
        <v/>
      </c>
      <c r="AG66" s="100" t="str">
        <f>IF(INPUT!$F$14="",IF(COUNTIF('A1'!C$4:C$10,INPUT!E$15)=0,"INCONSISTENT UNITS",""),IF(OR(COUNTIF('A1'!C$4:C$10,INPUT!E$15)=0,COUNTIF('A1'!E$4:E$10,INPUT!F$15)=0),"INCONSISTENT UNITS",""))</f>
        <v/>
      </c>
      <c r="AH66" s="100" t="str">
        <f>IF(INPUT!A52="","NO STREAM NAME","")</f>
        <v>NO STREAM NAME</v>
      </c>
      <c r="AI66" s="100" t="str">
        <f t="shared" si="7"/>
        <v>NO SUPPLY TEMP</v>
      </c>
      <c r="AJ66" s="102" t="str">
        <f>IF(INPUT!B52="","NO SUPPLY TEMP","")</f>
        <v>NO SUPPLY TEMP</v>
      </c>
      <c r="AK66" s="97" t="str">
        <f>IF(INPUT!C52="","NO TARGET TEMP","")</f>
        <v>NO TARGET TEMP</v>
      </c>
      <c r="AL66" s="97" t="str">
        <f>IF(INPUT!E52="","NO PRIMARY HEAT DATA","")</f>
        <v>NO PRIMARY HEAT DATA</v>
      </c>
      <c r="AM66" s="97" t="str">
        <f>IF(INPUT!F$14="","",IF(INPUT!F52="","NO SECONDARY HEAT DATA",""))</f>
        <v/>
      </c>
      <c r="AN66" s="100" t="str">
        <f t="shared" si="8"/>
        <v/>
      </c>
      <c r="AO66" s="100" t="str">
        <f>IF(SUM(INPUT!B52:F52)-SUM(INPUT!C52:F52)=0,IF(INPUT!B52=0,"","NON NUMERICAL INPUT"),"")</f>
        <v/>
      </c>
      <c r="AP66" s="100" t="str">
        <f>IF(SUM(INPUT!B52:F52)-SUM(INPUT!D52:F52,INPUT!B52)=0,IF(INPUT!C52=0,"","NON NUMERICAL INPUT"),"")</f>
        <v/>
      </c>
      <c r="AQ66" s="100" t="str">
        <f>IF(SUM(INPUT!B52:F52)-SUM(INPUT!E52:F52,INPUT!B52,INPUT!C52)=0,IF(INPUT!D52=0,"","NON NUMERICAL INPUT"),"")</f>
        <v/>
      </c>
      <c r="AR66" s="100" t="str">
        <f>IF(SUM(INPUT!B52:F52)-SUM(INPUT!B52:D52,INPUT!F52)=0,IF(INPUT!E52=0,"","NON NUMERICAL INPUT"),"")</f>
        <v/>
      </c>
      <c r="AS66" s="101" t="str">
        <f>IF(INPUT!F$14="","",IF(SUM(INPUT!B52:F52)-SUM(INPUT!B52:E52)=0,IF(INPUT!F52=0,"","NON NUMERICAL INPUT"),""))</f>
        <v/>
      </c>
    </row>
    <row r="67" spans="1:45" ht="39.6" x14ac:dyDescent="0.25">
      <c r="A67" s="32" t="str">
        <f>IF(INPUT!A53="","",INPUT!A53)</f>
        <v/>
      </c>
      <c r="B67" s="112" t="str">
        <f>IF(INPUT!$F$12=$P$3,'A1'!U67,IF(INPUT!$F$12=$P$4,'A1'!U67,'A1'!W67))</f>
        <v/>
      </c>
      <c r="C67" s="112" t="str">
        <f>IF(INPUT!$F$12=$P$3,'A1'!V67,IF(INPUT!$F$12=$P$4,'A1'!V67,'A1'!X67))</f>
        <v/>
      </c>
      <c r="D67" s="32" t="str">
        <f>IF(INPUT!$F$12=$P$3,'A1'!Y67,IF(INPUT!$F$12=$P$4,'A1'!Y67,'A1'!AA67))</f>
        <v/>
      </c>
      <c r="E67" s="32" t="str">
        <f t="shared" si="11"/>
        <v/>
      </c>
      <c r="G67" s="32" t="str">
        <f>IF(C67="","",IF($D67="",IF($F$30="","NO dT MIN",IF(J67="HOT",((C67)-($F$30/2)),((C67)+($F$30/2)))),IF($J67="HOT",C67-INPUT!D67,C67+INPUT!D67)))</f>
        <v/>
      </c>
      <c r="H67" s="32" t="str">
        <f>IF(INPUT!$F$12=$P$3,'A1'!R67,IF(INPUT!$F$12=$P$4,'A1'!S67,'A1'!T67))</f>
        <v/>
      </c>
      <c r="I67" s="113" t="str">
        <f t="shared" si="12"/>
        <v/>
      </c>
      <c r="J67" s="32" t="str">
        <f t="shared" si="13"/>
        <v/>
      </c>
      <c r="K67" s="112" t="str">
        <f t="shared" si="9"/>
        <v/>
      </c>
      <c r="L67" s="112" t="str">
        <f t="shared" si="10"/>
        <v/>
      </c>
      <c r="N67" s="32" t="str">
        <f>IF(INPUT!E53="","",INPUT!E53)</f>
        <v/>
      </c>
      <c r="O67" s="32" t="str">
        <f t="shared" si="14"/>
        <v/>
      </c>
      <c r="P67" s="32" t="str">
        <f>IF(INPUT!F53="","",INPUT!F53)</f>
        <v/>
      </c>
      <c r="Q67" s="32" t="str">
        <f t="shared" si="15"/>
        <v/>
      </c>
      <c r="R67" s="32" t="str">
        <f>IF(N67="","",IF(N$27=B$4,ABS(N67/O67),IF(N$27=B$5,ABS(N67/O67)/ABS(B67-C67),IF(INPUT!F$4=B$6,ABS(N67/O67)*ABS(P67/Q67),IF(INPUT!F$4=B$7,ABS(N67/O67)*ABS(P67/Q67)/ABS(B67-C67),"")))))</f>
        <v/>
      </c>
      <c r="S67" s="117" t="str">
        <f t="shared" si="5"/>
        <v/>
      </c>
      <c r="T67" s="116" t="str">
        <f t="shared" si="6"/>
        <v/>
      </c>
      <c r="U67" s="112" t="str">
        <f>IF(INPUT!B53="","",IF(INPUT!$G$6="°C",INPUT!B53,IF(INPUT!$G$6="°F",(INPUT!B53-32)/1.8,IF(INPUT!$G$6="K",INPUT!B53-273.15,(INPUT!B53/1.8)-273.15))))</f>
        <v/>
      </c>
      <c r="V67" s="112" t="str">
        <f>IF(INPUT!C53="","",IF(INPUT!$G$6="°C",INPUT!C53,IF(INPUT!$G$6="°F",(INPUT!C53-32)/1.8,IF(INPUT!$G$6="K",INPUT!C53-273.15,(INPUT!C53/1.8)-273.15))))</f>
        <v/>
      </c>
      <c r="W67" s="112" t="str">
        <f>IF(INPUT!B53="","",IF(INPUT!$G$6="°F",INPUT!B53,IF(INPUT!$G$6="°C",(INPUT!B53*1.8)+32,IF(INPUT!$G$6="°R",INPUT!B53-459.67,(INPUT!B53*1.8)-459.67))))</f>
        <v/>
      </c>
      <c r="X67" s="112" t="str">
        <f>IF(INPUT!C53="","",IF(INPUT!$G$6="°F",INPUT!C53,IF(INPUT!$G$6="°C",(INPUT!C53*1.8)+32,IF(INPUT!$G$6="°R",INPUT!C53-459.67,(INPUT!C53*1.8)-459.67))))</f>
        <v/>
      </c>
      <c r="Y67" s="32" t="str">
        <f>IF(INPUT!D53="","",IF(OR(INPUT!$G$6="K",INPUT!$G$6="°C"),INPUT!D53,INPUT!D53/1.8))</f>
        <v/>
      </c>
      <c r="AA67" s="32" t="str">
        <f>IF(INPUT!D53="","",IF(OR(INPUT!$G$6="K",INPUT!$G$6="°C"),INPUT!D53*1.8,INPUT!D53))</f>
        <v/>
      </c>
      <c r="AD67" s="99" t="str">
        <f>IF(INPUT!$F$4="Select Input Data Method","INPUT METHOD NOT SELECTED","")</f>
        <v/>
      </c>
      <c r="AE67" s="100" t="str">
        <f>IF(INPUT!$F$6="","GLOBAL DTMIN NOT SPECIFIED","")</f>
        <v/>
      </c>
      <c r="AF67" s="100" t="str">
        <f>IF(INPUT!F$14="",IF(OR(INPUT!E$15="",INPUT!E$15="Select Units"),"SELECT UNITS",""),IF(OR(INPUT!E$15="",INPUT!E$15="Select Units",INPUT!F$15="",INPUT!F$15="Select Units"),"SELECT UNITS",""))</f>
        <v/>
      </c>
      <c r="AG67" s="100" t="str">
        <f>IF(INPUT!$F$14="",IF(COUNTIF('A1'!C$4:C$10,INPUT!E$15)=0,"INCONSISTENT UNITS",""),IF(OR(COUNTIF('A1'!C$4:C$10,INPUT!E$15)=0,COUNTIF('A1'!E$4:E$10,INPUT!F$15)=0),"INCONSISTENT UNITS",""))</f>
        <v/>
      </c>
      <c r="AH67" s="100" t="str">
        <f>IF(INPUT!A53="","NO STREAM NAME","")</f>
        <v>NO STREAM NAME</v>
      </c>
      <c r="AI67" s="100" t="str">
        <f t="shared" si="7"/>
        <v>NO SUPPLY TEMP</v>
      </c>
      <c r="AJ67" s="102" t="str">
        <f>IF(INPUT!B53="","NO SUPPLY TEMP","")</f>
        <v>NO SUPPLY TEMP</v>
      </c>
      <c r="AK67" s="97" t="str">
        <f>IF(INPUT!C53="","NO TARGET TEMP","")</f>
        <v>NO TARGET TEMP</v>
      </c>
      <c r="AL67" s="97" t="str">
        <f>IF(INPUT!E53="","NO PRIMARY HEAT DATA","")</f>
        <v>NO PRIMARY HEAT DATA</v>
      </c>
      <c r="AM67" s="97" t="str">
        <f>IF(INPUT!F$14="","",IF(INPUT!F53="","NO SECONDARY HEAT DATA",""))</f>
        <v/>
      </c>
      <c r="AN67" s="100" t="str">
        <f t="shared" si="8"/>
        <v/>
      </c>
      <c r="AO67" s="100" t="str">
        <f>IF(SUM(INPUT!B53:F53)-SUM(INPUT!C53:F53)=0,IF(INPUT!B53=0,"","NON NUMERICAL INPUT"),"")</f>
        <v/>
      </c>
      <c r="AP67" s="100" t="str">
        <f>IF(SUM(INPUT!B53:F53)-SUM(INPUT!D53:F53,INPUT!B53)=0,IF(INPUT!C53=0,"","NON NUMERICAL INPUT"),"")</f>
        <v/>
      </c>
      <c r="AQ67" s="100" t="str">
        <f>IF(SUM(INPUT!B53:F53)-SUM(INPUT!E53:F53,INPUT!B53,INPUT!C53)=0,IF(INPUT!D53=0,"","NON NUMERICAL INPUT"),"")</f>
        <v/>
      </c>
      <c r="AR67" s="100" t="str">
        <f>IF(SUM(INPUT!B53:F53)-SUM(INPUT!B53:D53,INPUT!F53)=0,IF(INPUT!E53=0,"","NON NUMERICAL INPUT"),"")</f>
        <v/>
      </c>
      <c r="AS67" s="101" t="str">
        <f>IF(INPUT!F$14="","",IF(SUM(INPUT!B53:F53)-SUM(INPUT!B53:E53)=0,IF(INPUT!F53=0,"","NON NUMERICAL INPUT"),""))</f>
        <v/>
      </c>
    </row>
    <row r="68" spans="1:45" ht="39.6" x14ac:dyDescent="0.25">
      <c r="A68" s="32" t="str">
        <f>IF(INPUT!A54="","",INPUT!A54)</f>
        <v/>
      </c>
      <c r="B68" s="112" t="str">
        <f>IF(INPUT!$F$12=$P$3,'A1'!U68,IF(INPUT!$F$12=$P$4,'A1'!U68,'A1'!W68))</f>
        <v/>
      </c>
      <c r="C68" s="112" t="str">
        <f>IF(INPUT!$F$12=$P$3,'A1'!V68,IF(INPUT!$F$12=$P$4,'A1'!V68,'A1'!X68))</f>
        <v/>
      </c>
      <c r="D68" s="32" t="str">
        <f>IF(INPUT!$F$12=$P$3,'A1'!Y68,IF(INPUT!$F$12=$P$4,'A1'!Y68,'A1'!AA68))</f>
        <v/>
      </c>
      <c r="E68" s="32" t="str">
        <f t="shared" si="11"/>
        <v/>
      </c>
      <c r="G68" s="32" t="str">
        <f>IF(C68="","",IF($D68="",IF($F$30="","NO dT MIN",IF(J68="HOT",((C68)-($F$30/2)),((C68)+($F$30/2)))),IF($J68="HOT",C68-INPUT!D68,C68+INPUT!D68)))</f>
        <v/>
      </c>
      <c r="H68" s="32" t="str">
        <f>IF(INPUT!$F$12=$P$3,'A1'!R68,IF(INPUT!$F$12=$P$4,'A1'!S68,'A1'!T68))</f>
        <v/>
      </c>
      <c r="I68" s="113" t="str">
        <f t="shared" si="12"/>
        <v/>
      </c>
      <c r="J68" s="32" t="str">
        <f t="shared" si="13"/>
        <v/>
      </c>
      <c r="K68" s="112" t="str">
        <f t="shared" si="9"/>
        <v/>
      </c>
      <c r="L68" s="112" t="str">
        <f t="shared" si="10"/>
        <v/>
      </c>
      <c r="N68" s="32" t="str">
        <f>IF(INPUT!E54="","",INPUT!E54)</f>
        <v/>
      </c>
      <c r="O68" s="32" t="str">
        <f t="shared" si="14"/>
        <v/>
      </c>
      <c r="P68" s="32" t="str">
        <f>IF(INPUT!F54="","",INPUT!F54)</f>
        <v/>
      </c>
      <c r="Q68" s="32" t="str">
        <f t="shared" si="15"/>
        <v/>
      </c>
      <c r="R68" s="32" t="str">
        <f>IF(N68="","",IF(N$27=B$4,ABS(N68/O68),IF(N$27=B$5,ABS(N68/O68)/ABS(B68-C68),IF(INPUT!F$4=B$6,ABS(N68/O68)*ABS(P68/Q68),IF(INPUT!F$4=B$7,ABS(N68/O68)*ABS(P68/Q68)/ABS(B68-C68),"")))))</f>
        <v/>
      </c>
      <c r="S68" s="117" t="str">
        <f t="shared" si="5"/>
        <v/>
      </c>
      <c r="T68" s="116" t="str">
        <f t="shared" si="6"/>
        <v/>
      </c>
      <c r="U68" s="112" t="str">
        <f>IF(INPUT!B54="","",IF(INPUT!$G$6="°C",INPUT!B54,IF(INPUT!$G$6="°F",(INPUT!B54-32)/1.8,IF(INPUT!$G$6="K",INPUT!B54-273.15,(INPUT!B54/1.8)-273.15))))</f>
        <v/>
      </c>
      <c r="V68" s="112" t="str">
        <f>IF(INPUT!C54="","",IF(INPUT!$G$6="°C",INPUT!C54,IF(INPUT!$G$6="°F",(INPUT!C54-32)/1.8,IF(INPUT!$G$6="K",INPUT!C54-273.15,(INPUT!C54/1.8)-273.15))))</f>
        <v/>
      </c>
      <c r="W68" s="112" t="str">
        <f>IF(INPUT!B54="","",IF(INPUT!$G$6="°F",INPUT!B54,IF(INPUT!$G$6="°C",(INPUT!B54*1.8)+32,IF(INPUT!$G$6="°R",INPUT!B54-459.67,(INPUT!B54*1.8)-459.67))))</f>
        <v/>
      </c>
      <c r="X68" s="112" t="str">
        <f>IF(INPUT!C54="","",IF(INPUT!$G$6="°F",INPUT!C54,IF(INPUT!$G$6="°C",(INPUT!C54*1.8)+32,IF(INPUT!$G$6="°R",INPUT!C54-459.67,(INPUT!C54*1.8)-459.67))))</f>
        <v/>
      </c>
      <c r="Y68" s="32" t="str">
        <f>IF(INPUT!D54="","",IF(OR(INPUT!$G$6="K",INPUT!$G$6="°C"),INPUT!D54,INPUT!D54/1.8))</f>
        <v/>
      </c>
      <c r="AA68" s="32" t="str">
        <f>IF(INPUT!D54="","",IF(OR(INPUT!$G$6="K",INPUT!$G$6="°C"),INPUT!D54*1.8,INPUT!D54))</f>
        <v/>
      </c>
      <c r="AD68" s="99" t="str">
        <f>IF(INPUT!$F$4="Select Input Data Method","INPUT METHOD NOT SELECTED","")</f>
        <v/>
      </c>
      <c r="AE68" s="100" t="str">
        <f>IF(INPUT!$F$6="","GLOBAL DTMIN NOT SPECIFIED","")</f>
        <v/>
      </c>
      <c r="AF68" s="100" t="str">
        <f>IF(INPUT!F$14="",IF(OR(INPUT!E$15="",INPUT!E$15="Select Units"),"SELECT UNITS",""),IF(OR(INPUT!E$15="",INPUT!E$15="Select Units",INPUT!F$15="",INPUT!F$15="Select Units"),"SELECT UNITS",""))</f>
        <v/>
      </c>
      <c r="AG68" s="100" t="str">
        <f>IF(INPUT!$F$14="",IF(COUNTIF('A1'!C$4:C$10,INPUT!E$15)=0,"INCONSISTENT UNITS",""),IF(OR(COUNTIF('A1'!C$4:C$10,INPUT!E$15)=0,COUNTIF('A1'!E$4:E$10,INPUT!F$15)=0),"INCONSISTENT UNITS",""))</f>
        <v/>
      </c>
      <c r="AH68" s="100" t="str">
        <f>IF(INPUT!A54="","NO STREAM NAME","")</f>
        <v>NO STREAM NAME</v>
      </c>
      <c r="AI68" s="100" t="str">
        <f t="shared" si="7"/>
        <v>NO SUPPLY TEMP</v>
      </c>
      <c r="AJ68" s="102" t="str">
        <f>IF(INPUT!B54="","NO SUPPLY TEMP","")</f>
        <v>NO SUPPLY TEMP</v>
      </c>
      <c r="AK68" s="97" t="str">
        <f>IF(INPUT!C54="","NO TARGET TEMP","")</f>
        <v>NO TARGET TEMP</v>
      </c>
      <c r="AL68" s="97" t="str">
        <f>IF(INPUT!E54="","NO PRIMARY HEAT DATA","")</f>
        <v>NO PRIMARY HEAT DATA</v>
      </c>
      <c r="AM68" s="97" t="str">
        <f>IF(INPUT!F$14="","",IF(INPUT!F54="","NO SECONDARY HEAT DATA",""))</f>
        <v/>
      </c>
      <c r="AN68" s="100" t="str">
        <f t="shared" si="8"/>
        <v/>
      </c>
      <c r="AO68" s="100" t="str">
        <f>IF(SUM(INPUT!B54:F54)-SUM(INPUT!C54:F54)=0,IF(INPUT!B54=0,"","NON NUMERICAL INPUT"),"")</f>
        <v/>
      </c>
      <c r="AP68" s="100" t="str">
        <f>IF(SUM(INPUT!B54:F54)-SUM(INPUT!D54:F54,INPUT!B54)=0,IF(INPUT!C54=0,"","NON NUMERICAL INPUT"),"")</f>
        <v/>
      </c>
      <c r="AQ68" s="100" t="str">
        <f>IF(SUM(INPUT!B54:F54)-SUM(INPUT!E54:F54,INPUT!B54,INPUT!C54)=0,IF(INPUT!D54=0,"","NON NUMERICAL INPUT"),"")</f>
        <v/>
      </c>
      <c r="AR68" s="100" t="str">
        <f>IF(SUM(INPUT!B54:F54)-SUM(INPUT!B54:D54,INPUT!F54)=0,IF(INPUT!E54=0,"","NON NUMERICAL INPUT"),"")</f>
        <v/>
      </c>
      <c r="AS68" s="101" t="str">
        <f>IF(INPUT!F$14="","",IF(SUM(INPUT!B54:F54)-SUM(INPUT!B54:E54)=0,IF(INPUT!F54=0,"","NON NUMERICAL INPUT"),""))</f>
        <v/>
      </c>
    </row>
    <row r="69" spans="1:45" ht="39.6" x14ac:dyDescent="0.25">
      <c r="A69" s="32" t="str">
        <f>IF(INPUT!A55="","",INPUT!A55)</f>
        <v/>
      </c>
      <c r="B69" s="112" t="str">
        <f>IF(INPUT!$F$12=$P$3,'A1'!U69,IF(INPUT!$F$12=$P$4,'A1'!U69,'A1'!W69))</f>
        <v/>
      </c>
      <c r="C69" s="112" t="str">
        <f>IF(INPUT!$F$12=$P$3,'A1'!V69,IF(INPUT!$F$12=$P$4,'A1'!V69,'A1'!X69))</f>
        <v/>
      </c>
      <c r="D69" s="32" t="str">
        <f>IF(INPUT!$F$12=$P$3,'A1'!Y69,IF(INPUT!$F$12=$P$4,'A1'!Y69,'A1'!AA69))</f>
        <v/>
      </c>
      <c r="E69" s="32" t="str">
        <f t="shared" si="11"/>
        <v/>
      </c>
      <c r="G69" s="32" t="str">
        <f>IF(C69="","",IF($D69="",IF($F$30="","NO dT MIN",IF(J69="HOT",((C69)-($F$30/2)),((C69)+($F$30/2)))),IF($J69="HOT",C69-INPUT!D69,C69+INPUT!D69)))</f>
        <v/>
      </c>
      <c r="H69" s="32" t="str">
        <f>IF(INPUT!$F$12=$P$3,'A1'!R69,IF(INPUT!$F$12=$P$4,'A1'!S69,'A1'!T69))</f>
        <v/>
      </c>
      <c r="I69" s="113" t="str">
        <f t="shared" si="12"/>
        <v/>
      </c>
      <c r="J69" s="32" t="str">
        <f t="shared" si="13"/>
        <v/>
      </c>
      <c r="K69" s="112" t="str">
        <f t="shared" si="9"/>
        <v/>
      </c>
      <c r="L69" s="112" t="str">
        <f t="shared" si="10"/>
        <v/>
      </c>
      <c r="N69" s="32" t="str">
        <f>IF(INPUT!E55="","",INPUT!E55)</f>
        <v/>
      </c>
      <c r="O69" s="32" t="str">
        <f t="shared" si="14"/>
        <v/>
      </c>
      <c r="P69" s="32" t="str">
        <f>IF(INPUT!F55="","",INPUT!F55)</f>
        <v/>
      </c>
      <c r="Q69" s="32" t="str">
        <f t="shared" si="15"/>
        <v/>
      </c>
      <c r="R69" s="32" t="str">
        <f>IF(N69="","",IF(N$27=B$4,ABS(N69/O69),IF(N$27=B$5,ABS(N69/O69)/ABS(B69-C69),IF(INPUT!F$4=B$6,ABS(N69/O69)*ABS(P69/Q69),IF(INPUT!F$4=B$7,ABS(N69/O69)*ABS(P69/Q69)/ABS(B69-C69),"")))))</f>
        <v/>
      </c>
      <c r="S69" s="117" t="str">
        <f t="shared" si="5"/>
        <v/>
      </c>
      <c r="T69" s="116" t="str">
        <f t="shared" si="6"/>
        <v/>
      </c>
      <c r="U69" s="112" t="str">
        <f>IF(INPUT!B55="","",IF(INPUT!$G$6="°C",INPUT!B55,IF(INPUT!$G$6="°F",(INPUT!B55-32)/1.8,IF(INPUT!$G$6="K",INPUT!B55-273.15,(INPUT!B55/1.8)-273.15))))</f>
        <v/>
      </c>
      <c r="V69" s="112" t="str">
        <f>IF(INPUT!C55="","",IF(INPUT!$G$6="°C",INPUT!C55,IF(INPUT!$G$6="°F",(INPUT!C55-32)/1.8,IF(INPUT!$G$6="K",INPUT!C55-273.15,(INPUT!C55/1.8)-273.15))))</f>
        <v/>
      </c>
      <c r="W69" s="112" t="str">
        <f>IF(INPUT!B55="","",IF(INPUT!$G$6="°F",INPUT!B55,IF(INPUT!$G$6="°C",(INPUT!B55*1.8)+32,IF(INPUT!$G$6="°R",INPUT!B55-459.67,(INPUT!B55*1.8)-459.67))))</f>
        <v/>
      </c>
      <c r="X69" s="112" t="str">
        <f>IF(INPUT!C55="","",IF(INPUT!$G$6="°F",INPUT!C55,IF(INPUT!$G$6="°C",(INPUT!C55*1.8)+32,IF(INPUT!$G$6="°R",INPUT!C55-459.67,(INPUT!C55*1.8)-459.67))))</f>
        <v/>
      </c>
      <c r="Y69" s="32" t="str">
        <f>IF(INPUT!D55="","",IF(OR(INPUT!$G$6="K",INPUT!$G$6="°C"),INPUT!D55,INPUT!D55/1.8))</f>
        <v/>
      </c>
      <c r="AA69" s="32" t="str">
        <f>IF(INPUT!D55="","",IF(OR(INPUT!$G$6="K",INPUT!$G$6="°C"),INPUT!D55*1.8,INPUT!D55))</f>
        <v/>
      </c>
      <c r="AD69" s="99" t="str">
        <f>IF(INPUT!$F$4="Select Input Data Method","INPUT METHOD NOT SELECTED","")</f>
        <v/>
      </c>
      <c r="AE69" s="100" t="str">
        <f>IF(INPUT!$F$6="","GLOBAL DTMIN NOT SPECIFIED","")</f>
        <v/>
      </c>
      <c r="AF69" s="100" t="str">
        <f>IF(INPUT!F$14="",IF(OR(INPUT!E$15="",INPUT!E$15="Select Units"),"SELECT UNITS",""),IF(OR(INPUT!E$15="",INPUT!E$15="Select Units",INPUT!F$15="",INPUT!F$15="Select Units"),"SELECT UNITS",""))</f>
        <v/>
      </c>
      <c r="AG69" s="100" t="str">
        <f>IF(INPUT!$F$14="",IF(COUNTIF('A1'!C$4:C$10,INPUT!E$15)=0,"INCONSISTENT UNITS",""),IF(OR(COUNTIF('A1'!C$4:C$10,INPUT!E$15)=0,COUNTIF('A1'!E$4:E$10,INPUT!F$15)=0),"INCONSISTENT UNITS",""))</f>
        <v/>
      </c>
      <c r="AH69" s="100" t="str">
        <f>IF(INPUT!A55="","NO STREAM NAME","")</f>
        <v>NO STREAM NAME</v>
      </c>
      <c r="AI69" s="100" t="str">
        <f t="shared" si="7"/>
        <v>NO SUPPLY TEMP</v>
      </c>
      <c r="AJ69" s="102" t="str">
        <f>IF(INPUT!B55="","NO SUPPLY TEMP","")</f>
        <v>NO SUPPLY TEMP</v>
      </c>
      <c r="AK69" s="97" t="str">
        <f>IF(INPUT!C55="","NO TARGET TEMP","")</f>
        <v>NO TARGET TEMP</v>
      </c>
      <c r="AL69" s="97" t="str">
        <f>IF(INPUT!E55="","NO PRIMARY HEAT DATA","")</f>
        <v>NO PRIMARY HEAT DATA</v>
      </c>
      <c r="AM69" s="97" t="str">
        <f>IF(INPUT!F$14="","",IF(INPUT!F55="","NO SECONDARY HEAT DATA",""))</f>
        <v/>
      </c>
      <c r="AN69" s="100" t="str">
        <f t="shared" si="8"/>
        <v/>
      </c>
      <c r="AO69" s="100" t="str">
        <f>IF(SUM(INPUT!B55:F55)-SUM(INPUT!C55:F55)=0,IF(INPUT!B55=0,"","NON NUMERICAL INPUT"),"")</f>
        <v/>
      </c>
      <c r="AP69" s="100" t="str">
        <f>IF(SUM(INPUT!B55:F55)-SUM(INPUT!D55:F55,INPUT!B55)=0,IF(INPUT!C55=0,"","NON NUMERICAL INPUT"),"")</f>
        <v/>
      </c>
      <c r="AQ69" s="100" t="str">
        <f>IF(SUM(INPUT!B55:F55)-SUM(INPUT!E55:F55,INPUT!B55,INPUT!C55)=0,IF(INPUT!D55=0,"","NON NUMERICAL INPUT"),"")</f>
        <v/>
      </c>
      <c r="AR69" s="100" t="str">
        <f>IF(SUM(INPUT!B55:F55)-SUM(INPUT!B55:D55,INPUT!F55)=0,IF(INPUT!E55=0,"","NON NUMERICAL INPUT"),"")</f>
        <v/>
      </c>
      <c r="AS69" s="101" t="str">
        <f>IF(INPUT!F$14="","",IF(SUM(INPUT!B55:F55)-SUM(INPUT!B55:E55)=0,IF(INPUT!F55=0,"","NON NUMERICAL INPUT"),""))</f>
        <v/>
      </c>
    </row>
    <row r="70" spans="1:45" ht="39.6" x14ac:dyDescent="0.25">
      <c r="A70" s="32" t="str">
        <f>IF(INPUT!A56="","",INPUT!A56)</f>
        <v/>
      </c>
      <c r="B70" s="112" t="str">
        <f>IF(INPUT!$F$12=$P$3,'A1'!U70,IF(INPUT!$F$12=$P$4,'A1'!U70,'A1'!W70))</f>
        <v/>
      </c>
      <c r="C70" s="112" t="str">
        <f>IF(INPUT!$F$12=$P$3,'A1'!V70,IF(INPUT!$F$12=$P$4,'A1'!V70,'A1'!X70))</f>
        <v/>
      </c>
      <c r="D70" s="32" t="str">
        <f>IF(INPUT!$F$12=$P$3,'A1'!Y70,IF(INPUT!$F$12=$P$4,'A1'!Y70,'A1'!AA70))</f>
        <v/>
      </c>
      <c r="E70" s="32" t="str">
        <f t="shared" si="11"/>
        <v/>
      </c>
      <c r="G70" s="32" t="str">
        <f>IF(C70="","",IF($D70="",IF($F$30="","NO dT MIN",IF(J70="HOT",((C70)-($F$30/2)),((C70)+($F$30/2)))),IF($J70="HOT",C70-INPUT!D70,C70+INPUT!D70)))</f>
        <v/>
      </c>
      <c r="H70" s="32" t="str">
        <f>IF(INPUT!$F$12=$P$3,'A1'!R70,IF(INPUT!$F$12=$P$4,'A1'!S70,'A1'!T70))</f>
        <v/>
      </c>
      <c r="I70" s="113" t="str">
        <f t="shared" si="12"/>
        <v/>
      </c>
      <c r="J70" s="32" t="str">
        <f t="shared" si="13"/>
        <v/>
      </c>
      <c r="K70" s="112" t="str">
        <f t="shared" si="9"/>
        <v/>
      </c>
      <c r="L70" s="112" t="str">
        <f t="shared" si="10"/>
        <v/>
      </c>
      <c r="N70" s="32" t="str">
        <f>IF(INPUT!E56="","",INPUT!E56)</f>
        <v/>
      </c>
      <c r="O70" s="32" t="str">
        <f t="shared" si="14"/>
        <v/>
      </c>
      <c r="P70" s="32" t="str">
        <f>IF(INPUT!F56="","",INPUT!F56)</f>
        <v/>
      </c>
      <c r="Q70" s="32" t="str">
        <f t="shared" si="15"/>
        <v/>
      </c>
      <c r="R70" s="32" t="str">
        <f>IF(N70="","",IF(N$27=B$4,ABS(N70/O70),IF(N$27=B$5,ABS(N70/O70)/ABS(B70-C70),IF(INPUT!F$4=B$6,ABS(N70/O70)*ABS(P70/Q70),IF(INPUT!F$4=B$7,ABS(N70/O70)*ABS(P70/Q70)/ABS(B70-C70),"")))))</f>
        <v/>
      </c>
      <c r="S70" s="117" t="str">
        <f t="shared" si="5"/>
        <v/>
      </c>
      <c r="T70" s="116" t="str">
        <f t="shared" si="6"/>
        <v/>
      </c>
      <c r="U70" s="112" t="str">
        <f>IF(INPUT!B56="","",IF(INPUT!$G$6="°C",INPUT!B56,IF(INPUT!$G$6="°F",(INPUT!B56-32)/1.8,IF(INPUT!$G$6="K",INPUT!B56-273.15,(INPUT!B56/1.8)-273.15))))</f>
        <v/>
      </c>
      <c r="V70" s="112" t="str">
        <f>IF(INPUT!C56="","",IF(INPUT!$G$6="°C",INPUT!C56,IF(INPUT!$G$6="°F",(INPUT!C56-32)/1.8,IF(INPUT!$G$6="K",INPUT!C56-273.15,(INPUT!C56/1.8)-273.15))))</f>
        <v/>
      </c>
      <c r="W70" s="112" t="str">
        <f>IF(INPUT!B56="","",IF(INPUT!$G$6="°F",INPUT!B56,IF(INPUT!$G$6="°C",(INPUT!B56*1.8)+32,IF(INPUT!$G$6="°R",INPUT!B56-459.67,(INPUT!B56*1.8)-459.67))))</f>
        <v/>
      </c>
      <c r="X70" s="112" t="str">
        <f>IF(INPUT!C56="","",IF(INPUT!$G$6="°F",INPUT!C56,IF(INPUT!$G$6="°C",(INPUT!C56*1.8)+32,IF(INPUT!$G$6="°R",INPUT!C56-459.67,(INPUT!C56*1.8)-459.67))))</f>
        <v/>
      </c>
      <c r="Y70" s="32" t="str">
        <f>IF(INPUT!D56="","",IF(OR(INPUT!$G$6="K",INPUT!$G$6="°C"),INPUT!D56,INPUT!D56/1.8))</f>
        <v/>
      </c>
      <c r="AA70" s="32" t="str">
        <f>IF(INPUT!D56="","",IF(OR(INPUT!$G$6="K",INPUT!$G$6="°C"),INPUT!D56*1.8,INPUT!D56))</f>
        <v/>
      </c>
      <c r="AD70" s="99" t="str">
        <f>IF(INPUT!$F$4="Select Input Data Method","INPUT METHOD NOT SELECTED","")</f>
        <v/>
      </c>
      <c r="AE70" s="100" t="str">
        <f>IF(INPUT!$F$6="","GLOBAL DTMIN NOT SPECIFIED","")</f>
        <v/>
      </c>
      <c r="AF70" s="100" t="str">
        <f>IF(INPUT!F$14="",IF(OR(INPUT!E$15="",INPUT!E$15="Select Units"),"SELECT UNITS",""),IF(OR(INPUT!E$15="",INPUT!E$15="Select Units",INPUT!F$15="",INPUT!F$15="Select Units"),"SELECT UNITS",""))</f>
        <v/>
      </c>
      <c r="AG70" s="100" t="str">
        <f>IF(INPUT!$F$14="",IF(COUNTIF('A1'!C$4:C$10,INPUT!E$15)=0,"INCONSISTENT UNITS",""),IF(OR(COUNTIF('A1'!C$4:C$10,INPUT!E$15)=0,COUNTIF('A1'!E$4:E$10,INPUT!F$15)=0),"INCONSISTENT UNITS",""))</f>
        <v/>
      </c>
      <c r="AH70" s="100" t="str">
        <f>IF(INPUT!A56="","NO STREAM NAME","")</f>
        <v>NO STREAM NAME</v>
      </c>
      <c r="AI70" s="100" t="str">
        <f t="shared" si="7"/>
        <v>NO SUPPLY TEMP</v>
      </c>
      <c r="AJ70" s="102" t="str">
        <f>IF(INPUT!B56="","NO SUPPLY TEMP","")</f>
        <v>NO SUPPLY TEMP</v>
      </c>
      <c r="AK70" s="97" t="str">
        <f>IF(INPUT!C56="","NO TARGET TEMP","")</f>
        <v>NO TARGET TEMP</v>
      </c>
      <c r="AL70" s="97" t="str">
        <f>IF(INPUT!E56="","NO PRIMARY HEAT DATA","")</f>
        <v>NO PRIMARY HEAT DATA</v>
      </c>
      <c r="AM70" s="97" t="str">
        <f>IF(INPUT!F$14="","",IF(INPUT!F56="","NO SECONDARY HEAT DATA",""))</f>
        <v/>
      </c>
      <c r="AN70" s="100" t="str">
        <f t="shared" si="8"/>
        <v/>
      </c>
      <c r="AO70" s="100" t="str">
        <f>IF(SUM(INPUT!B56:F56)-SUM(INPUT!C56:F56)=0,IF(INPUT!B56=0,"","NON NUMERICAL INPUT"),"")</f>
        <v/>
      </c>
      <c r="AP70" s="100" t="str">
        <f>IF(SUM(INPUT!B56:F56)-SUM(INPUT!D56:F56,INPUT!B56)=0,IF(INPUT!C56=0,"","NON NUMERICAL INPUT"),"")</f>
        <v/>
      </c>
      <c r="AQ70" s="100" t="str">
        <f>IF(SUM(INPUT!B56:F56)-SUM(INPUT!E56:F56,INPUT!B56,INPUT!C56)=0,IF(INPUT!D56=0,"","NON NUMERICAL INPUT"),"")</f>
        <v/>
      </c>
      <c r="AR70" s="100" t="str">
        <f>IF(SUM(INPUT!B56:F56)-SUM(INPUT!B56:D56,INPUT!F56)=0,IF(INPUT!E56=0,"","NON NUMERICAL INPUT"),"")</f>
        <v/>
      </c>
      <c r="AS70" s="101" t="str">
        <f>IF(INPUT!F$14="","",IF(SUM(INPUT!B56:F56)-SUM(INPUT!B56:E56)=0,IF(INPUT!F56=0,"","NON NUMERICAL INPUT"),""))</f>
        <v/>
      </c>
    </row>
    <row r="71" spans="1:45" ht="39.6" x14ac:dyDescent="0.25">
      <c r="A71" s="32" t="str">
        <f>IF(INPUT!A57="","",INPUT!A57)</f>
        <v/>
      </c>
      <c r="B71" s="112" t="str">
        <f>IF(INPUT!$F$12=$P$3,'A1'!U71,IF(INPUT!$F$12=$P$4,'A1'!U71,'A1'!W71))</f>
        <v/>
      </c>
      <c r="C71" s="112" t="str">
        <f>IF(INPUT!$F$12=$P$3,'A1'!V71,IF(INPUT!$F$12=$P$4,'A1'!V71,'A1'!X71))</f>
        <v/>
      </c>
      <c r="D71" s="32" t="str">
        <f>IF(INPUT!$F$12=$P$3,'A1'!Y71,IF(INPUT!$F$12=$P$4,'A1'!Y71,'A1'!AA71))</f>
        <v/>
      </c>
      <c r="E71" s="32" t="str">
        <f t="shared" si="11"/>
        <v/>
      </c>
      <c r="G71" s="32" t="str">
        <f>IF(C71="","",IF($D71="",IF($F$30="","NO dT MIN",IF(J71="HOT",((C71)-($F$30/2)),((C71)+($F$30/2)))),IF($J71="HOT",C71-INPUT!D71,C71+INPUT!D71)))</f>
        <v/>
      </c>
      <c r="H71" s="32" t="str">
        <f>IF(INPUT!$F$12=$P$3,'A1'!R71,IF(INPUT!$F$12=$P$4,'A1'!S71,'A1'!T71))</f>
        <v/>
      </c>
      <c r="I71" s="113" t="str">
        <f t="shared" si="12"/>
        <v/>
      </c>
      <c r="J71" s="32" t="str">
        <f t="shared" si="13"/>
        <v/>
      </c>
      <c r="K71" s="112" t="str">
        <f t="shared" si="9"/>
        <v/>
      </c>
      <c r="L71" s="112" t="str">
        <f t="shared" si="10"/>
        <v/>
      </c>
      <c r="N71" s="32" t="str">
        <f>IF(INPUT!E57="","",INPUT!E57)</f>
        <v/>
      </c>
      <c r="O71" s="32" t="str">
        <f t="shared" si="14"/>
        <v/>
      </c>
      <c r="P71" s="32" t="str">
        <f>IF(INPUT!F57="","",INPUT!F57)</f>
        <v/>
      </c>
      <c r="Q71" s="32" t="str">
        <f t="shared" si="15"/>
        <v/>
      </c>
      <c r="R71" s="32" t="str">
        <f>IF(N71="","",IF(N$27=B$4,ABS(N71/O71),IF(N$27=B$5,ABS(N71/O71)/ABS(B71-C71),IF(INPUT!F$4=B$6,ABS(N71/O71)*ABS(P71/Q71),IF(INPUT!F$4=B$7,ABS(N71/O71)*ABS(P71/Q71)/ABS(B71-C71),"")))))</f>
        <v/>
      </c>
      <c r="S71" s="117" t="str">
        <f t="shared" si="5"/>
        <v/>
      </c>
      <c r="T71" s="116" t="str">
        <f t="shared" si="6"/>
        <v/>
      </c>
      <c r="U71" s="112" t="str">
        <f>IF(INPUT!B57="","",IF(INPUT!$G$6="°C",INPUT!B57,IF(INPUT!$G$6="°F",(INPUT!B57-32)/1.8,IF(INPUT!$G$6="K",INPUT!B57-273.15,(INPUT!B57/1.8)-273.15))))</f>
        <v/>
      </c>
      <c r="V71" s="112" t="str">
        <f>IF(INPUT!C57="","",IF(INPUT!$G$6="°C",INPUT!C57,IF(INPUT!$G$6="°F",(INPUT!C57-32)/1.8,IF(INPUT!$G$6="K",INPUT!C57-273.15,(INPUT!C57/1.8)-273.15))))</f>
        <v/>
      </c>
      <c r="W71" s="112" t="str">
        <f>IF(INPUT!B57="","",IF(INPUT!$G$6="°F",INPUT!B57,IF(INPUT!$G$6="°C",(INPUT!B57*1.8)+32,IF(INPUT!$G$6="°R",INPUT!B57-459.67,(INPUT!B57*1.8)-459.67))))</f>
        <v/>
      </c>
      <c r="X71" s="112" t="str">
        <f>IF(INPUT!C57="","",IF(INPUT!$G$6="°F",INPUT!C57,IF(INPUT!$G$6="°C",(INPUT!C57*1.8)+32,IF(INPUT!$G$6="°R",INPUT!C57-459.67,(INPUT!C57*1.8)-459.67))))</f>
        <v/>
      </c>
      <c r="Y71" s="32" t="str">
        <f>IF(INPUT!D57="","",IF(OR(INPUT!$G$6="K",INPUT!$G$6="°C"),INPUT!D57,INPUT!D57/1.8))</f>
        <v/>
      </c>
      <c r="AA71" s="32" t="str">
        <f>IF(INPUT!D57="","",IF(OR(INPUT!$G$6="K",INPUT!$G$6="°C"),INPUT!D57*1.8,INPUT!D57))</f>
        <v/>
      </c>
      <c r="AD71" s="99" t="str">
        <f>IF(INPUT!$F$4="Select Input Data Method","INPUT METHOD NOT SELECTED","")</f>
        <v/>
      </c>
      <c r="AE71" s="100" t="str">
        <f>IF(INPUT!$F$6="","GLOBAL DTMIN NOT SPECIFIED","")</f>
        <v/>
      </c>
      <c r="AF71" s="100" t="str">
        <f>IF(INPUT!F$14="",IF(OR(INPUT!E$15="",INPUT!E$15="Select Units"),"SELECT UNITS",""),IF(OR(INPUT!E$15="",INPUT!E$15="Select Units",INPUT!F$15="",INPUT!F$15="Select Units"),"SELECT UNITS",""))</f>
        <v/>
      </c>
      <c r="AG71" s="100" t="str">
        <f>IF(INPUT!$F$14="",IF(COUNTIF('A1'!C$4:C$10,INPUT!E$15)=0,"INCONSISTENT UNITS",""),IF(OR(COUNTIF('A1'!C$4:C$10,INPUT!E$15)=0,COUNTIF('A1'!E$4:E$10,INPUT!F$15)=0),"INCONSISTENT UNITS",""))</f>
        <v/>
      </c>
      <c r="AH71" s="100" t="str">
        <f>IF(INPUT!A57="","NO STREAM NAME","")</f>
        <v>NO STREAM NAME</v>
      </c>
      <c r="AI71" s="100" t="str">
        <f t="shared" si="7"/>
        <v>NO SUPPLY TEMP</v>
      </c>
      <c r="AJ71" s="102" t="str">
        <f>IF(INPUT!B57="","NO SUPPLY TEMP","")</f>
        <v>NO SUPPLY TEMP</v>
      </c>
      <c r="AK71" s="97" t="str">
        <f>IF(INPUT!C57="","NO TARGET TEMP","")</f>
        <v>NO TARGET TEMP</v>
      </c>
      <c r="AL71" s="97" t="str">
        <f>IF(INPUT!E57="","NO PRIMARY HEAT DATA","")</f>
        <v>NO PRIMARY HEAT DATA</v>
      </c>
      <c r="AM71" s="97" t="str">
        <f>IF(INPUT!F$14="","",IF(INPUT!F57="","NO SECONDARY HEAT DATA",""))</f>
        <v/>
      </c>
      <c r="AN71" s="100" t="str">
        <f t="shared" si="8"/>
        <v/>
      </c>
      <c r="AO71" s="100" t="str">
        <f>IF(SUM(INPUT!B57:F57)-SUM(INPUT!C57:F57)=0,IF(INPUT!B57=0,"","NON NUMERICAL INPUT"),"")</f>
        <v/>
      </c>
      <c r="AP71" s="100" t="str">
        <f>IF(SUM(INPUT!B57:F57)-SUM(INPUT!D57:F57,INPUT!B57)=0,IF(INPUT!C57=0,"","NON NUMERICAL INPUT"),"")</f>
        <v/>
      </c>
      <c r="AQ71" s="100" t="str">
        <f>IF(SUM(INPUT!B57:F57)-SUM(INPUT!E57:F57,INPUT!B57,INPUT!C57)=0,IF(INPUT!D57=0,"","NON NUMERICAL INPUT"),"")</f>
        <v/>
      </c>
      <c r="AR71" s="100" t="str">
        <f>IF(SUM(INPUT!B57:F57)-SUM(INPUT!B57:D57,INPUT!F57)=0,IF(INPUT!E57=0,"","NON NUMERICAL INPUT"),"")</f>
        <v/>
      </c>
      <c r="AS71" s="101" t="str">
        <f>IF(INPUT!F$14="","",IF(SUM(INPUT!B57:F57)-SUM(INPUT!B57:E57)=0,IF(INPUT!F57=0,"","NON NUMERICAL INPUT"),""))</f>
        <v/>
      </c>
    </row>
    <row r="72" spans="1:45" ht="39.6" x14ac:dyDescent="0.25">
      <c r="A72" s="32" t="str">
        <f>IF(INPUT!A58="","",INPUT!A58)</f>
        <v/>
      </c>
      <c r="B72" s="112" t="str">
        <f>IF(INPUT!$F$12=$P$3,'A1'!U72,IF(INPUT!$F$12=$P$4,'A1'!U72,'A1'!W72))</f>
        <v/>
      </c>
      <c r="C72" s="112" t="str">
        <f>IF(INPUT!$F$12=$P$3,'A1'!V72,IF(INPUT!$F$12=$P$4,'A1'!V72,'A1'!X72))</f>
        <v/>
      </c>
      <c r="D72" s="32" t="str">
        <f>IF(INPUT!$F$12=$P$3,'A1'!Y72,IF(INPUT!$F$12=$P$4,'A1'!Y72,'A1'!AA72))</f>
        <v/>
      </c>
      <c r="E72" s="32" t="str">
        <f t="shared" si="11"/>
        <v/>
      </c>
      <c r="G72" s="32" t="str">
        <f>IF(C72="","",IF($D72="",IF($F$30="","NO dT MIN",IF(J72="HOT",((C72)-($F$30/2)),((C72)+($F$30/2)))),IF($J72="HOT",C72-INPUT!D72,C72+INPUT!D72)))</f>
        <v/>
      </c>
      <c r="H72" s="32" t="str">
        <f>IF(INPUT!$F$12=$P$3,'A1'!R72,IF(INPUT!$F$12=$P$4,'A1'!S72,'A1'!T72))</f>
        <v/>
      </c>
      <c r="I72" s="113" t="str">
        <f t="shared" si="12"/>
        <v/>
      </c>
      <c r="J72" s="32" t="str">
        <f t="shared" si="13"/>
        <v/>
      </c>
      <c r="K72" s="112" t="str">
        <f t="shared" si="9"/>
        <v/>
      </c>
      <c r="L72" s="112" t="str">
        <f t="shared" si="10"/>
        <v/>
      </c>
      <c r="N72" s="32" t="str">
        <f>IF(INPUT!E58="","",INPUT!E58)</f>
        <v/>
      </c>
      <c r="O72" s="32" t="str">
        <f t="shared" si="14"/>
        <v/>
      </c>
      <c r="P72" s="32" t="str">
        <f>IF(INPUT!F58="","",INPUT!F58)</f>
        <v/>
      </c>
      <c r="Q72" s="32" t="str">
        <f t="shared" si="15"/>
        <v/>
      </c>
      <c r="R72" s="32" t="str">
        <f>IF(N72="","",IF(N$27=B$4,ABS(N72/O72),IF(N$27=B$5,ABS(N72/O72)/ABS(B72-C72),IF(INPUT!F$4=B$6,ABS(N72/O72)*ABS(P72/Q72),IF(INPUT!F$4=B$7,ABS(N72/O72)*ABS(P72/Q72)/ABS(B72-C72),"")))))</f>
        <v/>
      </c>
      <c r="S72" s="117" t="str">
        <f t="shared" si="5"/>
        <v/>
      </c>
      <c r="T72" s="116" t="str">
        <f t="shared" si="6"/>
        <v/>
      </c>
      <c r="U72" s="112" t="str">
        <f>IF(INPUT!B58="","",IF(INPUT!$G$6="°C",INPUT!B58,IF(INPUT!$G$6="°F",(INPUT!B58-32)/1.8,IF(INPUT!$G$6="K",INPUT!B58-273.15,(INPUT!B58/1.8)-273.15))))</f>
        <v/>
      </c>
      <c r="V72" s="112" t="str">
        <f>IF(INPUT!C58="","",IF(INPUT!$G$6="°C",INPUT!C58,IF(INPUT!$G$6="°F",(INPUT!C58-32)/1.8,IF(INPUT!$G$6="K",INPUT!C58-273.15,(INPUT!C58/1.8)-273.15))))</f>
        <v/>
      </c>
      <c r="W72" s="112" t="str">
        <f>IF(INPUT!B58="","",IF(INPUT!$G$6="°F",INPUT!B58,IF(INPUT!$G$6="°C",(INPUT!B58*1.8)+32,IF(INPUT!$G$6="°R",INPUT!B58-459.67,(INPUT!B58*1.8)-459.67))))</f>
        <v/>
      </c>
      <c r="X72" s="112" t="str">
        <f>IF(INPUT!C58="","",IF(INPUT!$G$6="°F",INPUT!C58,IF(INPUT!$G$6="°C",(INPUT!C58*1.8)+32,IF(INPUT!$G$6="°R",INPUT!C58-459.67,(INPUT!C58*1.8)-459.67))))</f>
        <v/>
      </c>
      <c r="Y72" s="32" t="str">
        <f>IF(INPUT!D58="","",IF(OR(INPUT!$G$6="K",INPUT!$G$6="°C"),INPUT!D58,INPUT!D58/1.8))</f>
        <v/>
      </c>
      <c r="AA72" s="32" t="str">
        <f>IF(INPUT!D58="","",IF(OR(INPUT!$G$6="K",INPUT!$G$6="°C"),INPUT!D58*1.8,INPUT!D58))</f>
        <v/>
      </c>
      <c r="AD72" s="99" t="str">
        <f>IF(INPUT!$F$4="Select Input Data Method","INPUT METHOD NOT SELECTED","")</f>
        <v/>
      </c>
      <c r="AE72" s="100" t="str">
        <f>IF(INPUT!$F$6="","GLOBAL DTMIN NOT SPECIFIED","")</f>
        <v/>
      </c>
      <c r="AF72" s="100" t="str">
        <f>IF(INPUT!F$14="",IF(OR(INPUT!E$15="",INPUT!E$15="Select Units"),"SELECT UNITS",""),IF(OR(INPUT!E$15="",INPUT!E$15="Select Units",INPUT!F$15="",INPUT!F$15="Select Units"),"SELECT UNITS",""))</f>
        <v/>
      </c>
      <c r="AG72" s="100" t="str">
        <f>IF(INPUT!$F$14="",IF(COUNTIF('A1'!C$4:C$10,INPUT!E$15)=0,"INCONSISTENT UNITS",""),IF(OR(COUNTIF('A1'!C$4:C$10,INPUT!E$15)=0,COUNTIF('A1'!E$4:E$10,INPUT!F$15)=0),"INCONSISTENT UNITS",""))</f>
        <v/>
      </c>
      <c r="AH72" s="100" t="str">
        <f>IF(INPUT!A58="","NO STREAM NAME","")</f>
        <v>NO STREAM NAME</v>
      </c>
      <c r="AI72" s="100" t="str">
        <f t="shared" si="7"/>
        <v>NO SUPPLY TEMP</v>
      </c>
      <c r="AJ72" s="102" t="str">
        <f>IF(INPUT!B58="","NO SUPPLY TEMP","")</f>
        <v>NO SUPPLY TEMP</v>
      </c>
      <c r="AK72" s="97" t="str">
        <f>IF(INPUT!C58="","NO TARGET TEMP","")</f>
        <v>NO TARGET TEMP</v>
      </c>
      <c r="AL72" s="97" t="str">
        <f>IF(INPUT!E58="","NO PRIMARY HEAT DATA","")</f>
        <v>NO PRIMARY HEAT DATA</v>
      </c>
      <c r="AM72" s="97" t="str">
        <f>IF(INPUT!F$14="","",IF(INPUT!F58="","NO SECONDARY HEAT DATA",""))</f>
        <v/>
      </c>
      <c r="AN72" s="100" t="str">
        <f t="shared" si="8"/>
        <v/>
      </c>
      <c r="AO72" s="100" t="str">
        <f>IF(SUM(INPUT!B58:F58)-SUM(INPUT!C58:F58)=0,IF(INPUT!B58=0,"","NON NUMERICAL INPUT"),"")</f>
        <v/>
      </c>
      <c r="AP72" s="100" t="str">
        <f>IF(SUM(INPUT!B58:F58)-SUM(INPUT!D58:F58,INPUT!B58)=0,IF(INPUT!C58=0,"","NON NUMERICAL INPUT"),"")</f>
        <v/>
      </c>
      <c r="AQ72" s="100" t="str">
        <f>IF(SUM(INPUT!B58:F58)-SUM(INPUT!E58:F58,INPUT!B58,INPUT!C58)=0,IF(INPUT!D58=0,"","NON NUMERICAL INPUT"),"")</f>
        <v/>
      </c>
      <c r="AR72" s="100" t="str">
        <f>IF(SUM(INPUT!B58:F58)-SUM(INPUT!B58:D58,INPUT!F58)=0,IF(INPUT!E58=0,"","NON NUMERICAL INPUT"),"")</f>
        <v/>
      </c>
      <c r="AS72" s="101" t="str">
        <f>IF(INPUT!F$14="","",IF(SUM(INPUT!B58:F58)-SUM(INPUT!B58:E58)=0,IF(INPUT!F58=0,"","NON NUMERICAL INPUT"),""))</f>
        <v/>
      </c>
    </row>
    <row r="73" spans="1:45" ht="39.6" x14ac:dyDescent="0.25">
      <c r="A73" s="32" t="str">
        <f>IF(INPUT!A59="","",INPUT!A59)</f>
        <v/>
      </c>
      <c r="B73" s="112" t="str">
        <f>IF(INPUT!$F$12=$P$3,'A1'!U73,IF(INPUT!$F$12=$P$4,'A1'!U73,'A1'!W73))</f>
        <v/>
      </c>
      <c r="C73" s="112" t="str">
        <f>IF(INPUT!$F$12=$P$3,'A1'!V73,IF(INPUT!$F$12=$P$4,'A1'!V73,'A1'!X73))</f>
        <v/>
      </c>
      <c r="D73" s="32" t="str">
        <f>IF(INPUT!$F$12=$P$3,'A1'!Y73,IF(INPUT!$F$12=$P$4,'A1'!Y73,'A1'!AA73))</f>
        <v/>
      </c>
      <c r="E73" s="32" t="str">
        <f t="shared" si="11"/>
        <v/>
      </c>
      <c r="G73" s="32" t="str">
        <f>IF(C73="","",IF($D73="",IF($F$30="","NO dT MIN",IF(J73="HOT",((C73)-($F$30/2)),((C73)+($F$30/2)))),IF($J73="HOT",C73-INPUT!D73,C73+INPUT!D73)))</f>
        <v/>
      </c>
      <c r="H73" s="32" t="str">
        <f>IF(INPUT!$F$12=$P$3,'A1'!R73,IF(INPUT!$F$12=$P$4,'A1'!S73,'A1'!T73))</f>
        <v/>
      </c>
      <c r="I73" s="113" t="str">
        <f t="shared" si="12"/>
        <v/>
      </c>
      <c r="J73" s="32" t="str">
        <f t="shared" si="13"/>
        <v/>
      </c>
      <c r="K73" s="112" t="str">
        <f t="shared" si="9"/>
        <v/>
      </c>
      <c r="L73" s="112" t="str">
        <f t="shared" si="10"/>
        <v/>
      </c>
      <c r="N73" s="32" t="str">
        <f>IF(INPUT!E59="","",INPUT!E59)</f>
        <v/>
      </c>
      <c r="O73" s="32" t="str">
        <f t="shared" si="14"/>
        <v/>
      </c>
      <c r="P73" s="32" t="str">
        <f>IF(INPUT!F59="","",INPUT!F59)</f>
        <v/>
      </c>
      <c r="Q73" s="32" t="str">
        <f t="shared" si="15"/>
        <v/>
      </c>
      <c r="R73" s="32" t="str">
        <f>IF(N73="","",IF(N$27=B$4,ABS(N73/O73),IF(N$27=B$5,ABS(N73/O73)/ABS(B73-C73),IF(INPUT!F$4=B$6,ABS(N73/O73)*ABS(P73/Q73),IF(INPUT!F$4=B$7,ABS(N73/O73)*ABS(P73/Q73)/ABS(B73-C73),"")))))</f>
        <v/>
      </c>
      <c r="S73" s="117" t="str">
        <f t="shared" si="5"/>
        <v/>
      </c>
      <c r="T73" s="116" t="str">
        <f t="shared" si="6"/>
        <v/>
      </c>
      <c r="U73" s="112" t="str">
        <f>IF(INPUT!B59="","",IF(INPUT!$G$6="°C",INPUT!B59,IF(INPUT!$G$6="°F",(INPUT!B59-32)/1.8,IF(INPUT!$G$6="K",INPUT!B59-273.15,(INPUT!B59/1.8)-273.15))))</f>
        <v/>
      </c>
      <c r="V73" s="112" t="str">
        <f>IF(INPUT!C59="","",IF(INPUT!$G$6="°C",INPUT!C59,IF(INPUT!$G$6="°F",(INPUT!C59-32)/1.8,IF(INPUT!$G$6="K",INPUT!C59-273.15,(INPUT!C59/1.8)-273.15))))</f>
        <v/>
      </c>
      <c r="W73" s="112" t="str">
        <f>IF(INPUT!B59="","",IF(INPUT!$G$6="°F",INPUT!B59,IF(INPUT!$G$6="°C",(INPUT!B59*1.8)+32,IF(INPUT!$G$6="°R",INPUT!B59-459.67,(INPUT!B59*1.8)-459.67))))</f>
        <v/>
      </c>
      <c r="X73" s="112" t="str">
        <f>IF(INPUT!C59="","",IF(INPUT!$G$6="°F",INPUT!C59,IF(INPUT!$G$6="°C",(INPUT!C59*1.8)+32,IF(INPUT!$G$6="°R",INPUT!C59-459.67,(INPUT!C59*1.8)-459.67))))</f>
        <v/>
      </c>
      <c r="Y73" s="32" t="str">
        <f>IF(INPUT!D59="","",IF(OR(INPUT!$G$6="K",INPUT!$G$6="°C"),INPUT!D59,INPUT!D59/1.8))</f>
        <v/>
      </c>
      <c r="AA73" s="32" t="str">
        <f>IF(INPUT!D59="","",IF(OR(INPUT!$G$6="K",INPUT!$G$6="°C"),INPUT!D59*1.8,INPUT!D59))</f>
        <v/>
      </c>
      <c r="AD73" s="99" t="str">
        <f>IF(INPUT!$F$4="Select Input Data Method","INPUT METHOD NOT SELECTED","")</f>
        <v/>
      </c>
      <c r="AE73" s="100" t="str">
        <f>IF(INPUT!$F$6="","GLOBAL DTMIN NOT SPECIFIED","")</f>
        <v/>
      </c>
      <c r="AF73" s="100" t="str">
        <f>IF(INPUT!F$14="",IF(OR(INPUT!E$15="",INPUT!E$15="Select Units"),"SELECT UNITS",""),IF(OR(INPUT!E$15="",INPUT!E$15="Select Units",INPUT!F$15="",INPUT!F$15="Select Units"),"SELECT UNITS",""))</f>
        <v/>
      </c>
      <c r="AG73" s="100" t="str">
        <f>IF(INPUT!$F$14="",IF(COUNTIF('A1'!C$4:C$10,INPUT!E$15)=0,"INCONSISTENT UNITS",""),IF(OR(COUNTIF('A1'!C$4:C$10,INPUT!E$15)=0,COUNTIF('A1'!E$4:E$10,INPUT!F$15)=0),"INCONSISTENT UNITS",""))</f>
        <v/>
      </c>
      <c r="AH73" s="100" t="str">
        <f>IF(INPUT!A59="","NO STREAM NAME","")</f>
        <v>NO STREAM NAME</v>
      </c>
      <c r="AI73" s="100" t="str">
        <f t="shared" si="7"/>
        <v>NO SUPPLY TEMP</v>
      </c>
      <c r="AJ73" s="102" t="str">
        <f>IF(INPUT!B59="","NO SUPPLY TEMP","")</f>
        <v>NO SUPPLY TEMP</v>
      </c>
      <c r="AK73" s="97" t="str">
        <f>IF(INPUT!C59="","NO TARGET TEMP","")</f>
        <v>NO TARGET TEMP</v>
      </c>
      <c r="AL73" s="97" t="str">
        <f>IF(INPUT!E59="","NO PRIMARY HEAT DATA","")</f>
        <v>NO PRIMARY HEAT DATA</v>
      </c>
      <c r="AM73" s="97" t="str">
        <f>IF(INPUT!F$14="","",IF(INPUT!F59="","NO SECONDARY HEAT DATA",""))</f>
        <v/>
      </c>
      <c r="AN73" s="100" t="str">
        <f t="shared" si="8"/>
        <v/>
      </c>
      <c r="AO73" s="100" t="str">
        <f>IF(SUM(INPUT!B59:F59)-SUM(INPUT!C59:F59)=0,IF(INPUT!B59=0,"","NON NUMERICAL INPUT"),"")</f>
        <v/>
      </c>
      <c r="AP73" s="100" t="str">
        <f>IF(SUM(INPUT!B59:F59)-SUM(INPUT!D59:F59,INPUT!B59)=0,IF(INPUT!C59=0,"","NON NUMERICAL INPUT"),"")</f>
        <v/>
      </c>
      <c r="AQ73" s="100" t="str">
        <f>IF(SUM(INPUT!B59:F59)-SUM(INPUT!E59:F59,INPUT!B59,INPUT!C59)=0,IF(INPUT!D59=0,"","NON NUMERICAL INPUT"),"")</f>
        <v/>
      </c>
      <c r="AR73" s="100" t="str">
        <f>IF(SUM(INPUT!B59:F59)-SUM(INPUT!B59:D59,INPUT!F59)=0,IF(INPUT!E59=0,"","NON NUMERICAL INPUT"),"")</f>
        <v/>
      </c>
      <c r="AS73" s="101" t="str">
        <f>IF(INPUT!F$14="","",IF(SUM(INPUT!B59:F59)-SUM(INPUT!B59:E59)=0,IF(INPUT!F59=0,"","NON NUMERICAL INPUT"),""))</f>
        <v/>
      </c>
    </row>
    <row r="74" spans="1:45" ht="39.6" x14ac:dyDescent="0.25">
      <c r="A74" s="32" t="str">
        <f>IF(INPUT!A60="","",INPUT!A60)</f>
        <v/>
      </c>
      <c r="B74" s="112" t="str">
        <f>IF(INPUT!$F$12=$P$3,'A1'!U74,IF(INPUT!$F$12=$P$4,'A1'!U74,'A1'!W74))</f>
        <v/>
      </c>
      <c r="C74" s="112" t="str">
        <f>IF(INPUT!$F$12=$P$3,'A1'!V74,IF(INPUT!$F$12=$P$4,'A1'!V74,'A1'!X74))</f>
        <v/>
      </c>
      <c r="D74" s="32" t="str">
        <f>IF(INPUT!$F$12=$P$3,'A1'!Y74,IF(INPUT!$F$12=$P$4,'A1'!Y74,'A1'!AA74))</f>
        <v/>
      </c>
      <c r="E74" s="32" t="str">
        <f t="shared" si="11"/>
        <v/>
      </c>
      <c r="G74" s="32" t="str">
        <f>IF(C74="","",IF($D74="",IF($F$30="","NO dT MIN",IF(J74="HOT",((C74)-($F$30/2)),((C74)+($F$30/2)))),IF($J74="HOT",C74-INPUT!D74,C74+INPUT!D74)))</f>
        <v/>
      </c>
      <c r="H74" s="32" t="str">
        <f>IF(INPUT!$F$12=$P$3,'A1'!R74,IF(INPUT!$F$12=$P$4,'A1'!S74,'A1'!T74))</f>
        <v/>
      </c>
      <c r="I74" s="113" t="str">
        <f t="shared" si="12"/>
        <v/>
      </c>
      <c r="J74" s="32" t="str">
        <f t="shared" si="13"/>
        <v/>
      </c>
      <c r="K74" s="112" t="str">
        <f t="shared" si="9"/>
        <v/>
      </c>
      <c r="L74" s="112" t="str">
        <f t="shared" si="10"/>
        <v/>
      </c>
      <c r="N74" s="32" t="str">
        <f>IF(INPUT!E60="","",INPUT!E60)</f>
        <v/>
      </c>
      <c r="O74" s="32" t="str">
        <f t="shared" si="14"/>
        <v/>
      </c>
      <c r="P74" s="32" t="str">
        <f>IF(INPUT!F60="","",INPUT!F60)</f>
        <v/>
      </c>
      <c r="Q74" s="32" t="str">
        <f t="shared" si="15"/>
        <v/>
      </c>
      <c r="R74" s="32" t="str">
        <f>IF(N74="","",IF(N$27=B$4,ABS(N74/O74),IF(N$27=B$5,ABS(N74/O74)/ABS(B74-C74),IF(INPUT!F$4=B$6,ABS(N74/O74)*ABS(P74/Q74),IF(INPUT!F$4=B$7,ABS(N74/O74)*ABS(P74/Q74)/ABS(B74-C74),"")))))</f>
        <v/>
      </c>
      <c r="S74" s="117" t="str">
        <f t="shared" si="5"/>
        <v/>
      </c>
      <c r="T74" s="116" t="str">
        <f t="shared" si="6"/>
        <v/>
      </c>
      <c r="U74" s="112" t="str">
        <f>IF(INPUT!B60="","",IF(INPUT!$G$6="°C",INPUT!B60,IF(INPUT!$G$6="°F",(INPUT!B60-32)/1.8,IF(INPUT!$G$6="K",INPUT!B60-273.15,(INPUT!B60/1.8)-273.15))))</f>
        <v/>
      </c>
      <c r="V74" s="112" t="str">
        <f>IF(INPUT!C60="","",IF(INPUT!$G$6="°C",INPUT!C60,IF(INPUT!$G$6="°F",(INPUT!C60-32)/1.8,IF(INPUT!$G$6="K",INPUT!C60-273.15,(INPUT!C60/1.8)-273.15))))</f>
        <v/>
      </c>
      <c r="W74" s="112" t="str">
        <f>IF(INPUT!B60="","",IF(INPUT!$G$6="°F",INPUT!B60,IF(INPUT!$G$6="°C",(INPUT!B60*1.8)+32,IF(INPUT!$G$6="°R",INPUT!B60-459.67,(INPUT!B60*1.8)-459.67))))</f>
        <v/>
      </c>
      <c r="X74" s="112" t="str">
        <f>IF(INPUT!C60="","",IF(INPUT!$G$6="°F",INPUT!C60,IF(INPUT!$G$6="°C",(INPUT!C60*1.8)+32,IF(INPUT!$G$6="°R",INPUT!C60-459.67,(INPUT!C60*1.8)-459.67))))</f>
        <v/>
      </c>
      <c r="Y74" s="32" t="str">
        <f>IF(INPUT!D60="","",IF(OR(INPUT!$G$6="K",INPUT!$G$6="°C"),INPUT!D60,INPUT!D60/1.8))</f>
        <v/>
      </c>
      <c r="AA74" s="32" t="str">
        <f>IF(INPUT!D60="","",IF(OR(INPUT!$G$6="K",INPUT!$G$6="°C"),INPUT!D60*1.8,INPUT!D60))</f>
        <v/>
      </c>
      <c r="AD74" s="99" t="str">
        <f>IF(INPUT!$F$4="Select Input Data Method","INPUT METHOD NOT SELECTED","")</f>
        <v/>
      </c>
      <c r="AE74" s="100" t="str">
        <f>IF(INPUT!$F$6="","GLOBAL DTMIN NOT SPECIFIED","")</f>
        <v/>
      </c>
      <c r="AF74" s="100" t="str">
        <f>IF(INPUT!F$14="",IF(OR(INPUT!E$15="",INPUT!E$15="Select Units"),"SELECT UNITS",""),IF(OR(INPUT!E$15="",INPUT!E$15="Select Units",INPUT!F$15="",INPUT!F$15="Select Units"),"SELECT UNITS",""))</f>
        <v/>
      </c>
      <c r="AG74" s="100" t="str">
        <f>IF(INPUT!$F$14="",IF(COUNTIF('A1'!C$4:C$10,INPUT!E$15)=0,"INCONSISTENT UNITS",""),IF(OR(COUNTIF('A1'!C$4:C$10,INPUT!E$15)=0,COUNTIF('A1'!E$4:E$10,INPUT!F$15)=0),"INCONSISTENT UNITS",""))</f>
        <v/>
      </c>
      <c r="AH74" s="100" t="str">
        <f>IF(INPUT!A60="","NO STREAM NAME","")</f>
        <v>NO STREAM NAME</v>
      </c>
      <c r="AI74" s="100" t="str">
        <f t="shared" si="7"/>
        <v>NO SUPPLY TEMP</v>
      </c>
      <c r="AJ74" s="102" t="str">
        <f>IF(INPUT!B60="","NO SUPPLY TEMP","")</f>
        <v>NO SUPPLY TEMP</v>
      </c>
      <c r="AK74" s="97" t="str">
        <f>IF(INPUT!C60="","NO TARGET TEMP","")</f>
        <v>NO TARGET TEMP</v>
      </c>
      <c r="AL74" s="97" t="str">
        <f>IF(INPUT!E60="","NO PRIMARY HEAT DATA","")</f>
        <v>NO PRIMARY HEAT DATA</v>
      </c>
      <c r="AM74" s="97" t="str">
        <f>IF(INPUT!F$14="","",IF(INPUT!F60="","NO SECONDARY HEAT DATA",""))</f>
        <v/>
      </c>
      <c r="AN74" s="100" t="str">
        <f t="shared" si="8"/>
        <v/>
      </c>
      <c r="AO74" s="100" t="str">
        <f>IF(SUM(INPUT!B60:F60)-SUM(INPUT!C60:F60)=0,IF(INPUT!B60=0,"","NON NUMERICAL INPUT"),"")</f>
        <v/>
      </c>
      <c r="AP74" s="100" t="str">
        <f>IF(SUM(INPUT!B60:F60)-SUM(INPUT!D60:F60,INPUT!B60)=0,IF(INPUT!C60=0,"","NON NUMERICAL INPUT"),"")</f>
        <v/>
      </c>
      <c r="AQ74" s="100" t="str">
        <f>IF(SUM(INPUT!B60:F60)-SUM(INPUT!E60:F60,INPUT!B60,INPUT!C60)=0,IF(INPUT!D60=0,"","NON NUMERICAL INPUT"),"")</f>
        <v/>
      </c>
      <c r="AR74" s="100" t="str">
        <f>IF(SUM(INPUT!B60:F60)-SUM(INPUT!B60:D60,INPUT!F60)=0,IF(INPUT!E60=0,"","NON NUMERICAL INPUT"),"")</f>
        <v/>
      </c>
      <c r="AS74" s="101" t="str">
        <f>IF(INPUT!F$14="","",IF(SUM(INPUT!B60:F60)-SUM(INPUT!B60:E60)=0,IF(INPUT!F60=0,"","NON NUMERICAL INPUT"),""))</f>
        <v/>
      </c>
    </row>
    <row r="75" spans="1:45" ht="39.6" x14ac:dyDescent="0.25">
      <c r="A75" s="32" t="str">
        <f>IF(INPUT!A61="","",INPUT!A61)</f>
        <v/>
      </c>
      <c r="B75" s="112" t="str">
        <f>IF(INPUT!$F$12=$P$3,'A1'!U75,IF(INPUT!$F$12=$P$4,'A1'!U75,'A1'!W75))</f>
        <v/>
      </c>
      <c r="C75" s="112" t="str">
        <f>IF(INPUT!$F$12=$P$3,'A1'!V75,IF(INPUT!$F$12=$P$4,'A1'!V75,'A1'!X75))</f>
        <v/>
      </c>
      <c r="D75" s="32" t="str">
        <f>IF(INPUT!$F$12=$P$3,'A1'!Y75,IF(INPUT!$F$12=$P$4,'A1'!Y75,'A1'!AA75))</f>
        <v/>
      </c>
      <c r="E75" s="32" t="str">
        <f t="shared" si="11"/>
        <v/>
      </c>
      <c r="G75" s="32" t="str">
        <f>IF(C75="","",IF($D75="",IF($F$30="","NO dT MIN",IF(J75="HOT",((C75)-($F$30/2)),((C75)+($F$30/2)))),IF($J75="HOT",C75-INPUT!D75,C75+INPUT!D75)))</f>
        <v/>
      </c>
      <c r="H75" s="32" t="str">
        <f>IF(INPUT!$F$12=$P$3,'A1'!R75,IF(INPUT!$F$12=$P$4,'A1'!S75,'A1'!T75))</f>
        <v/>
      </c>
      <c r="I75" s="113" t="str">
        <f t="shared" si="12"/>
        <v/>
      </c>
      <c r="J75" s="32" t="str">
        <f t="shared" si="13"/>
        <v/>
      </c>
      <c r="K75" s="112" t="str">
        <f t="shared" si="9"/>
        <v/>
      </c>
      <c r="L75" s="112" t="str">
        <f t="shared" si="10"/>
        <v/>
      </c>
      <c r="N75" s="32" t="str">
        <f>IF(INPUT!E61="","",INPUT!E61)</f>
        <v/>
      </c>
      <c r="O75" s="32" t="str">
        <f t="shared" si="14"/>
        <v/>
      </c>
      <c r="P75" s="32" t="str">
        <f>IF(INPUT!F61="","",INPUT!F61)</f>
        <v/>
      </c>
      <c r="Q75" s="32" t="str">
        <f t="shared" si="15"/>
        <v/>
      </c>
      <c r="R75" s="32" t="str">
        <f>IF(N75="","",IF(N$27=B$4,ABS(N75/O75),IF(N$27=B$5,ABS(N75/O75)/ABS(B75-C75),IF(INPUT!F$4=B$6,ABS(N75/O75)*ABS(P75/Q75),IF(INPUT!F$4=B$7,ABS(N75/O75)*ABS(P75/Q75)/ABS(B75-C75),"")))))</f>
        <v/>
      </c>
      <c r="S75" s="117" t="str">
        <f t="shared" si="5"/>
        <v/>
      </c>
      <c r="T75" s="116" t="str">
        <f t="shared" si="6"/>
        <v/>
      </c>
      <c r="U75" s="112" t="str">
        <f>IF(INPUT!B61="","",IF(INPUT!$G$6="°C",INPUT!B61,IF(INPUT!$G$6="°F",(INPUT!B61-32)/1.8,IF(INPUT!$G$6="K",INPUT!B61-273.15,(INPUT!B61/1.8)-273.15))))</f>
        <v/>
      </c>
      <c r="V75" s="112" t="str">
        <f>IF(INPUT!C61="","",IF(INPUT!$G$6="°C",INPUT!C61,IF(INPUT!$G$6="°F",(INPUT!C61-32)/1.8,IF(INPUT!$G$6="K",INPUT!C61-273.15,(INPUT!C61/1.8)-273.15))))</f>
        <v/>
      </c>
      <c r="W75" s="112" t="str">
        <f>IF(INPUT!B61="","",IF(INPUT!$G$6="°F",INPUT!B61,IF(INPUT!$G$6="°C",(INPUT!B61*1.8)+32,IF(INPUT!$G$6="°R",INPUT!B61-459.67,(INPUT!B61*1.8)-459.67))))</f>
        <v/>
      </c>
      <c r="X75" s="112" t="str">
        <f>IF(INPUT!C61="","",IF(INPUT!$G$6="°F",INPUT!C61,IF(INPUT!$G$6="°C",(INPUT!C61*1.8)+32,IF(INPUT!$G$6="°R",INPUT!C61-459.67,(INPUT!C61*1.8)-459.67))))</f>
        <v/>
      </c>
      <c r="Y75" s="32" t="str">
        <f>IF(INPUT!D61="","",IF(OR(INPUT!$G$6="K",INPUT!$G$6="°C"),INPUT!D61,INPUT!D61/1.8))</f>
        <v/>
      </c>
      <c r="AA75" s="32" t="str">
        <f>IF(INPUT!D61="","",IF(OR(INPUT!$G$6="K",INPUT!$G$6="°C"),INPUT!D61*1.8,INPUT!D61))</f>
        <v/>
      </c>
      <c r="AD75" s="99" t="str">
        <f>IF(INPUT!$F$4="Select Input Data Method","INPUT METHOD NOT SELECTED","")</f>
        <v/>
      </c>
      <c r="AE75" s="100" t="str">
        <f>IF(INPUT!$F$6="","GLOBAL DTMIN NOT SPECIFIED","")</f>
        <v/>
      </c>
      <c r="AF75" s="100" t="str">
        <f>IF(INPUT!F$14="",IF(OR(INPUT!E$15="",INPUT!E$15="Select Units"),"SELECT UNITS",""),IF(OR(INPUT!E$15="",INPUT!E$15="Select Units",INPUT!F$15="",INPUT!F$15="Select Units"),"SELECT UNITS",""))</f>
        <v/>
      </c>
      <c r="AG75" s="100" t="str">
        <f>IF(INPUT!$F$14="",IF(COUNTIF('A1'!C$4:C$10,INPUT!E$15)=0,"INCONSISTENT UNITS",""),IF(OR(COUNTIF('A1'!C$4:C$10,INPUT!E$15)=0,COUNTIF('A1'!E$4:E$10,INPUT!F$15)=0),"INCONSISTENT UNITS",""))</f>
        <v/>
      </c>
      <c r="AH75" s="100" t="str">
        <f>IF(INPUT!A61="","NO STREAM NAME","")</f>
        <v>NO STREAM NAME</v>
      </c>
      <c r="AI75" s="100" t="str">
        <f t="shared" si="7"/>
        <v>NO SUPPLY TEMP</v>
      </c>
      <c r="AJ75" s="102" t="str">
        <f>IF(INPUT!B61="","NO SUPPLY TEMP","")</f>
        <v>NO SUPPLY TEMP</v>
      </c>
      <c r="AK75" s="97" t="str">
        <f>IF(INPUT!C61="","NO TARGET TEMP","")</f>
        <v>NO TARGET TEMP</v>
      </c>
      <c r="AL75" s="97" t="str">
        <f>IF(INPUT!E61="","NO PRIMARY HEAT DATA","")</f>
        <v>NO PRIMARY HEAT DATA</v>
      </c>
      <c r="AM75" s="97" t="str">
        <f>IF(INPUT!F$14="","",IF(INPUT!F61="","NO SECONDARY HEAT DATA",""))</f>
        <v/>
      </c>
      <c r="AN75" s="100" t="str">
        <f t="shared" si="8"/>
        <v/>
      </c>
      <c r="AO75" s="100" t="str">
        <f>IF(SUM(INPUT!B61:F61)-SUM(INPUT!C61:F61)=0,IF(INPUT!B61=0,"","NON NUMERICAL INPUT"),"")</f>
        <v/>
      </c>
      <c r="AP75" s="100" t="str">
        <f>IF(SUM(INPUT!B61:F61)-SUM(INPUT!D61:F61,INPUT!B61)=0,IF(INPUT!C61=0,"","NON NUMERICAL INPUT"),"")</f>
        <v/>
      </c>
      <c r="AQ75" s="100" t="str">
        <f>IF(SUM(INPUT!B61:F61)-SUM(INPUT!E61:F61,INPUT!B61,INPUT!C61)=0,IF(INPUT!D61=0,"","NON NUMERICAL INPUT"),"")</f>
        <v/>
      </c>
      <c r="AR75" s="100" t="str">
        <f>IF(SUM(INPUT!B61:F61)-SUM(INPUT!B61:D61,INPUT!F61)=0,IF(INPUT!E61=0,"","NON NUMERICAL INPUT"),"")</f>
        <v/>
      </c>
      <c r="AS75" s="101" t="str">
        <f>IF(INPUT!F$14="","",IF(SUM(INPUT!B61:F61)-SUM(INPUT!B61:E61)=0,IF(INPUT!F61=0,"","NON NUMERICAL INPUT"),""))</f>
        <v/>
      </c>
    </row>
    <row r="76" spans="1:45" ht="39.6" x14ac:dyDescent="0.25">
      <c r="A76" s="32" t="str">
        <f>IF(INPUT!A62="","",INPUT!A62)</f>
        <v/>
      </c>
      <c r="B76" s="112" t="str">
        <f>IF(INPUT!$F$12=$P$3,'A1'!U76,IF(INPUT!$F$12=$P$4,'A1'!U76,'A1'!W76))</f>
        <v/>
      </c>
      <c r="C76" s="112" t="str">
        <f>IF(INPUT!$F$12=$P$3,'A1'!V76,IF(INPUT!$F$12=$P$4,'A1'!V76,'A1'!X76))</f>
        <v/>
      </c>
      <c r="D76" s="32" t="str">
        <f>IF(INPUT!$F$12=$P$3,'A1'!Y76,IF(INPUT!$F$12=$P$4,'A1'!Y76,'A1'!AA76))</f>
        <v/>
      </c>
      <c r="E76" s="32" t="str">
        <f t="shared" si="11"/>
        <v/>
      </c>
      <c r="G76" s="32" t="str">
        <f>IF(C76="","",IF($D76="",IF($F$30="","NO dT MIN",IF(J76="HOT",((C76)-($F$30/2)),((C76)+($F$30/2)))),IF($J76="HOT",C76-INPUT!D76,C76+INPUT!D76)))</f>
        <v/>
      </c>
      <c r="H76" s="32" t="str">
        <f>IF(INPUT!$F$12=$P$3,'A1'!R76,IF(INPUT!$F$12=$P$4,'A1'!S76,'A1'!T76))</f>
        <v/>
      </c>
      <c r="I76" s="113" t="str">
        <f t="shared" si="12"/>
        <v/>
      </c>
      <c r="J76" s="32" t="str">
        <f t="shared" si="13"/>
        <v/>
      </c>
      <c r="K76" s="112" t="str">
        <f t="shared" si="9"/>
        <v/>
      </c>
      <c r="L76" s="112" t="str">
        <f t="shared" si="10"/>
        <v/>
      </c>
      <c r="N76" s="32" t="str">
        <f>IF(INPUT!E62="","",INPUT!E62)</f>
        <v/>
      </c>
      <c r="O76" s="32" t="str">
        <f t="shared" si="14"/>
        <v/>
      </c>
      <c r="P76" s="32" t="str">
        <f>IF(INPUT!F62="","",INPUT!F62)</f>
        <v/>
      </c>
      <c r="Q76" s="32" t="str">
        <f t="shared" si="15"/>
        <v/>
      </c>
      <c r="R76" s="32" t="str">
        <f>IF(N76="","",IF(N$27=B$4,ABS(N76/O76),IF(N$27=B$5,ABS(N76/O76)/ABS(B76-C76),IF(INPUT!F$4=B$6,ABS(N76/O76)*ABS(P76/Q76),IF(INPUT!F$4=B$7,ABS(N76/O76)*ABS(P76/Q76)/ABS(B76-C76),"")))))</f>
        <v/>
      </c>
      <c r="S76" s="117" t="str">
        <f t="shared" si="5"/>
        <v/>
      </c>
      <c r="T76" s="116" t="str">
        <f t="shared" si="6"/>
        <v/>
      </c>
      <c r="U76" s="112" t="str">
        <f>IF(INPUT!B62="","",IF(INPUT!$G$6="°C",INPUT!B62,IF(INPUT!$G$6="°F",(INPUT!B62-32)/1.8,IF(INPUT!$G$6="K",INPUT!B62-273.15,(INPUT!B62/1.8)-273.15))))</f>
        <v/>
      </c>
      <c r="V76" s="112" t="str">
        <f>IF(INPUT!C62="","",IF(INPUT!$G$6="°C",INPUT!C62,IF(INPUT!$G$6="°F",(INPUT!C62-32)/1.8,IF(INPUT!$G$6="K",INPUT!C62-273.15,(INPUT!C62/1.8)-273.15))))</f>
        <v/>
      </c>
      <c r="W76" s="112" t="str">
        <f>IF(INPUT!B62="","",IF(INPUT!$G$6="°F",INPUT!B62,IF(INPUT!$G$6="°C",(INPUT!B62*1.8)+32,IF(INPUT!$G$6="°R",INPUT!B62-459.67,(INPUT!B62*1.8)-459.67))))</f>
        <v/>
      </c>
      <c r="X76" s="112" t="str">
        <f>IF(INPUT!C62="","",IF(INPUT!$G$6="°F",INPUT!C62,IF(INPUT!$G$6="°C",(INPUT!C62*1.8)+32,IF(INPUT!$G$6="°R",INPUT!C62-459.67,(INPUT!C62*1.8)-459.67))))</f>
        <v/>
      </c>
      <c r="Y76" s="32" t="str">
        <f>IF(INPUT!D62="","",IF(OR(INPUT!$G$6="K",INPUT!$G$6="°C"),INPUT!D62,INPUT!D62/1.8))</f>
        <v/>
      </c>
      <c r="AA76" s="32" t="str">
        <f>IF(INPUT!D62="","",IF(OR(INPUT!$G$6="K",INPUT!$G$6="°C"),INPUT!D62*1.8,INPUT!D62))</f>
        <v/>
      </c>
      <c r="AD76" s="99" t="str">
        <f>IF(INPUT!$F$4="Select Input Data Method","INPUT METHOD NOT SELECTED","")</f>
        <v/>
      </c>
      <c r="AE76" s="100" t="str">
        <f>IF(INPUT!$F$6="","GLOBAL DTMIN NOT SPECIFIED","")</f>
        <v/>
      </c>
      <c r="AF76" s="100" t="str">
        <f>IF(INPUT!F$14="",IF(OR(INPUT!E$15="",INPUT!E$15="Select Units"),"SELECT UNITS",""),IF(OR(INPUT!E$15="",INPUT!E$15="Select Units",INPUT!F$15="",INPUT!F$15="Select Units"),"SELECT UNITS",""))</f>
        <v/>
      </c>
      <c r="AG76" s="100" t="str">
        <f>IF(INPUT!$F$14="",IF(COUNTIF('A1'!C$4:C$10,INPUT!E$15)=0,"INCONSISTENT UNITS",""),IF(OR(COUNTIF('A1'!C$4:C$10,INPUT!E$15)=0,COUNTIF('A1'!E$4:E$10,INPUT!F$15)=0),"INCONSISTENT UNITS",""))</f>
        <v/>
      </c>
      <c r="AH76" s="100" t="str">
        <f>IF(INPUT!A62="","NO STREAM NAME","")</f>
        <v>NO STREAM NAME</v>
      </c>
      <c r="AI76" s="100" t="str">
        <f t="shared" si="7"/>
        <v>NO SUPPLY TEMP</v>
      </c>
      <c r="AJ76" s="102" t="str">
        <f>IF(INPUT!B62="","NO SUPPLY TEMP","")</f>
        <v>NO SUPPLY TEMP</v>
      </c>
      <c r="AK76" s="97" t="str">
        <f>IF(INPUT!C62="","NO TARGET TEMP","")</f>
        <v>NO TARGET TEMP</v>
      </c>
      <c r="AL76" s="97" t="str">
        <f>IF(INPUT!E62="","NO PRIMARY HEAT DATA","")</f>
        <v>NO PRIMARY HEAT DATA</v>
      </c>
      <c r="AM76" s="97" t="str">
        <f>IF(INPUT!F$14="","",IF(INPUT!F62="","NO SECONDARY HEAT DATA",""))</f>
        <v/>
      </c>
      <c r="AN76" s="100" t="str">
        <f t="shared" si="8"/>
        <v/>
      </c>
      <c r="AO76" s="100" t="str">
        <f>IF(SUM(INPUT!B62:F62)-SUM(INPUT!C62:F62)=0,IF(INPUT!B62=0,"","NON NUMERICAL INPUT"),"")</f>
        <v/>
      </c>
      <c r="AP76" s="100" t="str">
        <f>IF(SUM(INPUT!B62:F62)-SUM(INPUT!D62:F62,INPUT!B62)=0,IF(INPUT!C62=0,"","NON NUMERICAL INPUT"),"")</f>
        <v/>
      </c>
      <c r="AQ76" s="100" t="str">
        <f>IF(SUM(INPUT!B62:F62)-SUM(INPUT!E62:F62,INPUT!B62,INPUT!C62)=0,IF(INPUT!D62=0,"","NON NUMERICAL INPUT"),"")</f>
        <v/>
      </c>
      <c r="AR76" s="100" t="str">
        <f>IF(SUM(INPUT!B62:F62)-SUM(INPUT!B62:D62,INPUT!F62)=0,IF(INPUT!E62=0,"","NON NUMERICAL INPUT"),"")</f>
        <v/>
      </c>
      <c r="AS76" s="101" t="str">
        <f>IF(INPUT!F$14="","",IF(SUM(INPUT!B62:F62)-SUM(INPUT!B62:E62)=0,IF(INPUT!F62=0,"","NON NUMERICAL INPUT"),""))</f>
        <v/>
      </c>
    </row>
    <row r="77" spans="1:45" ht="39.6" x14ac:dyDescent="0.25">
      <c r="A77" s="32" t="str">
        <f>IF(INPUT!A63="","",INPUT!A63)</f>
        <v/>
      </c>
      <c r="B77" s="112" t="str">
        <f>IF(INPUT!$F$12=$P$3,'A1'!U77,IF(INPUT!$F$12=$P$4,'A1'!U77,'A1'!W77))</f>
        <v/>
      </c>
      <c r="C77" s="112" t="str">
        <f>IF(INPUT!$F$12=$P$3,'A1'!V77,IF(INPUT!$F$12=$P$4,'A1'!V77,'A1'!X77))</f>
        <v/>
      </c>
      <c r="D77" s="32" t="str">
        <f>IF(INPUT!$F$12=$P$3,'A1'!Y77,IF(INPUT!$F$12=$P$4,'A1'!Y77,'A1'!AA77))</f>
        <v/>
      </c>
      <c r="E77" s="32" t="str">
        <f t="shared" si="11"/>
        <v/>
      </c>
      <c r="G77" s="32" t="str">
        <f>IF(C77="","",IF($D77="",IF($F$30="","NO dT MIN",IF(J77="HOT",((C77)-($F$30/2)),((C77)+($F$30/2)))),IF($J77="HOT",C77-INPUT!D77,C77+INPUT!D77)))</f>
        <v/>
      </c>
      <c r="H77" s="32" t="str">
        <f>IF(INPUT!$F$12=$P$3,'A1'!R77,IF(INPUT!$F$12=$P$4,'A1'!S77,'A1'!T77))</f>
        <v/>
      </c>
      <c r="I77" s="113" t="str">
        <f t="shared" si="12"/>
        <v/>
      </c>
      <c r="J77" s="32" t="str">
        <f t="shared" si="13"/>
        <v/>
      </c>
      <c r="K77" s="112" t="str">
        <f t="shared" si="9"/>
        <v/>
      </c>
      <c r="L77" s="112" t="str">
        <f t="shared" si="10"/>
        <v/>
      </c>
      <c r="N77" s="32" t="str">
        <f>IF(INPUT!E63="","",INPUT!E63)</f>
        <v/>
      </c>
      <c r="O77" s="32" t="str">
        <f t="shared" si="14"/>
        <v/>
      </c>
      <c r="P77" s="32" t="str">
        <f>IF(INPUT!F63="","",INPUT!F63)</f>
        <v/>
      </c>
      <c r="Q77" s="32" t="str">
        <f t="shared" si="15"/>
        <v/>
      </c>
      <c r="R77" s="32" t="str">
        <f>IF(N77="","",IF(N$27=B$4,ABS(N77/O77),IF(N$27=B$5,ABS(N77/O77)/ABS(B77-C77),IF(INPUT!F$4=B$6,ABS(N77/O77)*ABS(P77/Q77),IF(INPUT!F$4=B$7,ABS(N77/O77)*ABS(P77/Q77)/ABS(B77-C77),"")))))</f>
        <v/>
      </c>
      <c r="S77" s="117" t="str">
        <f t="shared" si="5"/>
        <v/>
      </c>
      <c r="T77" s="116" t="str">
        <f t="shared" si="6"/>
        <v/>
      </c>
      <c r="U77" s="112" t="str">
        <f>IF(INPUT!B63="","",IF(INPUT!$G$6="°C",INPUT!B63,IF(INPUT!$G$6="°F",(INPUT!B63-32)/1.8,IF(INPUT!$G$6="K",INPUT!B63-273.15,(INPUT!B63/1.8)-273.15))))</f>
        <v/>
      </c>
      <c r="V77" s="112" t="str">
        <f>IF(INPUT!C63="","",IF(INPUT!$G$6="°C",INPUT!C63,IF(INPUT!$G$6="°F",(INPUT!C63-32)/1.8,IF(INPUT!$G$6="K",INPUT!C63-273.15,(INPUT!C63/1.8)-273.15))))</f>
        <v/>
      </c>
      <c r="W77" s="112" t="str">
        <f>IF(INPUT!B63="","",IF(INPUT!$G$6="°F",INPUT!B63,IF(INPUT!$G$6="°C",(INPUT!B63*1.8)+32,IF(INPUT!$G$6="°R",INPUT!B63-459.67,(INPUT!B63*1.8)-459.67))))</f>
        <v/>
      </c>
      <c r="X77" s="112" t="str">
        <f>IF(INPUT!C63="","",IF(INPUT!$G$6="°F",INPUT!C63,IF(INPUT!$G$6="°C",(INPUT!C63*1.8)+32,IF(INPUT!$G$6="°R",INPUT!C63-459.67,(INPUT!C63*1.8)-459.67))))</f>
        <v/>
      </c>
      <c r="Y77" s="32" t="str">
        <f>IF(INPUT!D63="","",IF(OR(INPUT!$G$6="K",INPUT!$G$6="°C"),INPUT!D63,INPUT!D63/1.8))</f>
        <v/>
      </c>
      <c r="AA77" s="32" t="str">
        <f>IF(INPUT!D63="","",IF(OR(INPUT!$G$6="K",INPUT!$G$6="°C"),INPUT!D63*1.8,INPUT!D63))</f>
        <v/>
      </c>
      <c r="AD77" s="99" t="str">
        <f>IF(INPUT!$F$4="Select Input Data Method","INPUT METHOD NOT SELECTED","")</f>
        <v/>
      </c>
      <c r="AE77" s="100" t="str">
        <f>IF(INPUT!$F$6="","GLOBAL DTMIN NOT SPECIFIED","")</f>
        <v/>
      </c>
      <c r="AF77" s="100" t="str">
        <f>IF(INPUT!F$14="",IF(OR(INPUT!E$15="",INPUT!E$15="Select Units"),"SELECT UNITS",""),IF(OR(INPUT!E$15="",INPUT!E$15="Select Units",INPUT!F$15="",INPUT!F$15="Select Units"),"SELECT UNITS",""))</f>
        <v/>
      </c>
      <c r="AG77" s="100" t="str">
        <f>IF(INPUT!$F$14="",IF(COUNTIF('A1'!C$4:C$10,INPUT!E$15)=0,"INCONSISTENT UNITS",""),IF(OR(COUNTIF('A1'!C$4:C$10,INPUT!E$15)=0,COUNTIF('A1'!E$4:E$10,INPUT!F$15)=0),"INCONSISTENT UNITS",""))</f>
        <v/>
      </c>
      <c r="AH77" s="100" t="str">
        <f>IF(INPUT!A63="","NO STREAM NAME","")</f>
        <v>NO STREAM NAME</v>
      </c>
      <c r="AI77" s="100" t="str">
        <f t="shared" si="7"/>
        <v>NO SUPPLY TEMP</v>
      </c>
      <c r="AJ77" s="102" t="str">
        <f>IF(INPUT!B63="","NO SUPPLY TEMP","")</f>
        <v>NO SUPPLY TEMP</v>
      </c>
      <c r="AK77" s="97" t="str">
        <f>IF(INPUT!C63="","NO TARGET TEMP","")</f>
        <v>NO TARGET TEMP</v>
      </c>
      <c r="AL77" s="97" t="str">
        <f>IF(INPUT!E63="","NO PRIMARY HEAT DATA","")</f>
        <v>NO PRIMARY HEAT DATA</v>
      </c>
      <c r="AM77" s="97" t="str">
        <f>IF(INPUT!F$14="","",IF(INPUT!F63="","NO SECONDARY HEAT DATA",""))</f>
        <v/>
      </c>
      <c r="AN77" s="100" t="str">
        <f t="shared" si="8"/>
        <v/>
      </c>
      <c r="AO77" s="100" t="str">
        <f>IF(SUM(INPUT!B63:F63)-SUM(INPUT!C63:F63)=0,IF(INPUT!B63=0,"","NON NUMERICAL INPUT"),"")</f>
        <v/>
      </c>
      <c r="AP77" s="100" t="str">
        <f>IF(SUM(INPUT!B63:F63)-SUM(INPUT!D63:F63,INPUT!B63)=0,IF(INPUT!C63=0,"","NON NUMERICAL INPUT"),"")</f>
        <v/>
      </c>
      <c r="AQ77" s="100" t="str">
        <f>IF(SUM(INPUT!B63:F63)-SUM(INPUT!E63:F63,INPUT!B63,INPUT!C63)=0,IF(INPUT!D63=0,"","NON NUMERICAL INPUT"),"")</f>
        <v/>
      </c>
      <c r="AR77" s="100" t="str">
        <f>IF(SUM(INPUT!B63:F63)-SUM(INPUT!B63:D63,INPUT!F63)=0,IF(INPUT!E63=0,"","NON NUMERICAL INPUT"),"")</f>
        <v/>
      </c>
      <c r="AS77" s="101" t="str">
        <f>IF(INPUT!F$14="","",IF(SUM(INPUT!B63:F63)-SUM(INPUT!B63:E63)=0,IF(INPUT!F63=0,"","NON NUMERICAL INPUT"),""))</f>
        <v/>
      </c>
    </row>
    <row r="78" spans="1:45" ht="39.6" x14ac:dyDescent="0.25">
      <c r="A78" s="32" t="str">
        <f>IF(INPUT!A64="","",INPUT!A64)</f>
        <v/>
      </c>
      <c r="B78" s="112" t="str">
        <f>IF(INPUT!$F$12=$P$3,'A1'!U78,IF(INPUT!$F$12=$P$4,'A1'!U78,'A1'!W78))</f>
        <v/>
      </c>
      <c r="C78" s="112" t="str">
        <f>IF(INPUT!$F$12=$P$3,'A1'!V78,IF(INPUT!$F$12=$P$4,'A1'!V78,'A1'!X78))</f>
        <v/>
      </c>
      <c r="D78" s="32" t="str">
        <f>IF(INPUT!$F$12=$P$3,'A1'!Y78,IF(INPUT!$F$12=$P$4,'A1'!Y78,'A1'!AA78))</f>
        <v/>
      </c>
      <c r="E78" s="32" t="str">
        <f t="shared" si="11"/>
        <v/>
      </c>
      <c r="G78" s="32" t="str">
        <f>IF(C78="","",IF($D78="",IF($F$30="","NO dT MIN",IF(J78="HOT",((C78)-($F$30/2)),((C78)+($F$30/2)))),IF($J78="HOT",C78-INPUT!D78,C78+INPUT!D78)))</f>
        <v/>
      </c>
      <c r="H78" s="32" t="str">
        <f>IF(INPUT!$F$12=$P$3,'A1'!R78,IF(INPUT!$F$12=$P$4,'A1'!S78,'A1'!T78))</f>
        <v/>
      </c>
      <c r="I78" s="113" t="str">
        <f t="shared" si="12"/>
        <v/>
      </c>
      <c r="J78" s="32" t="str">
        <f t="shared" si="13"/>
        <v/>
      </c>
      <c r="K78" s="112" t="str">
        <f t="shared" si="9"/>
        <v/>
      </c>
      <c r="L78" s="112" t="str">
        <f t="shared" si="10"/>
        <v/>
      </c>
      <c r="N78" s="32" t="str">
        <f>IF(INPUT!E64="","",INPUT!E64)</f>
        <v/>
      </c>
      <c r="O78" s="32" t="str">
        <f t="shared" si="14"/>
        <v/>
      </c>
      <c r="P78" s="32" t="str">
        <f>IF(INPUT!F64="","",INPUT!F64)</f>
        <v/>
      </c>
      <c r="Q78" s="32" t="str">
        <f t="shared" si="15"/>
        <v/>
      </c>
      <c r="R78" s="32" t="str">
        <f>IF(N78="","",IF(N$27=B$4,ABS(N78/O78),IF(N$27=B$5,ABS(N78/O78)/ABS(B78-C78),IF(INPUT!F$4=B$6,ABS(N78/O78)*ABS(P78/Q78),IF(INPUT!F$4=B$7,ABS(N78/O78)*ABS(P78/Q78)/ABS(B78-C78),"")))))</f>
        <v/>
      </c>
      <c r="S78" s="117" t="str">
        <f t="shared" si="5"/>
        <v/>
      </c>
      <c r="T78" s="116" t="str">
        <f t="shared" si="6"/>
        <v/>
      </c>
      <c r="U78" s="112" t="str">
        <f>IF(INPUT!B64="","",IF(INPUT!$G$6="°C",INPUT!B64,IF(INPUT!$G$6="°F",(INPUT!B64-32)/1.8,IF(INPUT!$G$6="K",INPUT!B64-273.15,(INPUT!B64/1.8)-273.15))))</f>
        <v/>
      </c>
      <c r="V78" s="112" t="str">
        <f>IF(INPUT!C64="","",IF(INPUT!$G$6="°C",INPUT!C64,IF(INPUT!$G$6="°F",(INPUT!C64-32)/1.8,IF(INPUT!$G$6="K",INPUT!C64-273.15,(INPUT!C64/1.8)-273.15))))</f>
        <v/>
      </c>
      <c r="W78" s="112" t="str">
        <f>IF(INPUT!B64="","",IF(INPUT!$G$6="°F",INPUT!B64,IF(INPUT!$G$6="°C",(INPUT!B64*1.8)+32,IF(INPUT!$G$6="°R",INPUT!B64-459.67,(INPUT!B64*1.8)-459.67))))</f>
        <v/>
      </c>
      <c r="X78" s="112" t="str">
        <f>IF(INPUT!C64="","",IF(INPUT!$G$6="°F",INPUT!C64,IF(INPUT!$G$6="°C",(INPUT!C64*1.8)+32,IF(INPUT!$G$6="°R",INPUT!C64-459.67,(INPUT!C64*1.8)-459.67))))</f>
        <v/>
      </c>
      <c r="Y78" s="32" t="str">
        <f>IF(INPUT!D64="","",IF(OR(INPUT!$G$6="K",INPUT!$G$6="°C"),INPUT!D64,INPUT!D64/1.8))</f>
        <v/>
      </c>
      <c r="AA78" s="32" t="str">
        <f>IF(INPUT!D64="","",IF(OR(INPUT!$G$6="K",INPUT!$G$6="°C"),INPUT!D64*1.8,INPUT!D64))</f>
        <v/>
      </c>
      <c r="AD78" s="99" t="str">
        <f>IF(INPUT!$F$4="Select Input Data Method","INPUT METHOD NOT SELECTED","")</f>
        <v/>
      </c>
      <c r="AE78" s="100" t="str">
        <f>IF(INPUT!$F$6="","GLOBAL DTMIN NOT SPECIFIED","")</f>
        <v/>
      </c>
      <c r="AF78" s="100" t="str">
        <f>IF(INPUT!F$14="",IF(OR(INPUT!E$15="",INPUT!E$15="Select Units"),"SELECT UNITS",""),IF(OR(INPUT!E$15="",INPUT!E$15="Select Units",INPUT!F$15="",INPUT!F$15="Select Units"),"SELECT UNITS",""))</f>
        <v/>
      </c>
      <c r="AG78" s="100" t="str">
        <f>IF(INPUT!$F$14="",IF(COUNTIF('A1'!C$4:C$10,INPUT!E$15)=0,"INCONSISTENT UNITS",""),IF(OR(COUNTIF('A1'!C$4:C$10,INPUT!E$15)=0,COUNTIF('A1'!E$4:E$10,INPUT!F$15)=0),"INCONSISTENT UNITS",""))</f>
        <v/>
      </c>
      <c r="AH78" s="100" t="str">
        <f>IF(INPUT!A64="","NO STREAM NAME","")</f>
        <v>NO STREAM NAME</v>
      </c>
      <c r="AI78" s="100" t="str">
        <f t="shared" si="7"/>
        <v>NO SUPPLY TEMP</v>
      </c>
      <c r="AJ78" s="102" t="str">
        <f>IF(INPUT!B64="","NO SUPPLY TEMP","")</f>
        <v>NO SUPPLY TEMP</v>
      </c>
      <c r="AK78" s="97" t="str">
        <f>IF(INPUT!C64="","NO TARGET TEMP","")</f>
        <v>NO TARGET TEMP</v>
      </c>
      <c r="AL78" s="97" t="str">
        <f>IF(INPUT!E64="","NO PRIMARY HEAT DATA","")</f>
        <v>NO PRIMARY HEAT DATA</v>
      </c>
      <c r="AM78" s="97" t="str">
        <f>IF(INPUT!F$14="","",IF(INPUT!F64="","NO SECONDARY HEAT DATA",""))</f>
        <v/>
      </c>
      <c r="AN78" s="100" t="str">
        <f t="shared" si="8"/>
        <v/>
      </c>
      <c r="AO78" s="100" t="str">
        <f>IF(SUM(INPUT!B64:F64)-SUM(INPUT!C64:F64)=0,IF(INPUT!B64=0,"","NON NUMERICAL INPUT"),"")</f>
        <v/>
      </c>
      <c r="AP78" s="100" t="str">
        <f>IF(SUM(INPUT!B64:F64)-SUM(INPUT!D64:F64,INPUT!B64)=0,IF(INPUT!C64=0,"","NON NUMERICAL INPUT"),"")</f>
        <v/>
      </c>
      <c r="AQ78" s="100" t="str">
        <f>IF(SUM(INPUT!B64:F64)-SUM(INPUT!E64:F64,INPUT!B64,INPUT!C64)=0,IF(INPUT!D64=0,"","NON NUMERICAL INPUT"),"")</f>
        <v/>
      </c>
      <c r="AR78" s="100" t="str">
        <f>IF(SUM(INPUT!B64:F64)-SUM(INPUT!B64:D64,INPUT!F64)=0,IF(INPUT!E64=0,"","NON NUMERICAL INPUT"),"")</f>
        <v/>
      </c>
      <c r="AS78" s="101" t="str">
        <f>IF(INPUT!F$14="","",IF(SUM(INPUT!B64:F64)-SUM(INPUT!B64:E64)=0,IF(INPUT!F64=0,"","NON NUMERICAL INPUT"),""))</f>
        <v/>
      </c>
    </row>
    <row r="79" spans="1:45" ht="39.6" x14ac:dyDescent="0.25">
      <c r="A79" s="32" t="str">
        <f>IF(INPUT!A65="","",INPUT!A65)</f>
        <v/>
      </c>
      <c r="B79" s="112" t="str">
        <f>IF(INPUT!$F$12=$P$3,'A1'!U79,IF(INPUT!$F$12=$P$4,'A1'!U79,'A1'!W79))</f>
        <v/>
      </c>
      <c r="C79" s="112" t="str">
        <f>IF(INPUT!$F$12=$P$3,'A1'!V79,IF(INPUT!$F$12=$P$4,'A1'!V79,'A1'!X79))</f>
        <v/>
      </c>
      <c r="D79" s="32" t="str">
        <f>IF(INPUT!$F$12=$P$3,'A1'!Y79,IF(INPUT!$F$12=$P$4,'A1'!Y79,'A1'!AA79))</f>
        <v/>
      </c>
      <c r="E79" s="32" t="str">
        <f t="shared" si="11"/>
        <v/>
      </c>
      <c r="G79" s="32" t="str">
        <f>IF(C79="","",IF($D79="",IF($F$30="","NO dT MIN",IF(J79="HOT",((C79)-($F$30/2)),((C79)+($F$30/2)))),IF($J79="HOT",C79-INPUT!D79,C79+INPUT!D79)))</f>
        <v/>
      </c>
      <c r="H79" s="32" t="str">
        <f>IF(INPUT!$F$12=$P$3,'A1'!R79,IF(INPUT!$F$12=$P$4,'A1'!S79,'A1'!T79))</f>
        <v/>
      </c>
      <c r="I79" s="113" t="str">
        <f t="shared" si="12"/>
        <v/>
      </c>
      <c r="J79" s="32" t="str">
        <f t="shared" si="13"/>
        <v/>
      </c>
      <c r="K79" s="112" t="str">
        <f t="shared" si="9"/>
        <v/>
      </c>
      <c r="L79" s="112" t="str">
        <f t="shared" si="10"/>
        <v/>
      </c>
      <c r="N79" s="32" t="str">
        <f>IF(INPUT!E65="","",INPUT!E65)</f>
        <v/>
      </c>
      <c r="O79" s="32" t="str">
        <f t="shared" si="14"/>
        <v/>
      </c>
      <c r="P79" s="32" t="str">
        <f>IF(INPUT!F65="","",INPUT!F65)</f>
        <v/>
      </c>
      <c r="Q79" s="32" t="str">
        <f t="shared" si="15"/>
        <v/>
      </c>
      <c r="R79" s="32" t="str">
        <f>IF(N79="","",IF(N$27=B$4,ABS(N79/O79),IF(N$27=B$5,ABS(N79/O79)/ABS(B79-C79),IF(INPUT!F$4=B$6,ABS(N79/O79)*ABS(P79/Q79),IF(INPUT!F$4=B$7,ABS(N79/O79)*ABS(P79/Q79)/ABS(B79-C79),"")))))</f>
        <v/>
      </c>
      <c r="S79" s="117" t="str">
        <f t="shared" si="5"/>
        <v/>
      </c>
      <c r="T79" s="116" t="str">
        <f t="shared" si="6"/>
        <v/>
      </c>
      <c r="U79" s="112" t="str">
        <f>IF(INPUT!B65="","",IF(INPUT!$G$6="°C",INPUT!B65,IF(INPUT!$G$6="°F",(INPUT!B65-32)/1.8,IF(INPUT!$G$6="K",INPUT!B65-273.15,(INPUT!B65/1.8)-273.15))))</f>
        <v/>
      </c>
      <c r="V79" s="112" t="str">
        <f>IF(INPUT!C65="","",IF(INPUT!$G$6="°C",INPUT!C65,IF(INPUT!$G$6="°F",(INPUT!C65-32)/1.8,IF(INPUT!$G$6="K",INPUT!C65-273.15,(INPUT!C65/1.8)-273.15))))</f>
        <v/>
      </c>
      <c r="W79" s="112" t="str">
        <f>IF(INPUT!B65="","",IF(INPUT!$G$6="°F",INPUT!B65,IF(INPUT!$G$6="°C",(INPUT!B65*1.8)+32,IF(INPUT!$G$6="°R",INPUT!B65-459.67,(INPUT!B65*1.8)-459.67))))</f>
        <v/>
      </c>
      <c r="X79" s="112" t="str">
        <f>IF(INPUT!C65="","",IF(INPUT!$G$6="°F",INPUT!C65,IF(INPUT!$G$6="°C",(INPUT!C65*1.8)+32,IF(INPUT!$G$6="°R",INPUT!C65-459.67,(INPUT!C65*1.8)-459.67))))</f>
        <v/>
      </c>
      <c r="Y79" s="32" t="str">
        <f>IF(INPUT!D65="","",IF(OR(INPUT!$G$6="K",INPUT!$G$6="°C"),INPUT!D65,INPUT!D65/1.8))</f>
        <v/>
      </c>
      <c r="AA79" s="32" t="str">
        <f>IF(INPUT!D65="","",IF(OR(INPUT!$G$6="K",INPUT!$G$6="°C"),INPUT!D65*1.8,INPUT!D65))</f>
        <v/>
      </c>
      <c r="AD79" s="103" t="str">
        <f>IF(INPUT!$F$4="Select Input Data Method","INPUT METHOD NOT SELECTED","")</f>
        <v/>
      </c>
      <c r="AE79" s="104" t="str">
        <f>IF(INPUT!$F$6="","GLOBAL DTMIN NOT SPECIFIED","")</f>
        <v/>
      </c>
      <c r="AF79" s="104" t="str">
        <f>IF(INPUT!F$14="",IF(OR(INPUT!E$15="",INPUT!E$15="Select Units"),"SELECT UNITS",""),IF(OR(INPUT!E$15="",INPUT!E$15="Select Units",INPUT!F$15="",INPUT!F$15="Select Units"),"SELECT UNITS",""))</f>
        <v/>
      </c>
      <c r="AG79" s="100" t="str">
        <f>IF(INPUT!$F$14="",IF(COUNTIF('A1'!C$4:C$10,INPUT!E$15)=0,"INCONSISTENT UNITS",""),IF(OR(COUNTIF('A1'!C$4:C$10,INPUT!E$15)=0,COUNTIF('A1'!E$4:E$10,INPUT!F$15)=0),"INCONSISTENT UNITS",""))</f>
        <v/>
      </c>
      <c r="AH79" s="104" t="str">
        <f>IF(INPUT!A65="","NO STREAM NAME","")</f>
        <v>NO STREAM NAME</v>
      </c>
      <c r="AI79" s="104" t="str">
        <f t="shared" si="7"/>
        <v>NO SUPPLY TEMP</v>
      </c>
      <c r="AJ79" s="105" t="str">
        <f>IF(INPUT!B65="","NO SUPPLY TEMP","")</f>
        <v>NO SUPPLY TEMP</v>
      </c>
      <c r="AK79" s="106" t="str">
        <f>IF(INPUT!C65="","NO TARGET TEMP","")</f>
        <v>NO TARGET TEMP</v>
      </c>
      <c r="AL79" s="106" t="str">
        <f>IF(INPUT!E65="","NO PRIMARY HEAT DATA","")</f>
        <v>NO PRIMARY HEAT DATA</v>
      </c>
      <c r="AM79" s="106" t="str">
        <f>IF(INPUT!F$14="","",IF(INPUT!F65="","NO SECONDARY HEAT DATA",""))</f>
        <v/>
      </c>
      <c r="AN79" s="104" t="str">
        <f t="shared" si="8"/>
        <v/>
      </c>
      <c r="AO79" s="104" t="str">
        <f>IF(SUM(INPUT!B65:F65)-SUM(INPUT!C65:F65)=0,IF(INPUT!B65=0,"","NON NUMERICAL INPUT"),"")</f>
        <v/>
      </c>
      <c r="AP79" s="104" t="str">
        <f>IF(SUM(INPUT!B65:F65)-SUM(INPUT!D65:F65,INPUT!B65)=0,IF(INPUT!C65=0,"","NON NUMERICAL INPUT"),"")</f>
        <v/>
      </c>
      <c r="AQ79" s="104" t="str">
        <f>IF(SUM(INPUT!B65:F65)-SUM(INPUT!E65:F65,INPUT!B65,INPUT!C65)=0,IF(INPUT!D65=0,"","NON NUMERICAL INPUT"),"")</f>
        <v/>
      </c>
      <c r="AR79" s="104" t="str">
        <f>IF(SUM(INPUT!B65:F65)-SUM(INPUT!B65:D65,INPUT!F65)=0,IF(INPUT!E65=0,"","NON NUMERICAL INPUT"),"")</f>
        <v/>
      </c>
      <c r="AS79" s="108" t="str">
        <f>IF(INPUT!F$14="","",IF(SUM(INPUT!B65:F65)-SUM(INPUT!B65:E65)=0,IF(INPUT!F65=0,"","NON NUMERICAL INPUT"),""))</f>
        <v/>
      </c>
    </row>
    <row r="106" spans="10:10" x14ac:dyDescent="0.25">
      <c r="J106" s="32" t="str">
        <f t="shared" ref="J106:J157" si="16">IF(B106="","",IF(B106&gt;C106,"HOT","COLD"))</f>
        <v/>
      </c>
    </row>
    <row r="107" spans="10:10" x14ac:dyDescent="0.25">
      <c r="J107" s="32" t="str">
        <f t="shared" si="16"/>
        <v/>
      </c>
    </row>
    <row r="108" spans="10:10" x14ac:dyDescent="0.25">
      <c r="J108" s="32" t="str">
        <f t="shared" si="16"/>
        <v/>
      </c>
    </row>
    <row r="109" spans="10:10" x14ac:dyDescent="0.25">
      <c r="J109" s="32" t="str">
        <f t="shared" si="16"/>
        <v/>
      </c>
    </row>
    <row r="110" spans="10:10" x14ac:dyDescent="0.25">
      <c r="J110" s="32" t="str">
        <f t="shared" si="16"/>
        <v/>
      </c>
    </row>
    <row r="111" spans="10:10" x14ac:dyDescent="0.25">
      <c r="J111" s="32" t="str">
        <f t="shared" si="16"/>
        <v/>
      </c>
    </row>
    <row r="112" spans="10:10" x14ac:dyDescent="0.25">
      <c r="J112" s="32" t="str">
        <f t="shared" si="16"/>
        <v/>
      </c>
    </row>
    <row r="113" spans="10:10" x14ac:dyDescent="0.25">
      <c r="J113" s="32" t="str">
        <f t="shared" si="16"/>
        <v/>
      </c>
    </row>
    <row r="114" spans="10:10" x14ac:dyDescent="0.25">
      <c r="J114" s="32" t="str">
        <f t="shared" si="16"/>
        <v/>
      </c>
    </row>
    <row r="115" spans="10:10" x14ac:dyDescent="0.25">
      <c r="J115" s="32" t="str">
        <f t="shared" si="16"/>
        <v/>
      </c>
    </row>
    <row r="116" spans="10:10" x14ac:dyDescent="0.25">
      <c r="J116" s="32" t="str">
        <f t="shared" si="16"/>
        <v/>
      </c>
    </row>
    <row r="117" spans="10:10" x14ac:dyDescent="0.25">
      <c r="J117" s="32" t="str">
        <f t="shared" si="16"/>
        <v/>
      </c>
    </row>
    <row r="118" spans="10:10" x14ac:dyDescent="0.25">
      <c r="J118" s="32" t="str">
        <f t="shared" si="16"/>
        <v/>
      </c>
    </row>
    <row r="119" spans="10:10" x14ac:dyDescent="0.25">
      <c r="J119" s="32" t="str">
        <f t="shared" si="16"/>
        <v/>
      </c>
    </row>
    <row r="120" spans="10:10" x14ac:dyDescent="0.25">
      <c r="J120" s="32" t="str">
        <f t="shared" si="16"/>
        <v/>
      </c>
    </row>
    <row r="121" spans="10:10" x14ac:dyDescent="0.25">
      <c r="J121" s="32" t="str">
        <f t="shared" si="16"/>
        <v/>
      </c>
    </row>
    <row r="122" spans="10:10" x14ac:dyDescent="0.25">
      <c r="J122" s="32" t="str">
        <f t="shared" si="16"/>
        <v/>
      </c>
    </row>
    <row r="123" spans="10:10" x14ac:dyDescent="0.25">
      <c r="J123" s="32" t="str">
        <f t="shared" si="16"/>
        <v/>
      </c>
    </row>
    <row r="124" spans="10:10" x14ac:dyDescent="0.25">
      <c r="J124" s="32" t="str">
        <f t="shared" si="16"/>
        <v/>
      </c>
    </row>
    <row r="125" spans="10:10" x14ac:dyDescent="0.25">
      <c r="J125" s="32" t="str">
        <f t="shared" si="16"/>
        <v/>
      </c>
    </row>
    <row r="126" spans="10:10" x14ac:dyDescent="0.25">
      <c r="J126" s="32" t="str">
        <f t="shared" si="16"/>
        <v/>
      </c>
    </row>
    <row r="127" spans="10:10" x14ac:dyDescent="0.25">
      <c r="J127" s="32" t="str">
        <f t="shared" si="16"/>
        <v/>
      </c>
    </row>
    <row r="128" spans="10:10" x14ac:dyDescent="0.25">
      <c r="J128" s="32" t="str">
        <f t="shared" si="16"/>
        <v/>
      </c>
    </row>
    <row r="129" spans="10:10" x14ac:dyDescent="0.25">
      <c r="J129" s="32" t="str">
        <f t="shared" si="16"/>
        <v/>
      </c>
    </row>
    <row r="130" spans="10:10" x14ac:dyDescent="0.25">
      <c r="J130" s="32" t="str">
        <f t="shared" si="16"/>
        <v/>
      </c>
    </row>
    <row r="131" spans="10:10" x14ac:dyDescent="0.25">
      <c r="J131" s="32" t="str">
        <f t="shared" si="16"/>
        <v/>
      </c>
    </row>
    <row r="132" spans="10:10" x14ac:dyDescent="0.25">
      <c r="J132" s="32" t="str">
        <f t="shared" si="16"/>
        <v/>
      </c>
    </row>
    <row r="133" spans="10:10" x14ac:dyDescent="0.25">
      <c r="J133" s="32" t="str">
        <f t="shared" si="16"/>
        <v/>
      </c>
    </row>
    <row r="134" spans="10:10" x14ac:dyDescent="0.25">
      <c r="J134" s="32" t="str">
        <f t="shared" si="16"/>
        <v/>
      </c>
    </row>
    <row r="135" spans="10:10" x14ac:dyDescent="0.25">
      <c r="J135" s="32" t="str">
        <f t="shared" si="16"/>
        <v/>
      </c>
    </row>
    <row r="136" spans="10:10" x14ac:dyDescent="0.25">
      <c r="J136" s="32" t="str">
        <f t="shared" si="16"/>
        <v/>
      </c>
    </row>
    <row r="137" spans="10:10" x14ac:dyDescent="0.25">
      <c r="J137" s="32" t="str">
        <f t="shared" si="16"/>
        <v/>
      </c>
    </row>
    <row r="138" spans="10:10" x14ac:dyDescent="0.25">
      <c r="J138" s="32" t="str">
        <f t="shared" si="16"/>
        <v/>
      </c>
    </row>
    <row r="139" spans="10:10" x14ac:dyDescent="0.25">
      <c r="J139" s="32" t="str">
        <f t="shared" si="16"/>
        <v/>
      </c>
    </row>
    <row r="140" spans="10:10" x14ac:dyDescent="0.25">
      <c r="J140" s="32" t="str">
        <f t="shared" si="16"/>
        <v/>
      </c>
    </row>
    <row r="141" spans="10:10" x14ac:dyDescent="0.25">
      <c r="J141" s="32" t="str">
        <f t="shared" si="16"/>
        <v/>
      </c>
    </row>
    <row r="142" spans="10:10" x14ac:dyDescent="0.25">
      <c r="J142" s="32" t="str">
        <f t="shared" si="16"/>
        <v/>
      </c>
    </row>
    <row r="143" spans="10:10" x14ac:dyDescent="0.25">
      <c r="J143" s="32" t="str">
        <f t="shared" si="16"/>
        <v/>
      </c>
    </row>
    <row r="144" spans="10:10" x14ac:dyDescent="0.25">
      <c r="J144" s="32" t="str">
        <f t="shared" si="16"/>
        <v/>
      </c>
    </row>
    <row r="145" spans="10:10" x14ac:dyDescent="0.25">
      <c r="J145" s="32" t="str">
        <f t="shared" si="16"/>
        <v/>
      </c>
    </row>
    <row r="146" spans="10:10" x14ac:dyDescent="0.25">
      <c r="J146" s="32" t="str">
        <f t="shared" si="16"/>
        <v/>
      </c>
    </row>
    <row r="147" spans="10:10" x14ac:dyDescent="0.25">
      <c r="J147" s="32" t="str">
        <f t="shared" si="16"/>
        <v/>
      </c>
    </row>
    <row r="148" spans="10:10" x14ac:dyDescent="0.25">
      <c r="J148" s="32" t="str">
        <f t="shared" si="16"/>
        <v/>
      </c>
    </row>
    <row r="149" spans="10:10" x14ac:dyDescent="0.25">
      <c r="J149" s="32" t="str">
        <f t="shared" si="16"/>
        <v/>
      </c>
    </row>
    <row r="150" spans="10:10" x14ac:dyDescent="0.25">
      <c r="J150" s="32" t="str">
        <f t="shared" si="16"/>
        <v/>
      </c>
    </row>
    <row r="151" spans="10:10" x14ac:dyDescent="0.25">
      <c r="J151" s="32" t="str">
        <f t="shared" si="16"/>
        <v/>
      </c>
    </row>
    <row r="152" spans="10:10" x14ac:dyDescent="0.25">
      <c r="J152" s="32" t="str">
        <f t="shared" si="16"/>
        <v/>
      </c>
    </row>
    <row r="153" spans="10:10" x14ac:dyDescent="0.25">
      <c r="J153" s="32" t="str">
        <f t="shared" si="16"/>
        <v/>
      </c>
    </row>
    <row r="154" spans="10:10" x14ac:dyDescent="0.25">
      <c r="J154" s="32" t="str">
        <f t="shared" si="16"/>
        <v/>
      </c>
    </row>
    <row r="155" spans="10:10" x14ac:dyDescent="0.25">
      <c r="J155" s="32" t="str">
        <f t="shared" si="16"/>
        <v/>
      </c>
    </row>
    <row r="156" spans="10:10" x14ac:dyDescent="0.25">
      <c r="J156" s="32" t="str">
        <f t="shared" si="16"/>
        <v/>
      </c>
    </row>
    <row r="157" spans="10:10" x14ac:dyDescent="0.25">
      <c r="J157" s="32" t="str">
        <f t="shared" si="16"/>
        <v/>
      </c>
    </row>
    <row r="158" spans="10:10" x14ac:dyDescent="0.25">
      <c r="J158" s="32" t="str">
        <f t="shared" ref="J158:J221" si="17">IF(B158="","",IF(B158&gt;C158,"HOT","COLD"))</f>
        <v/>
      </c>
    </row>
    <row r="159" spans="10:10" x14ac:dyDescent="0.25">
      <c r="J159" s="32" t="str">
        <f t="shared" si="17"/>
        <v/>
      </c>
    </row>
    <row r="160" spans="10:10" x14ac:dyDescent="0.25">
      <c r="J160" s="32" t="str">
        <f t="shared" si="17"/>
        <v/>
      </c>
    </row>
    <row r="161" spans="10:10" x14ac:dyDescent="0.25">
      <c r="J161" s="32" t="str">
        <f t="shared" si="17"/>
        <v/>
      </c>
    </row>
    <row r="162" spans="10:10" x14ac:dyDescent="0.25">
      <c r="J162" s="32" t="str">
        <f t="shared" si="17"/>
        <v/>
      </c>
    </row>
    <row r="163" spans="10:10" x14ac:dyDescent="0.25">
      <c r="J163" s="32" t="str">
        <f t="shared" si="17"/>
        <v/>
      </c>
    </row>
    <row r="164" spans="10:10" x14ac:dyDescent="0.25">
      <c r="J164" s="32" t="str">
        <f t="shared" si="17"/>
        <v/>
      </c>
    </row>
    <row r="165" spans="10:10" x14ac:dyDescent="0.25">
      <c r="J165" s="32" t="str">
        <f t="shared" si="17"/>
        <v/>
      </c>
    </row>
    <row r="166" spans="10:10" x14ac:dyDescent="0.25">
      <c r="J166" s="32" t="str">
        <f t="shared" si="17"/>
        <v/>
      </c>
    </row>
    <row r="167" spans="10:10" x14ac:dyDescent="0.25">
      <c r="J167" s="32" t="str">
        <f t="shared" si="17"/>
        <v/>
      </c>
    </row>
    <row r="168" spans="10:10" x14ac:dyDescent="0.25">
      <c r="J168" s="32" t="str">
        <f t="shared" si="17"/>
        <v/>
      </c>
    </row>
    <row r="169" spans="10:10" x14ac:dyDescent="0.25">
      <c r="J169" s="32" t="str">
        <f t="shared" si="17"/>
        <v/>
      </c>
    </row>
    <row r="170" spans="10:10" x14ac:dyDescent="0.25">
      <c r="J170" s="32" t="str">
        <f t="shared" si="17"/>
        <v/>
      </c>
    </row>
    <row r="171" spans="10:10" x14ac:dyDescent="0.25">
      <c r="J171" s="32" t="str">
        <f t="shared" si="17"/>
        <v/>
      </c>
    </row>
    <row r="172" spans="10:10" x14ac:dyDescent="0.25">
      <c r="J172" s="32" t="str">
        <f t="shared" si="17"/>
        <v/>
      </c>
    </row>
    <row r="173" spans="10:10" x14ac:dyDescent="0.25">
      <c r="J173" s="32" t="str">
        <f t="shared" si="17"/>
        <v/>
      </c>
    </row>
    <row r="174" spans="10:10" x14ac:dyDescent="0.25">
      <c r="J174" s="32" t="str">
        <f t="shared" si="17"/>
        <v/>
      </c>
    </row>
    <row r="175" spans="10:10" x14ac:dyDescent="0.25">
      <c r="J175" s="32" t="str">
        <f t="shared" si="17"/>
        <v/>
      </c>
    </row>
    <row r="176" spans="10:10" x14ac:dyDescent="0.25">
      <c r="J176" s="32" t="str">
        <f t="shared" si="17"/>
        <v/>
      </c>
    </row>
    <row r="177" spans="10:10" x14ac:dyDescent="0.25">
      <c r="J177" s="32" t="str">
        <f t="shared" si="17"/>
        <v/>
      </c>
    </row>
    <row r="178" spans="10:10" x14ac:dyDescent="0.25">
      <c r="J178" s="32" t="str">
        <f t="shared" si="17"/>
        <v/>
      </c>
    </row>
    <row r="179" spans="10:10" x14ac:dyDescent="0.25">
      <c r="J179" s="32" t="str">
        <f t="shared" si="17"/>
        <v/>
      </c>
    </row>
    <row r="180" spans="10:10" x14ac:dyDescent="0.25">
      <c r="J180" s="32" t="str">
        <f t="shared" si="17"/>
        <v/>
      </c>
    </row>
    <row r="181" spans="10:10" x14ac:dyDescent="0.25">
      <c r="J181" s="32" t="str">
        <f t="shared" si="17"/>
        <v/>
      </c>
    </row>
    <row r="182" spans="10:10" x14ac:dyDescent="0.25">
      <c r="J182" s="32" t="str">
        <f t="shared" si="17"/>
        <v/>
      </c>
    </row>
    <row r="183" spans="10:10" x14ac:dyDescent="0.25">
      <c r="J183" s="32" t="str">
        <f t="shared" si="17"/>
        <v/>
      </c>
    </row>
    <row r="184" spans="10:10" x14ac:dyDescent="0.25">
      <c r="J184" s="32" t="str">
        <f t="shared" si="17"/>
        <v/>
      </c>
    </row>
    <row r="185" spans="10:10" x14ac:dyDescent="0.25">
      <c r="J185" s="32" t="str">
        <f t="shared" si="17"/>
        <v/>
      </c>
    </row>
    <row r="186" spans="10:10" x14ac:dyDescent="0.25">
      <c r="J186" s="32" t="str">
        <f t="shared" si="17"/>
        <v/>
      </c>
    </row>
    <row r="187" spans="10:10" x14ac:dyDescent="0.25">
      <c r="J187" s="32" t="str">
        <f t="shared" si="17"/>
        <v/>
      </c>
    </row>
    <row r="188" spans="10:10" x14ac:dyDescent="0.25">
      <c r="J188" s="32" t="str">
        <f t="shared" si="17"/>
        <v/>
      </c>
    </row>
    <row r="189" spans="10:10" x14ac:dyDescent="0.25">
      <c r="J189" s="32" t="str">
        <f t="shared" si="17"/>
        <v/>
      </c>
    </row>
    <row r="190" spans="10:10" x14ac:dyDescent="0.25">
      <c r="J190" s="32" t="str">
        <f t="shared" si="17"/>
        <v/>
      </c>
    </row>
    <row r="191" spans="10:10" x14ac:dyDescent="0.25">
      <c r="J191" s="32" t="str">
        <f t="shared" si="17"/>
        <v/>
      </c>
    </row>
    <row r="192" spans="10:10" x14ac:dyDescent="0.25">
      <c r="J192" s="32" t="str">
        <f t="shared" si="17"/>
        <v/>
      </c>
    </row>
    <row r="193" spans="10:10" x14ac:dyDescent="0.25">
      <c r="J193" s="32" t="str">
        <f t="shared" si="17"/>
        <v/>
      </c>
    </row>
    <row r="194" spans="10:10" x14ac:dyDescent="0.25">
      <c r="J194" s="32" t="str">
        <f t="shared" si="17"/>
        <v/>
      </c>
    </row>
    <row r="195" spans="10:10" x14ac:dyDescent="0.25">
      <c r="J195" s="32" t="str">
        <f t="shared" si="17"/>
        <v/>
      </c>
    </row>
    <row r="196" spans="10:10" x14ac:dyDescent="0.25">
      <c r="J196" s="32" t="str">
        <f t="shared" si="17"/>
        <v/>
      </c>
    </row>
    <row r="197" spans="10:10" x14ac:dyDescent="0.25">
      <c r="J197" s="32" t="str">
        <f t="shared" si="17"/>
        <v/>
      </c>
    </row>
    <row r="198" spans="10:10" x14ac:dyDescent="0.25">
      <c r="J198" s="32" t="str">
        <f t="shared" si="17"/>
        <v/>
      </c>
    </row>
    <row r="199" spans="10:10" x14ac:dyDescent="0.25">
      <c r="J199" s="32" t="str">
        <f t="shared" si="17"/>
        <v/>
      </c>
    </row>
    <row r="200" spans="10:10" x14ac:dyDescent="0.25">
      <c r="J200" s="32" t="str">
        <f t="shared" si="17"/>
        <v/>
      </c>
    </row>
    <row r="201" spans="10:10" x14ac:dyDescent="0.25">
      <c r="J201" s="32" t="str">
        <f t="shared" si="17"/>
        <v/>
      </c>
    </row>
    <row r="202" spans="10:10" x14ac:dyDescent="0.25">
      <c r="J202" s="32" t="str">
        <f t="shared" si="17"/>
        <v/>
      </c>
    </row>
    <row r="203" spans="10:10" x14ac:dyDescent="0.25">
      <c r="J203" s="32" t="str">
        <f t="shared" si="17"/>
        <v/>
      </c>
    </row>
    <row r="204" spans="10:10" x14ac:dyDescent="0.25">
      <c r="J204" s="32" t="str">
        <f t="shared" si="17"/>
        <v/>
      </c>
    </row>
    <row r="205" spans="10:10" x14ac:dyDescent="0.25">
      <c r="J205" s="32" t="str">
        <f t="shared" si="17"/>
        <v/>
      </c>
    </row>
    <row r="206" spans="10:10" x14ac:dyDescent="0.25">
      <c r="J206" s="32" t="str">
        <f t="shared" si="17"/>
        <v/>
      </c>
    </row>
    <row r="207" spans="10:10" x14ac:dyDescent="0.25">
      <c r="J207" s="32" t="str">
        <f t="shared" si="17"/>
        <v/>
      </c>
    </row>
    <row r="208" spans="10:10" x14ac:dyDescent="0.25">
      <c r="J208" s="32" t="str">
        <f t="shared" si="17"/>
        <v/>
      </c>
    </row>
    <row r="209" spans="10:10" x14ac:dyDescent="0.25">
      <c r="J209" s="32" t="str">
        <f t="shared" si="17"/>
        <v/>
      </c>
    </row>
    <row r="210" spans="10:10" x14ac:dyDescent="0.25">
      <c r="J210" s="32" t="str">
        <f t="shared" si="17"/>
        <v/>
      </c>
    </row>
    <row r="211" spans="10:10" x14ac:dyDescent="0.25">
      <c r="J211" s="32" t="str">
        <f t="shared" si="17"/>
        <v/>
      </c>
    </row>
    <row r="212" spans="10:10" x14ac:dyDescent="0.25">
      <c r="J212" s="32" t="str">
        <f t="shared" si="17"/>
        <v/>
      </c>
    </row>
    <row r="213" spans="10:10" x14ac:dyDescent="0.25">
      <c r="J213" s="32" t="str">
        <f t="shared" si="17"/>
        <v/>
      </c>
    </row>
    <row r="214" spans="10:10" x14ac:dyDescent="0.25">
      <c r="J214" s="32" t="str">
        <f t="shared" si="17"/>
        <v/>
      </c>
    </row>
    <row r="215" spans="10:10" x14ac:dyDescent="0.25">
      <c r="J215" s="32" t="str">
        <f t="shared" si="17"/>
        <v/>
      </c>
    </row>
    <row r="216" spans="10:10" x14ac:dyDescent="0.25">
      <c r="J216" s="32" t="str">
        <f t="shared" si="17"/>
        <v/>
      </c>
    </row>
    <row r="217" spans="10:10" x14ac:dyDescent="0.25">
      <c r="J217" s="32" t="str">
        <f t="shared" si="17"/>
        <v/>
      </c>
    </row>
    <row r="218" spans="10:10" x14ac:dyDescent="0.25">
      <c r="J218" s="32" t="str">
        <f t="shared" si="17"/>
        <v/>
      </c>
    </row>
    <row r="219" spans="10:10" x14ac:dyDescent="0.25">
      <c r="J219" s="32" t="str">
        <f t="shared" si="17"/>
        <v/>
      </c>
    </row>
    <row r="220" spans="10:10" x14ac:dyDescent="0.25">
      <c r="J220" s="32" t="str">
        <f t="shared" si="17"/>
        <v/>
      </c>
    </row>
    <row r="221" spans="10:10" x14ac:dyDescent="0.25">
      <c r="J221" s="32" t="str">
        <f t="shared" si="17"/>
        <v/>
      </c>
    </row>
    <row r="222" spans="10:10" x14ac:dyDescent="0.25">
      <c r="J222" s="32" t="str">
        <f t="shared" ref="J222:J285" si="18">IF(B222="","",IF(B222&gt;C222,"HOT","COLD"))</f>
        <v/>
      </c>
    </row>
    <row r="223" spans="10:10" x14ac:dyDescent="0.25">
      <c r="J223" s="32" t="str">
        <f t="shared" si="18"/>
        <v/>
      </c>
    </row>
    <row r="224" spans="10:10" x14ac:dyDescent="0.25">
      <c r="J224" s="32" t="str">
        <f t="shared" si="18"/>
        <v/>
      </c>
    </row>
    <row r="225" spans="10:10" x14ac:dyDescent="0.25">
      <c r="J225" s="32" t="str">
        <f t="shared" si="18"/>
        <v/>
      </c>
    </row>
    <row r="226" spans="10:10" x14ac:dyDescent="0.25">
      <c r="J226" s="32" t="str">
        <f t="shared" si="18"/>
        <v/>
      </c>
    </row>
    <row r="227" spans="10:10" x14ac:dyDescent="0.25">
      <c r="J227" s="32" t="str">
        <f t="shared" si="18"/>
        <v/>
      </c>
    </row>
    <row r="228" spans="10:10" x14ac:dyDescent="0.25">
      <c r="J228" s="32" t="str">
        <f t="shared" si="18"/>
        <v/>
      </c>
    </row>
    <row r="229" spans="10:10" x14ac:dyDescent="0.25">
      <c r="J229" s="32" t="str">
        <f t="shared" si="18"/>
        <v/>
      </c>
    </row>
    <row r="230" spans="10:10" x14ac:dyDescent="0.25">
      <c r="J230" s="32" t="str">
        <f t="shared" si="18"/>
        <v/>
      </c>
    </row>
    <row r="231" spans="10:10" x14ac:dyDescent="0.25">
      <c r="J231" s="32" t="str">
        <f t="shared" si="18"/>
        <v/>
      </c>
    </row>
    <row r="232" spans="10:10" x14ac:dyDescent="0.25">
      <c r="J232" s="32" t="str">
        <f t="shared" si="18"/>
        <v/>
      </c>
    </row>
    <row r="233" spans="10:10" x14ac:dyDescent="0.25">
      <c r="J233" s="32" t="str">
        <f t="shared" si="18"/>
        <v/>
      </c>
    </row>
    <row r="234" spans="10:10" x14ac:dyDescent="0.25">
      <c r="J234" s="32" t="str">
        <f t="shared" si="18"/>
        <v/>
      </c>
    </row>
    <row r="235" spans="10:10" x14ac:dyDescent="0.25">
      <c r="J235" s="32" t="str">
        <f t="shared" si="18"/>
        <v/>
      </c>
    </row>
    <row r="236" spans="10:10" x14ac:dyDescent="0.25">
      <c r="J236" s="32" t="str">
        <f t="shared" si="18"/>
        <v/>
      </c>
    </row>
    <row r="237" spans="10:10" x14ac:dyDescent="0.25">
      <c r="J237" s="32" t="str">
        <f t="shared" si="18"/>
        <v/>
      </c>
    </row>
    <row r="238" spans="10:10" x14ac:dyDescent="0.25">
      <c r="J238" s="32" t="str">
        <f t="shared" si="18"/>
        <v/>
      </c>
    </row>
    <row r="239" spans="10:10" x14ac:dyDescent="0.25">
      <c r="J239" s="32" t="str">
        <f t="shared" si="18"/>
        <v/>
      </c>
    </row>
    <row r="240" spans="10:10" x14ac:dyDescent="0.25">
      <c r="J240" s="32" t="str">
        <f t="shared" si="18"/>
        <v/>
      </c>
    </row>
    <row r="241" spans="10:10" x14ac:dyDescent="0.25">
      <c r="J241" s="32" t="str">
        <f t="shared" si="18"/>
        <v/>
      </c>
    </row>
    <row r="242" spans="10:10" x14ac:dyDescent="0.25">
      <c r="J242" s="32" t="str">
        <f t="shared" si="18"/>
        <v/>
      </c>
    </row>
    <row r="243" spans="10:10" x14ac:dyDescent="0.25">
      <c r="J243" s="32" t="str">
        <f t="shared" si="18"/>
        <v/>
      </c>
    </row>
    <row r="244" spans="10:10" x14ac:dyDescent="0.25">
      <c r="J244" s="32" t="str">
        <f t="shared" si="18"/>
        <v/>
      </c>
    </row>
    <row r="245" spans="10:10" x14ac:dyDescent="0.25">
      <c r="J245" s="32" t="str">
        <f t="shared" si="18"/>
        <v/>
      </c>
    </row>
    <row r="246" spans="10:10" x14ac:dyDescent="0.25">
      <c r="J246" s="32" t="str">
        <f t="shared" si="18"/>
        <v/>
      </c>
    </row>
    <row r="247" spans="10:10" x14ac:dyDescent="0.25">
      <c r="J247" s="32" t="str">
        <f t="shared" si="18"/>
        <v/>
      </c>
    </row>
    <row r="248" spans="10:10" x14ac:dyDescent="0.25">
      <c r="J248" s="32" t="str">
        <f t="shared" si="18"/>
        <v/>
      </c>
    </row>
    <row r="249" spans="10:10" x14ac:dyDescent="0.25">
      <c r="J249" s="32" t="str">
        <f t="shared" si="18"/>
        <v/>
      </c>
    </row>
    <row r="250" spans="10:10" x14ac:dyDescent="0.25">
      <c r="J250" s="32" t="str">
        <f t="shared" si="18"/>
        <v/>
      </c>
    </row>
    <row r="251" spans="10:10" x14ac:dyDescent="0.25">
      <c r="J251" s="32" t="str">
        <f t="shared" si="18"/>
        <v/>
      </c>
    </row>
    <row r="252" spans="10:10" x14ac:dyDescent="0.25">
      <c r="J252" s="32" t="str">
        <f t="shared" si="18"/>
        <v/>
      </c>
    </row>
    <row r="253" spans="10:10" x14ac:dyDescent="0.25">
      <c r="J253" s="32" t="str">
        <f t="shared" si="18"/>
        <v/>
      </c>
    </row>
    <row r="254" spans="10:10" x14ac:dyDescent="0.25">
      <c r="J254" s="32" t="str">
        <f t="shared" si="18"/>
        <v/>
      </c>
    </row>
    <row r="255" spans="10:10" x14ac:dyDescent="0.25">
      <c r="J255" s="32" t="str">
        <f t="shared" si="18"/>
        <v/>
      </c>
    </row>
    <row r="256" spans="10:10" x14ac:dyDescent="0.25">
      <c r="J256" s="32" t="str">
        <f t="shared" si="18"/>
        <v/>
      </c>
    </row>
    <row r="257" spans="10:10" x14ac:dyDescent="0.25">
      <c r="J257" s="32" t="str">
        <f t="shared" si="18"/>
        <v/>
      </c>
    </row>
    <row r="258" spans="10:10" x14ac:dyDescent="0.25">
      <c r="J258" s="32" t="str">
        <f t="shared" si="18"/>
        <v/>
      </c>
    </row>
    <row r="259" spans="10:10" x14ac:dyDescent="0.25">
      <c r="J259" s="32" t="str">
        <f t="shared" si="18"/>
        <v/>
      </c>
    </row>
    <row r="260" spans="10:10" x14ac:dyDescent="0.25">
      <c r="J260" s="32" t="str">
        <f t="shared" si="18"/>
        <v/>
      </c>
    </row>
    <row r="261" spans="10:10" x14ac:dyDescent="0.25">
      <c r="J261" s="32" t="str">
        <f t="shared" si="18"/>
        <v/>
      </c>
    </row>
    <row r="262" spans="10:10" x14ac:dyDescent="0.25">
      <c r="J262" s="32" t="str">
        <f t="shared" si="18"/>
        <v/>
      </c>
    </row>
    <row r="263" spans="10:10" x14ac:dyDescent="0.25">
      <c r="J263" s="32" t="str">
        <f t="shared" si="18"/>
        <v/>
      </c>
    </row>
    <row r="264" spans="10:10" x14ac:dyDescent="0.25">
      <c r="J264" s="32" t="str">
        <f t="shared" si="18"/>
        <v/>
      </c>
    </row>
    <row r="265" spans="10:10" x14ac:dyDescent="0.25">
      <c r="J265" s="32" t="str">
        <f t="shared" si="18"/>
        <v/>
      </c>
    </row>
    <row r="266" spans="10:10" x14ac:dyDescent="0.25">
      <c r="J266" s="32" t="str">
        <f t="shared" si="18"/>
        <v/>
      </c>
    </row>
    <row r="267" spans="10:10" x14ac:dyDescent="0.25">
      <c r="J267" s="32" t="str">
        <f t="shared" si="18"/>
        <v/>
      </c>
    </row>
    <row r="268" spans="10:10" x14ac:dyDescent="0.25">
      <c r="J268" s="32" t="str">
        <f t="shared" si="18"/>
        <v/>
      </c>
    </row>
    <row r="269" spans="10:10" x14ac:dyDescent="0.25">
      <c r="J269" s="32" t="str">
        <f t="shared" si="18"/>
        <v/>
      </c>
    </row>
    <row r="270" spans="10:10" x14ac:dyDescent="0.25">
      <c r="J270" s="32" t="str">
        <f t="shared" si="18"/>
        <v/>
      </c>
    </row>
    <row r="271" spans="10:10" x14ac:dyDescent="0.25">
      <c r="J271" s="32" t="str">
        <f t="shared" si="18"/>
        <v/>
      </c>
    </row>
    <row r="272" spans="10:10" x14ac:dyDescent="0.25">
      <c r="J272" s="32" t="str">
        <f t="shared" si="18"/>
        <v/>
      </c>
    </row>
    <row r="273" spans="10:10" x14ac:dyDescent="0.25">
      <c r="J273" s="32" t="str">
        <f t="shared" si="18"/>
        <v/>
      </c>
    </row>
    <row r="274" spans="10:10" x14ac:dyDescent="0.25">
      <c r="J274" s="32" t="str">
        <f t="shared" si="18"/>
        <v/>
      </c>
    </row>
    <row r="275" spans="10:10" x14ac:dyDescent="0.25">
      <c r="J275" s="32" t="str">
        <f t="shared" si="18"/>
        <v/>
      </c>
    </row>
    <row r="276" spans="10:10" x14ac:dyDescent="0.25">
      <c r="J276" s="32" t="str">
        <f t="shared" si="18"/>
        <v/>
      </c>
    </row>
    <row r="277" spans="10:10" x14ac:dyDescent="0.25">
      <c r="J277" s="32" t="str">
        <f t="shared" si="18"/>
        <v/>
      </c>
    </row>
    <row r="278" spans="10:10" x14ac:dyDescent="0.25">
      <c r="J278" s="32" t="str">
        <f t="shared" si="18"/>
        <v/>
      </c>
    </row>
    <row r="279" spans="10:10" x14ac:dyDescent="0.25">
      <c r="J279" s="32" t="str">
        <f t="shared" si="18"/>
        <v/>
      </c>
    </row>
    <row r="280" spans="10:10" x14ac:dyDescent="0.25">
      <c r="J280" s="32" t="str">
        <f t="shared" si="18"/>
        <v/>
      </c>
    </row>
    <row r="281" spans="10:10" x14ac:dyDescent="0.25">
      <c r="J281" s="32" t="str">
        <f t="shared" si="18"/>
        <v/>
      </c>
    </row>
    <row r="282" spans="10:10" x14ac:dyDescent="0.25">
      <c r="J282" s="32" t="str">
        <f t="shared" si="18"/>
        <v/>
      </c>
    </row>
    <row r="283" spans="10:10" x14ac:dyDescent="0.25">
      <c r="J283" s="32" t="str">
        <f t="shared" si="18"/>
        <v/>
      </c>
    </row>
    <row r="284" spans="10:10" x14ac:dyDescent="0.25">
      <c r="J284" s="32" t="str">
        <f t="shared" si="18"/>
        <v/>
      </c>
    </row>
    <row r="285" spans="10:10" x14ac:dyDescent="0.25">
      <c r="J285" s="32" t="str">
        <f t="shared" si="18"/>
        <v/>
      </c>
    </row>
    <row r="286" spans="10:10" x14ac:dyDescent="0.25">
      <c r="J286" s="32" t="str">
        <f t="shared" ref="J286:J349" si="19">IF(B286="","",IF(B286&gt;C286,"HOT","COLD"))</f>
        <v/>
      </c>
    </row>
    <row r="287" spans="10:10" x14ac:dyDescent="0.25">
      <c r="J287" s="32" t="str">
        <f t="shared" si="19"/>
        <v/>
      </c>
    </row>
    <row r="288" spans="10:10" x14ac:dyDescent="0.25">
      <c r="J288" s="32" t="str">
        <f t="shared" si="19"/>
        <v/>
      </c>
    </row>
    <row r="289" spans="10:10" x14ac:dyDescent="0.25">
      <c r="J289" s="32" t="str">
        <f t="shared" si="19"/>
        <v/>
      </c>
    </row>
    <row r="290" spans="10:10" x14ac:dyDescent="0.25">
      <c r="J290" s="32" t="str">
        <f t="shared" si="19"/>
        <v/>
      </c>
    </row>
    <row r="291" spans="10:10" x14ac:dyDescent="0.25">
      <c r="J291" s="32" t="str">
        <f t="shared" si="19"/>
        <v/>
      </c>
    </row>
    <row r="292" spans="10:10" x14ac:dyDescent="0.25">
      <c r="J292" s="32" t="str">
        <f t="shared" si="19"/>
        <v/>
      </c>
    </row>
    <row r="293" spans="10:10" x14ac:dyDescent="0.25">
      <c r="J293" s="32" t="str">
        <f t="shared" si="19"/>
        <v/>
      </c>
    </row>
    <row r="294" spans="10:10" x14ac:dyDescent="0.25">
      <c r="J294" s="32" t="str">
        <f t="shared" si="19"/>
        <v/>
      </c>
    </row>
    <row r="295" spans="10:10" x14ac:dyDescent="0.25">
      <c r="J295" s="32" t="str">
        <f t="shared" si="19"/>
        <v/>
      </c>
    </row>
    <row r="296" spans="10:10" x14ac:dyDescent="0.25">
      <c r="J296" s="32" t="str">
        <f t="shared" si="19"/>
        <v/>
      </c>
    </row>
    <row r="297" spans="10:10" x14ac:dyDescent="0.25">
      <c r="J297" s="32" t="str">
        <f t="shared" si="19"/>
        <v/>
      </c>
    </row>
    <row r="298" spans="10:10" x14ac:dyDescent="0.25">
      <c r="J298" s="32" t="str">
        <f t="shared" si="19"/>
        <v/>
      </c>
    </row>
    <row r="299" spans="10:10" x14ac:dyDescent="0.25">
      <c r="J299" s="32" t="str">
        <f t="shared" si="19"/>
        <v/>
      </c>
    </row>
    <row r="300" spans="10:10" x14ac:dyDescent="0.25">
      <c r="J300" s="32" t="str">
        <f t="shared" si="19"/>
        <v/>
      </c>
    </row>
    <row r="301" spans="10:10" x14ac:dyDescent="0.25">
      <c r="J301" s="32" t="str">
        <f t="shared" si="19"/>
        <v/>
      </c>
    </row>
    <row r="302" spans="10:10" x14ac:dyDescent="0.25">
      <c r="J302" s="32" t="str">
        <f t="shared" si="19"/>
        <v/>
      </c>
    </row>
    <row r="303" spans="10:10" x14ac:dyDescent="0.25">
      <c r="J303" s="32" t="str">
        <f t="shared" si="19"/>
        <v/>
      </c>
    </row>
    <row r="304" spans="10:10" x14ac:dyDescent="0.25">
      <c r="J304" s="32" t="str">
        <f t="shared" si="19"/>
        <v/>
      </c>
    </row>
    <row r="305" spans="10:10" x14ac:dyDescent="0.25">
      <c r="J305" s="32" t="str">
        <f t="shared" si="19"/>
        <v/>
      </c>
    </row>
    <row r="306" spans="10:10" x14ac:dyDescent="0.25">
      <c r="J306" s="32" t="str">
        <f t="shared" si="19"/>
        <v/>
      </c>
    </row>
    <row r="307" spans="10:10" x14ac:dyDescent="0.25">
      <c r="J307" s="32" t="str">
        <f t="shared" si="19"/>
        <v/>
      </c>
    </row>
    <row r="308" spans="10:10" x14ac:dyDescent="0.25">
      <c r="J308" s="32" t="str">
        <f t="shared" si="19"/>
        <v/>
      </c>
    </row>
    <row r="309" spans="10:10" x14ac:dyDescent="0.25">
      <c r="J309" s="32" t="str">
        <f t="shared" si="19"/>
        <v/>
      </c>
    </row>
    <row r="310" spans="10:10" x14ac:dyDescent="0.25">
      <c r="J310" s="32" t="str">
        <f t="shared" si="19"/>
        <v/>
      </c>
    </row>
    <row r="311" spans="10:10" x14ac:dyDescent="0.25">
      <c r="J311" s="32" t="str">
        <f t="shared" si="19"/>
        <v/>
      </c>
    </row>
    <row r="312" spans="10:10" x14ac:dyDescent="0.25">
      <c r="J312" s="32" t="str">
        <f t="shared" si="19"/>
        <v/>
      </c>
    </row>
    <row r="313" spans="10:10" x14ac:dyDescent="0.25">
      <c r="J313" s="32" t="str">
        <f t="shared" si="19"/>
        <v/>
      </c>
    </row>
    <row r="314" spans="10:10" x14ac:dyDescent="0.25">
      <c r="J314" s="32" t="str">
        <f t="shared" si="19"/>
        <v/>
      </c>
    </row>
    <row r="315" spans="10:10" x14ac:dyDescent="0.25">
      <c r="J315" s="32" t="str">
        <f t="shared" si="19"/>
        <v/>
      </c>
    </row>
    <row r="316" spans="10:10" x14ac:dyDescent="0.25">
      <c r="J316" s="32" t="str">
        <f t="shared" si="19"/>
        <v/>
      </c>
    </row>
    <row r="317" spans="10:10" x14ac:dyDescent="0.25">
      <c r="J317" s="32" t="str">
        <f t="shared" si="19"/>
        <v/>
      </c>
    </row>
    <row r="318" spans="10:10" x14ac:dyDescent="0.25">
      <c r="J318" s="32" t="str">
        <f t="shared" si="19"/>
        <v/>
      </c>
    </row>
    <row r="319" spans="10:10" x14ac:dyDescent="0.25">
      <c r="J319" s="32" t="str">
        <f t="shared" si="19"/>
        <v/>
      </c>
    </row>
    <row r="320" spans="10:10" x14ac:dyDescent="0.25">
      <c r="J320" s="32" t="str">
        <f t="shared" si="19"/>
        <v/>
      </c>
    </row>
    <row r="321" spans="10:10" x14ac:dyDescent="0.25">
      <c r="J321" s="32" t="str">
        <f t="shared" si="19"/>
        <v/>
      </c>
    </row>
    <row r="322" spans="10:10" x14ac:dyDescent="0.25">
      <c r="J322" s="32" t="str">
        <f t="shared" si="19"/>
        <v/>
      </c>
    </row>
    <row r="323" spans="10:10" x14ac:dyDescent="0.25">
      <c r="J323" s="32" t="str">
        <f t="shared" si="19"/>
        <v/>
      </c>
    </row>
    <row r="324" spans="10:10" x14ac:dyDescent="0.25">
      <c r="J324" s="32" t="str">
        <f t="shared" si="19"/>
        <v/>
      </c>
    </row>
    <row r="325" spans="10:10" x14ac:dyDescent="0.25">
      <c r="J325" s="32" t="str">
        <f t="shared" si="19"/>
        <v/>
      </c>
    </row>
    <row r="326" spans="10:10" x14ac:dyDescent="0.25">
      <c r="J326" s="32" t="str">
        <f t="shared" si="19"/>
        <v/>
      </c>
    </row>
    <row r="327" spans="10:10" x14ac:dyDescent="0.25">
      <c r="J327" s="32" t="str">
        <f t="shared" si="19"/>
        <v/>
      </c>
    </row>
    <row r="328" spans="10:10" x14ac:dyDescent="0.25">
      <c r="J328" s="32" t="str">
        <f t="shared" si="19"/>
        <v/>
      </c>
    </row>
    <row r="329" spans="10:10" x14ac:dyDescent="0.25">
      <c r="J329" s="32" t="str">
        <f t="shared" si="19"/>
        <v/>
      </c>
    </row>
    <row r="330" spans="10:10" x14ac:dyDescent="0.25">
      <c r="J330" s="32" t="str">
        <f t="shared" si="19"/>
        <v/>
      </c>
    </row>
    <row r="331" spans="10:10" x14ac:dyDescent="0.25">
      <c r="J331" s="32" t="str">
        <f t="shared" si="19"/>
        <v/>
      </c>
    </row>
    <row r="332" spans="10:10" x14ac:dyDescent="0.25">
      <c r="J332" s="32" t="str">
        <f t="shared" si="19"/>
        <v/>
      </c>
    </row>
    <row r="333" spans="10:10" x14ac:dyDescent="0.25">
      <c r="J333" s="32" t="str">
        <f t="shared" si="19"/>
        <v/>
      </c>
    </row>
    <row r="334" spans="10:10" x14ac:dyDescent="0.25">
      <c r="J334" s="32" t="str">
        <f t="shared" si="19"/>
        <v/>
      </c>
    </row>
    <row r="335" spans="10:10" x14ac:dyDescent="0.25">
      <c r="J335" s="32" t="str">
        <f t="shared" si="19"/>
        <v/>
      </c>
    </row>
    <row r="336" spans="10:10" x14ac:dyDescent="0.25">
      <c r="J336" s="32" t="str">
        <f t="shared" si="19"/>
        <v/>
      </c>
    </row>
    <row r="337" spans="10:10" x14ac:dyDescent="0.25">
      <c r="J337" s="32" t="str">
        <f t="shared" si="19"/>
        <v/>
      </c>
    </row>
    <row r="338" spans="10:10" x14ac:dyDescent="0.25">
      <c r="J338" s="32" t="str">
        <f t="shared" si="19"/>
        <v/>
      </c>
    </row>
    <row r="339" spans="10:10" x14ac:dyDescent="0.25">
      <c r="J339" s="32" t="str">
        <f t="shared" si="19"/>
        <v/>
      </c>
    </row>
    <row r="340" spans="10:10" x14ac:dyDescent="0.25">
      <c r="J340" s="32" t="str">
        <f t="shared" si="19"/>
        <v/>
      </c>
    </row>
    <row r="341" spans="10:10" x14ac:dyDescent="0.25">
      <c r="J341" s="32" t="str">
        <f t="shared" si="19"/>
        <v/>
      </c>
    </row>
    <row r="342" spans="10:10" x14ac:dyDescent="0.25">
      <c r="J342" s="32" t="str">
        <f t="shared" si="19"/>
        <v/>
      </c>
    </row>
    <row r="343" spans="10:10" x14ac:dyDescent="0.25">
      <c r="J343" s="32" t="str">
        <f t="shared" si="19"/>
        <v/>
      </c>
    </row>
    <row r="344" spans="10:10" x14ac:dyDescent="0.25">
      <c r="J344" s="32" t="str">
        <f t="shared" si="19"/>
        <v/>
      </c>
    </row>
    <row r="345" spans="10:10" x14ac:dyDescent="0.25">
      <c r="J345" s="32" t="str">
        <f t="shared" si="19"/>
        <v/>
      </c>
    </row>
    <row r="346" spans="10:10" x14ac:dyDescent="0.25">
      <c r="J346" s="32" t="str">
        <f t="shared" si="19"/>
        <v/>
      </c>
    </row>
    <row r="347" spans="10:10" x14ac:dyDescent="0.25">
      <c r="J347" s="32" t="str">
        <f t="shared" si="19"/>
        <v/>
      </c>
    </row>
    <row r="348" spans="10:10" x14ac:dyDescent="0.25">
      <c r="J348" s="32" t="str">
        <f t="shared" si="19"/>
        <v/>
      </c>
    </row>
    <row r="349" spans="10:10" x14ac:dyDescent="0.25">
      <c r="J349" s="32" t="str">
        <f t="shared" si="19"/>
        <v/>
      </c>
    </row>
    <row r="350" spans="10:10" x14ac:dyDescent="0.25">
      <c r="J350" s="32" t="str">
        <f t="shared" ref="J350:J413" si="20">IF(B350="","",IF(B350&gt;C350,"HOT","COLD"))</f>
        <v/>
      </c>
    </row>
    <row r="351" spans="10:10" x14ac:dyDescent="0.25">
      <c r="J351" s="32" t="str">
        <f t="shared" si="20"/>
        <v/>
      </c>
    </row>
    <row r="352" spans="10:10" x14ac:dyDescent="0.25">
      <c r="J352" s="32" t="str">
        <f t="shared" si="20"/>
        <v/>
      </c>
    </row>
    <row r="353" spans="10:10" x14ac:dyDescent="0.25">
      <c r="J353" s="32" t="str">
        <f t="shared" si="20"/>
        <v/>
      </c>
    </row>
    <row r="354" spans="10:10" x14ac:dyDescent="0.25">
      <c r="J354" s="32" t="str">
        <f t="shared" si="20"/>
        <v/>
      </c>
    </row>
    <row r="355" spans="10:10" x14ac:dyDescent="0.25">
      <c r="J355" s="32" t="str">
        <f t="shared" si="20"/>
        <v/>
      </c>
    </row>
    <row r="356" spans="10:10" x14ac:dyDescent="0.25">
      <c r="J356" s="32" t="str">
        <f t="shared" si="20"/>
        <v/>
      </c>
    </row>
    <row r="357" spans="10:10" x14ac:dyDescent="0.25">
      <c r="J357" s="32" t="str">
        <f t="shared" si="20"/>
        <v/>
      </c>
    </row>
    <row r="358" spans="10:10" x14ac:dyDescent="0.25">
      <c r="J358" s="32" t="str">
        <f t="shared" si="20"/>
        <v/>
      </c>
    </row>
    <row r="359" spans="10:10" x14ac:dyDescent="0.25">
      <c r="J359" s="32" t="str">
        <f t="shared" si="20"/>
        <v/>
      </c>
    </row>
    <row r="360" spans="10:10" x14ac:dyDescent="0.25">
      <c r="J360" s="32" t="str">
        <f t="shared" si="20"/>
        <v/>
      </c>
    </row>
    <row r="361" spans="10:10" x14ac:dyDescent="0.25">
      <c r="J361" s="32" t="str">
        <f t="shared" si="20"/>
        <v/>
      </c>
    </row>
    <row r="362" spans="10:10" x14ac:dyDescent="0.25">
      <c r="J362" s="32" t="str">
        <f t="shared" si="20"/>
        <v/>
      </c>
    </row>
    <row r="363" spans="10:10" x14ac:dyDescent="0.25">
      <c r="J363" s="32" t="str">
        <f t="shared" si="20"/>
        <v/>
      </c>
    </row>
    <row r="364" spans="10:10" x14ac:dyDescent="0.25">
      <c r="J364" s="32" t="str">
        <f t="shared" si="20"/>
        <v/>
      </c>
    </row>
    <row r="365" spans="10:10" x14ac:dyDescent="0.25">
      <c r="J365" s="32" t="str">
        <f t="shared" si="20"/>
        <v/>
      </c>
    </row>
    <row r="366" spans="10:10" x14ac:dyDescent="0.25">
      <c r="J366" s="32" t="str">
        <f t="shared" si="20"/>
        <v/>
      </c>
    </row>
    <row r="367" spans="10:10" x14ac:dyDescent="0.25">
      <c r="J367" s="32" t="str">
        <f t="shared" si="20"/>
        <v/>
      </c>
    </row>
    <row r="368" spans="10:10" x14ac:dyDescent="0.25">
      <c r="J368" s="32" t="str">
        <f t="shared" si="20"/>
        <v/>
      </c>
    </row>
    <row r="369" spans="10:10" x14ac:dyDescent="0.25">
      <c r="J369" s="32" t="str">
        <f t="shared" si="20"/>
        <v/>
      </c>
    </row>
    <row r="370" spans="10:10" x14ac:dyDescent="0.25">
      <c r="J370" s="32" t="str">
        <f t="shared" si="20"/>
        <v/>
      </c>
    </row>
    <row r="371" spans="10:10" x14ac:dyDescent="0.25">
      <c r="J371" s="32" t="str">
        <f t="shared" si="20"/>
        <v/>
      </c>
    </row>
    <row r="372" spans="10:10" x14ac:dyDescent="0.25">
      <c r="J372" s="32" t="str">
        <f t="shared" si="20"/>
        <v/>
      </c>
    </row>
    <row r="373" spans="10:10" x14ac:dyDescent="0.25">
      <c r="J373" s="32" t="str">
        <f t="shared" si="20"/>
        <v/>
      </c>
    </row>
    <row r="374" spans="10:10" x14ac:dyDescent="0.25">
      <c r="J374" s="32" t="str">
        <f t="shared" si="20"/>
        <v/>
      </c>
    </row>
    <row r="375" spans="10:10" x14ac:dyDescent="0.25">
      <c r="J375" s="32" t="str">
        <f t="shared" si="20"/>
        <v/>
      </c>
    </row>
    <row r="376" spans="10:10" x14ac:dyDescent="0.25">
      <c r="J376" s="32" t="str">
        <f t="shared" si="20"/>
        <v/>
      </c>
    </row>
    <row r="377" spans="10:10" x14ac:dyDescent="0.25">
      <c r="J377" s="32" t="str">
        <f t="shared" si="20"/>
        <v/>
      </c>
    </row>
    <row r="378" spans="10:10" x14ac:dyDescent="0.25">
      <c r="J378" s="32" t="str">
        <f t="shared" si="20"/>
        <v/>
      </c>
    </row>
    <row r="379" spans="10:10" x14ac:dyDescent="0.25">
      <c r="J379" s="32" t="str">
        <f t="shared" si="20"/>
        <v/>
      </c>
    </row>
    <row r="380" spans="10:10" x14ac:dyDescent="0.25">
      <c r="J380" s="32" t="str">
        <f t="shared" si="20"/>
        <v/>
      </c>
    </row>
    <row r="381" spans="10:10" x14ac:dyDescent="0.25">
      <c r="J381" s="32" t="str">
        <f t="shared" si="20"/>
        <v/>
      </c>
    </row>
    <row r="382" spans="10:10" x14ac:dyDescent="0.25">
      <c r="J382" s="32" t="str">
        <f t="shared" si="20"/>
        <v/>
      </c>
    </row>
    <row r="383" spans="10:10" x14ac:dyDescent="0.25">
      <c r="J383" s="32" t="str">
        <f t="shared" si="20"/>
        <v/>
      </c>
    </row>
    <row r="384" spans="10:10" x14ac:dyDescent="0.25">
      <c r="J384" s="32" t="str">
        <f t="shared" si="20"/>
        <v/>
      </c>
    </row>
    <row r="385" spans="10:10" x14ac:dyDescent="0.25">
      <c r="J385" s="32" t="str">
        <f t="shared" si="20"/>
        <v/>
      </c>
    </row>
    <row r="386" spans="10:10" x14ac:dyDescent="0.25">
      <c r="J386" s="32" t="str">
        <f t="shared" si="20"/>
        <v/>
      </c>
    </row>
    <row r="387" spans="10:10" x14ac:dyDescent="0.25">
      <c r="J387" s="32" t="str">
        <f t="shared" si="20"/>
        <v/>
      </c>
    </row>
    <row r="388" spans="10:10" x14ac:dyDescent="0.25">
      <c r="J388" s="32" t="str">
        <f t="shared" si="20"/>
        <v/>
      </c>
    </row>
    <row r="389" spans="10:10" x14ac:dyDescent="0.25">
      <c r="J389" s="32" t="str">
        <f t="shared" si="20"/>
        <v/>
      </c>
    </row>
    <row r="390" spans="10:10" x14ac:dyDescent="0.25">
      <c r="J390" s="32" t="str">
        <f t="shared" si="20"/>
        <v/>
      </c>
    </row>
    <row r="391" spans="10:10" x14ac:dyDescent="0.25">
      <c r="J391" s="32" t="str">
        <f t="shared" si="20"/>
        <v/>
      </c>
    </row>
    <row r="392" spans="10:10" x14ac:dyDescent="0.25">
      <c r="J392" s="32" t="str">
        <f t="shared" si="20"/>
        <v/>
      </c>
    </row>
    <row r="393" spans="10:10" x14ac:dyDescent="0.25">
      <c r="J393" s="32" t="str">
        <f t="shared" si="20"/>
        <v/>
      </c>
    </row>
    <row r="394" spans="10:10" x14ac:dyDescent="0.25">
      <c r="J394" s="32" t="str">
        <f t="shared" si="20"/>
        <v/>
      </c>
    </row>
    <row r="395" spans="10:10" x14ac:dyDescent="0.25">
      <c r="J395" s="32" t="str">
        <f t="shared" si="20"/>
        <v/>
      </c>
    </row>
    <row r="396" spans="10:10" x14ac:dyDescent="0.25">
      <c r="J396" s="32" t="str">
        <f t="shared" si="20"/>
        <v/>
      </c>
    </row>
    <row r="397" spans="10:10" x14ac:dyDescent="0.25">
      <c r="J397" s="32" t="str">
        <f t="shared" si="20"/>
        <v/>
      </c>
    </row>
    <row r="398" spans="10:10" x14ac:dyDescent="0.25">
      <c r="J398" s="32" t="str">
        <f t="shared" si="20"/>
        <v/>
      </c>
    </row>
    <row r="399" spans="10:10" x14ac:dyDescent="0.25">
      <c r="J399" s="32" t="str">
        <f t="shared" si="20"/>
        <v/>
      </c>
    </row>
    <row r="400" spans="10:10" x14ac:dyDescent="0.25">
      <c r="J400" s="32" t="str">
        <f t="shared" si="20"/>
        <v/>
      </c>
    </row>
    <row r="401" spans="10:10" x14ac:dyDescent="0.25">
      <c r="J401" s="32" t="str">
        <f t="shared" si="20"/>
        <v/>
      </c>
    </row>
    <row r="402" spans="10:10" x14ac:dyDescent="0.25">
      <c r="J402" s="32" t="str">
        <f t="shared" si="20"/>
        <v/>
      </c>
    </row>
    <row r="403" spans="10:10" x14ac:dyDescent="0.25">
      <c r="J403" s="32" t="str">
        <f t="shared" si="20"/>
        <v/>
      </c>
    </row>
    <row r="404" spans="10:10" x14ac:dyDescent="0.25">
      <c r="J404" s="32" t="str">
        <f t="shared" si="20"/>
        <v/>
      </c>
    </row>
    <row r="405" spans="10:10" x14ac:dyDescent="0.25">
      <c r="J405" s="32" t="str">
        <f t="shared" si="20"/>
        <v/>
      </c>
    </row>
    <row r="406" spans="10:10" x14ac:dyDescent="0.25">
      <c r="J406" s="32" t="str">
        <f t="shared" si="20"/>
        <v/>
      </c>
    </row>
    <row r="407" spans="10:10" x14ac:dyDescent="0.25">
      <c r="J407" s="32" t="str">
        <f t="shared" si="20"/>
        <v/>
      </c>
    </row>
    <row r="408" spans="10:10" x14ac:dyDescent="0.25">
      <c r="J408" s="32" t="str">
        <f t="shared" si="20"/>
        <v/>
      </c>
    </row>
    <row r="409" spans="10:10" x14ac:dyDescent="0.25">
      <c r="J409" s="32" t="str">
        <f t="shared" si="20"/>
        <v/>
      </c>
    </row>
    <row r="410" spans="10:10" x14ac:dyDescent="0.25">
      <c r="J410" s="32" t="str">
        <f t="shared" si="20"/>
        <v/>
      </c>
    </row>
    <row r="411" spans="10:10" x14ac:dyDescent="0.25">
      <c r="J411" s="32" t="str">
        <f t="shared" si="20"/>
        <v/>
      </c>
    </row>
    <row r="412" spans="10:10" x14ac:dyDescent="0.25">
      <c r="J412" s="32" t="str">
        <f t="shared" si="20"/>
        <v/>
      </c>
    </row>
    <row r="413" spans="10:10" x14ac:dyDescent="0.25">
      <c r="J413" s="32" t="str">
        <f t="shared" si="20"/>
        <v/>
      </c>
    </row>
    <row r="414" spans="10:10" x14ac:dyDescent="0.25">
      <c r="J414" s="32" t="str">
        <f t="shared" ref="J414:J477" si="21">IF(B414="","",IF(B414&gt;C414,"HOT","COLD"))</f>
        <v/>
      </c>
    </row>
    <row r="415" spans="10:10" x14ac:dyDescent="0.25">
      <c r="J415" s="32" t="str">
        <f t="shared" si="21"/>
        <v/>
      </c>
    </row>
    <row r="416" spans="10:10" x14ac:dyDescent="0.25">
      <c r="J416" s="32" t="str">
        <f t="shared" si="21"/>
        <v/>
      </c>
    </row>
    <row r="417" spans="10:10" x14ac:dyDescent="0.25">
      <c r="J417" s="32" t="str">
        <f t="shared" si="21"/>
        <v/>
      </c>
    </row>
    <row r="418" spans="10:10" x14ac:dyDescent="0.25">
      <c r="J418" s="32" t="str">
        <f t="shared" si="21"/>
        <v/>
      </c>
    </row>
    <row r="419" spans="10:10" x14ac:dyDescent="0.25">
      <c r="J419" s="32" t="str">
        <f t="shared" si="21"/>
        <v/>
      </c>
    </row>
    <row r="420" spans="10:10" x14ac:dyDescent="0.25">
      <c r="J420" s="32" t="str">
        <f t="shared" si="21"/>
        <v/>
      </c>
    </row>
    <row r="421" spans="10:10" x14ac:dyDescent="0.25">
      <c r="J421" s="32" t="str">
        <f t="shared" si="21"/>
        <v/>
      </c>
    </row>
    <row r="422" spans="10:10" x14ac:dyDescent="0.25">
      <c r="J422" s="32" t="str">
        <f t="shared" si="21"/>
        <v/>
      </c>
    </row>
    <row r="423" spans="10:10" x14ac:dyDescent="0.25">
      <c r="J423" s="32" t="str">
        <f t="shared" si="21"/>
        <v/>
      </c>
    </row>
    <row r="424" spans="10:10" x14ac:dyDescent="0.25">
      <c r="J424" s="32" t="str">
        <f t="shared" si="21"/>
        <v/>
      </c>
    </row>
    <row r="425" spans="10:10" x14ac:dyDescent="0.25">
      <c r="J425" s="32" t="str">
        <f t="shared" si="21"/>
        <v/>
      </c>
    </row>
    <row r="426" spans="10:10" x14ac:dyDescent="0.25">
      <c r="J426" s="32" t="str">
        <f t="shared" si="21"/>
        <v/>
      </c>
    </row>
    <row r="427" spans="10:10" x14ac:dyDescent="0.25">
      <c r="J427" s="32" t="str">
        <f t="shared" si="21"/>
        <v/>
      </c>
    </row>
    <row r="428" spans="10:10" x14ac:dyDescent="0.25">
      <c r="J428" s="32" t="str">
        <f t="shared" si="21"/>
        <v/>
      </c>
    </row>
    <row r="429" spans="10:10" x14ac:dyDescent="0.25">
      <c r="J429" s="32" t="str">
        <f t="shared" si="21"/>
        <v/>
      </c>
    </row>
    <row r="430" spans="10:10" x14ac:dyDescent="0.25">
      <c r="J430" s="32" t="str">
        <f t="shared" si="21"/>
        <v/>
      </c>
    </row>
    <row r="431" spans="10:10" x14ac:dyDescent="0.25">
      <c r="J431" s="32" t="str">
        <f t="shared" si="21"/>
        <v/>
      </c>
    </row>
    <row r="432" spans="10:10" x14ac:dyDescent="0.25">
      <c r="J432" s="32" t="str">
        <f t="shared" si="21"/>
        <v/>
      </c>
    </row>
    <row r="433" spans="10:10" x14ac:dyDescent="0.25">
      <c r="J433" s="32" t="str">
        <f t="shared" si="21"/>
        <v/>
      </c>
    </row>
    <row r="434" spans="10:10" x14ac:dyDescent="0.25">
      <c r="J434" s="32" t="str">
        <f t="shared" si="21"/>
        <v/>
      </c>
    </row>
    <row r="435" spans="10:10" x14ac:dyDescent="0.25">
      <c r="J435" s="32" t="str">
        <f t="shared" si="21"/>
        <v/>
      </c>
    </row>
    <row r="436" spans="10:10" x14ac:dyDescent="0.25">
      <c r="J436" s="32" t="str">
        <f t="shared" si="21"/>
        <v/>
      </c>
    </row>
    <row r="437" spans="10:10" x14ac:dyDescent="0.25">
      <c r="J437" s="32" t="str">
        <f t="shared" si="21"/>
        <v/>
      </c>
    </row>
    <row r="438" spans="10:10" x14ac:dyDescent="0.25">
      <c r="J438" s="32" t="str">
        <f t="shared" si="21"/>
        <v/>
      </c>
    </row>
    <row r="439" spans="10:10" x14ac:dyDescent="0.25">
      <c r="J439" s="32" t="str">
        <f t="shared" si="21"/>
        <v/>
      </c>
    </row>
    <row r="440" spans="10:10" x14ac:dyDescent="0.25">
      <c r="J440" s="32" t="str">
        <f t="shared" si="21"/>
        <v/>
      </c>
    </row>
    <row r="441" spans="10:10" x14ac:dyDescent="0.25">
      <c r="J441" s="32" t="str">
        <f t="shared" si="21"/>
        <v/>
      </c>
    </row>
    <row r="442" spans="10:10" x14ac:dyDescent="0.25">
      <c r="J442" s="32" t="str">
        <f t="shared" si="21"/>
        <v/>
      </c>
    </row>
    <row r="443" spans="10:10" x14ac:dyDescent="0.25">
      <c r="J443" s="32" t="str">
        <f t="shared" si="21"/>
        <v/>
      </c>
    </row>
    <row r="444" spans="10:10" x14ac:dyDescent="0.25">
      <c r="J444" s="32" t="str">
        <f t="shared" si="21"/>
        <v/>
      </c>
    </row>
    <row r="445" spans="10:10" x14ac:dyDescent="0.25">
      <c r="J445" s="32" t="str">
        <f t="shared" si="21"/>
        <v/>
      </c>
    </row>
    <row r="446" spans="10:10" x14ac:dyDescent="0.25">
      <c r="J446" s="32" t="str">
        <f t="shared" si="21"/>
        <v/>
      </c>
    </row>
    <row r="447" spans="10:10" x14ac:dyDescent="0.25">
      <c r="J447" s="32" t="str">
        <f t="shared" si="21"/>
        <v/>
      </c>
    </row>
    <row r="448" spans="10:10" x14ac:dyDescent="0.25">
      <c r="J448" s="32" t="str">
        <f t="shared" si="21"/>
        <v/>
      </c>
    </row>
    <row r="449" spans="10:10" x14ac:dyDescent="0.25">
      <c r="J449" s="32" t="str">
        <f t="shared" si="21"/>
        <v/>
      </c>
    </row>
    <row r="450" spans="10:10" x14ac:dyDescent="0.25">
      <c r="J450" s="32" t="str">
        <f t="shared" si="21"/>
        <v/>
      </c>
    </row>
    <row r="451" spans="10:10" x14ac:dyDescent="0.25">
      <c r="J451" s="32" t="str">
        <f t="shared" si="21"/>
        <v/>
      </c>
    </row>
    <row r="452" spans="10:10" x14ac:dyDescent="0.25">
      <c r="J452" s="32" t="str">
        <f t="shared" si="21"/>
        <v/>
      </c>
    </row>
    <row r="453" spans="10:10" x14ac:dyDescent="0.25">
      <c r="J453" s="32" t="str">
        <f t="shared" si="21"/>
        <v/>
      </c>
    </row>
    <row r="454" spans="10:10" x14ac:dyDescent="0.25">
      <c r="J454" s="32" t="str">
        <f t="shared" si="21"/>
        <v/>
      </c>
    </row>
    <row r="455" spans="10:10" x14ac:dyDescent="0.25">
      <c r="J455" s="32" t="str">
        <f t="shared" si="21"/>
        <v/>
      </c>
    </row>
    <row r="456" spans="10:10" x14ac:dyDescent="0.25">
      <c r="J456" s="32" t="str">
        <f t="shared" si="21"/>
        <v/>
      </c>
    </row>
    <row r="457" spans="10:10" x14ac:dyDescent="0.25">
      <c r="J457" s="32" t="str">
        <f t="shared" si="21"/>
        <v/>
      </c>
    </row>
    <row r="458" spans="10:10" x14ac:dyDescent="0.25">
      <c r="J458" s="32" t="str">
        <f t="shared" si="21"/>
        <v/>
      </c>
    </row>
    <row r="459" spans="10:10" x14ac:dyDescent="0.25">
      <c r="J459" s="32" t="str">
        <f t="shared" si="21"/>
        <v/>
      </c>
    </row>
    <row r="460" spans="10:10" x14ac:dyDescent="0.25">
      <c r="J460" s="32" t="str">
        <f t="shared" si="21"/>
        <v/>
      </c>
    </row>
    <row r="461" spans="10:10" x14ac:dyDescent="0.25">
      <c r="J461" s="32" t="str">
        <f t="shared" si="21"/>
        <v/>
      </c>
    </row>
    <row r="462" spans="10:10" x14ac:dyDescent="0.25">
      <c r="J462" s="32" t="str">
        <f t="shared" si="21"/>
        <v/>
      </c>
    </row>
    <row r="463" spans="10:10" x14ac:dyDescent="0.25">
      <c r="J463" s="32" t="str">
        <f t="shared" si="21"/>
        <v/>
      </c>
    </row>
    <row r="464" spans="10:10" x14ac:dyDescent="0.25">
      <c r="J464" s="32" t="str">
        <f t="shared" si="21"/>
        <v/>
      </c>
    </row>
    <row r="465" spans="10:10" x14ac:dyDescent="0.25">
      <c r="J465" s="32" t="str">
        <f t="shared" si="21"/>
        <v/>
      </c>
    </row>
    <row r="466" spans="10:10" x14ac:dyDescent="0.25">
      <c r="J466" s="32" t="str">
        <f t="shared" si="21"/>
        <v/>
      </c>
    </row>
    <row r="467" spans="10:10" x14ac:dyDescent="0.25">
      <c r="J467" s="32" t="str">
        <f t="shared" si="21"/>
        <v/>
      </c>
    </row>
    <row r="468" spans="10:10" x14ac:dyDescent="0.25">
      <c r="J468" s="32" t="str">
        <f t="shared" si="21"/>
        <v/>
      </c>
    </row>
    <row r="469" spans="10:10" x14ac:dyDescent="0.25">
      <c r="J469" s="32" t="str">
        <f t="shared" si="21"/>
        <v/>
      </c>
    </row>
    <row r="470" spans="10:10" x14ac:dyDescent="0.25">
      <c r="J470" s="32" t="str">
        <f t="shared" si="21"/>
        <v/>
      </c>
    </row>
    <row r="471" spans="10:10" x14ac:dyDescent="0.25">
      <c r="J471" s="32" t="str">
        <f t="shared" si="21"/>
        <v/>
      </c>
    </row>
    <row r="472" spans="10:10" x14ac:dyDescent="0.25">
      <c r="J472" s="32" t="str">
        <f t="shared" si="21"/>
        <v/>
      </c>
    </row>
    <row r="473" spans="10:10" x14ac:dyDescent="0.25">
      <c r="J473" s="32" t="str">
        <f t="shared" si="21"/>
        <v/>
      </c>
    </row>
    <row r="474" spans="10:10" x14ac:dyDescent="0.25">
      <c r="J474" s="32" t="str">
        <f t="shared" si="21"/>
        <v/>
      </c>
    </row>
    <row r="475" spans="10:10" x14ac:dyDescent="0.25">
      <c r="J475" s="32" t="str">
        <f t="shared" si="21"/>
        <v/>
      </c>
    </row>
    <row r="476" spans="10:10" x14ac:dyDescent="0.25">
      <c r="J476" s="32" t="str">
        <f t="shared" si="21"/>
        <v/>
      </c>
    </row>
    <row r="477" spans="10:10" x14ac:dyDescent="0.25">
      <c r="J477" s="32" t="str">
        <f t="shared" si="21"/>
        <v/>
      </c>
    </row>
    <row r="478" spans="10:10" x14ac:dyDescent="0.25">
      <c r="J478" s="32" t="str">
        <f t="shared" ref="J478:J541" si="22">IF(B478="","",IF(B478&gt;C478,"HOT","COLD"))</f>
        <v/>
      </c>
    </row>
    <row r="479" spans="10:10" x14ac:dyDescent="0.25">
      <c r="J479" s="32" t="str">
        <f t="shared" si="22"/>
        <v/>
      </c>
    </row>
    <row r="480" spans="10:10" x14ac:dyDescent="0.25">
      <c r="J480" s="32" t="str">
        <f t="shared" si="22"/>
        <v/>
      </c>
    </row>
    <row r="481" spans="10:10" x14ac:dyDescent="0.25">
      <c r="J481" s="32" t="str">
        <f t="shared" si="22"/>
        <v/>
      </c>
    </row>
    <row r="482" spans="10:10" x14ac:dyDescent="0.25">
      <c r="J482" s="32" t="str">
        <f t="shared" si="22"/>
        <v/>
      </c>
    </row>
    <row r="483" spans="10:10" x14ac:dyDescent="0.25">
      <c r="J483" s="32" t="str">
        <f t="shared" si="22"/>
        <v/>
      </c>
    </row>
    <row r="484" spans="10:10" x14ac:dyDescent="0.25">
      <c r="J484" s="32" t="str">
        <f t="shared" si="22"/>
        <v/>
      </c>
    </row>
    <row r="485" spans="10:10" x14ac:dyDescent="0.25">
      <c r="J485" s="32" t="str">
        <f t="shared" si="22"/>
        <v/>
      </c>
    </row>
    <row r="486" spans="10:10" x14ac:dyDescent="0.25">
      <c r="J486" s="32" t="str">
        <f t="shared" si="22"/>
        <v/>
      </c>
    </row>
    <row r="487" spans="10:10" x14ac:dyDescent="0.25">
      <c r="J487" s="32" t="str">
        <f t="shared" si="22"/>
        <v/>
      </c>
    </row>
    <row r="488" spans="10:10" x14ac:dyDescent="0.25">
      <c r="J488" s="32" t="str">
        <f t="shared" si="22"/>
        <v/>
      </c>
    </row>
    <row r="489" spans="10:10" x14ac:dyDescent="0.25">
      <c r="J489" s="32" t="str">
        <f t="shared" si="22"/>
        <v/>
      </c>
    </row>
    <row r="490" spans="10:10" x14ac:dyDescent="0.25">
      <c r="J490" s="32" t="str">
        <f t="shared" si="22"/>
        <v/>
      </c>
    </row>
    <row r="491" spans="10:10" x14ac:dyDescent="0.25">
      <c r="J491" s="32" t="str">
        <f t="shared" si="22"/>
        <v/>
      </c>
    </row>
    <row r="492" spans="10:10" x14ac:dyDescent="0.25">
      <c r="J492" s="32" t="str">
        <f t="shared" si="22"/>
        <v/>
      </c>
    </row>
    <row r="493" spans="10:10" x14ac:dyDescent="0.25">
      <c r="J493" s="32" t="str">
        <f t="shared" si="22"/>
        <v/>
      </c>
    </row>
    <row r="494" spans="10:10" x14ac:dyDescent="0.25">
      <c r="J494" s="32" t="str">
        <f t="shared" si="22"/>
        <v/>
      </c>
    </row>
    <row r="495" spans="10:10" x14ac:dyDescent="0.25">
      <c r="J495" s="32" t="str">
        <f t="shared" si="22"/>
        <v/>
      </c>
    </row>
    <row r="496" spans="10:10" x14ac:dyDescent="0.25">
      <c r="J496" s="32" t="str">
        <f t="shared" si="22"/>
        <v/>
      </c>
    </row>
    <row r="497" spans="10:10" x14ac:dyDescent="0.25">
      <c r="J497" s="32" t="str">
        <f t="shared" si="22"/>
        <v/>
      </c>
    </row>
    <row r="498" spans="10:10" x14ac:dyDescent="0.25">
      <c r="J498" s="32" t="str">
        <f t="shared" si="22"/>
        <v/>
      </c>
    </row>
    <row r="499" spans="10:10" x14ac:dyDescent="0.25">
      <c r="J499" s="32" t="str">
        <f t="shared" si="22"/>
        <v/>
      </c>
    </row>
    <row r="500" spans="10:10" x14ac:dyDescent="0.25">
      <c r="J500" s="32" t="str">
        <f t="shared" si="22"/>
        <v/>
      </c>
    </row>
    <row r="501" spans="10:10" x14ac:dyDescent="0.25">
      <c r="J501" s="32" t="str">
        <f t="shared" si="22"/>
        <v/>
      </c>
    </row>
    <row r="502" spans="10:10" x14ac:dyDescent="0.25">
      <c r="J502" s="32" t="str">
        <f t="shared" si="22"/>
        <v/>
      </c>
    </row>
    <row r="503" spans="10:10" x14ac:dyDescent="0.25">
      <c r="J503" s="32" t="str">
        <f t="shared" si="22"/>
        <v/>
      </c>
    </row>
    <row r="504" spans="10:10" x14ac:dyDescent="0.25">
      <c r="J504" s="32" t="str">
        <f t="shared" si="22"/>
        <v/>
      </c>
    </row>
    <row r="505" spans="10:10" x14ac:dyDescent="0.25">
      <c r="J505" s="32" t="str">
        <f t="shared" si="22"/>
        <v/>
      </c>
    </row>
    <row r="506" spans="10:10" x14ac:dyDescent="0.25">
      <c r="J506" s="32" t="str">
        <f t="shared" si="22"/>
        <v/>
      </c>
    </row>
    <row r="507" spans="10:10" x14ac:dyDescent="0.25">
      <c r="J507" s="32" t="str">
        <f t="shared" si="22"/>
        <v/>
      </c>
    </row>
    <row r="508" spans="10:10" x14ac:dyDescent="0.25">
      <c r="J508" s="32" t="str">
        <f t="shared" si="22"/>
        <v/>
      </c>
    </row>
    <row r="509" spans="10:10" x14ac:dyDescent="0.25">
      <c r="J509" s="32" t="str">
        <f t="shared" si="22"/>
        <v/>
      </c>
    </row>
    <row r="510" spans="10:10" x14ac:dyDescent="0.25">
      <c r="J510" s="32" t="str">
        <f t="shared" si="22"/>
        <v/>
      </c>
    </row>
    <row r="511" spans="10:10" x14ac:dyDescent="0.25">
      <c r="J511" s="32" t="str">
        <f t="shared" si="22"/>
        <v/>
      </c>
    </row>
    <row r="512" spans="10:10" x14ac:dyDescent="0.25">
      <c r="J512" s="32" t="str">
        <f t="shared" si="22"/>
        <v/>
      </c>
    </row>
    <row r="513" spans="10:10" x14ac:dyDescent="0.25">
      <c r="J513" s="32" t="str">
        <f t="shared" si="22"/>
        <v/>
      </c>
    </row>
    <row r="514" spans="10:10" x14ac:dyDescent="0.25">
      <c r="J514" s="32" t="str">
        <f t="shared" si="22"/>
        <v/>
      </c>
    </row>
    <row r="515" spans="10:10" x14ac:dyDescent="0.25">
      <c r="J515" s="32" t="str">
        <f t="shared" si="22"/>
        <v/>
      </c>
    </row>
    <row r="516" spans="10:10" x14ac:dyDescent="0.25">
      <c r="J516" s="32" t="str">
        <f t="shared" si="22"/>
        <v/>
      </c>
    </row>
    <row r="517" spans="10:10" x14ac:dyDescent="0.25">
      <c r="J517" s="32" t="str">
        <f t="shared" si="22"/>
        <v/>
      </c>
    </row>
    <row r="518" spans="10:10" x14ac:dyDescent="0.25">
      <c r="J518" s="32" t="str">
        <f t="shared" si="22"/>
        <v/>
      </c>
    </row>
    <row r="519" spans="10:10" x14ac:dyDescent="0.25">
      <c r="J519" s="32" t="str">
        <f t="shared" si="22"/>
        <v/>
      </c>
    </row>
    <row r="520" spans="10:10" x14ac:dyDescent="0.25">
      <c r="J520" s="32" t="str">
        <f t="shared" si="22"/>
        <v/>
      </c>
    </row>
    <row r="521" spans="10:10" x14ac:dyDescent="0.25">
      <c r="J521" s="32" t="str">
        <f t="shared" si="22"/>
        <v/>
      </c>
    </row>
    <row r="522" spans="10:10" x14ac:dyDescent="0.25">
      <c r="J522" s="32" t="str">
        <f t="shared" si="22"/>
        <v/>
      </c>
    </row>
    <row r="523" spans="10:10" x14ac:dyDescent="0.25">
      <c r="J523" s="32" t="str">
        <f t="shared" si="22"/>
        <v/>
      </c>
    </row>
    <row r="524" spans="10:10" x14ac:dyDescent="0.25">
      <c r="J524" s="32" t="str">
        <f t="shared" si="22"/>
        <v/>
      </c>
    </row>
    <row r="525" spans="10:10" x14ac:dyDescent="0.25">
      <c r="J525" s="32" t="str">
        <f t="shared" si="22"/>
        <v/>
      </c>
    </row>
    <row r="526" spans="10:10" x14ac:dyDescent="0.25">
      <c r="J526" s="32" t="str">
        <f t="shared" si="22"/>
        <v/>
      </c>
    </row>
    <row r="527" spans="10:10" x14ac:dyDescent="0.25">
      <c r="J527" s="32" t="str">
        <f t="shared" si="22"/>
        <v/>
      </c>
    </row>
    <row r="528" spans="10:10" x14ac:dyDescent="0.25">
      <c r="J528" s="32" t="str">
        <f t="shared" si="22"/>
        <v/>
      </c>
    </row>
    <row r="529" spans="10:10" x14ac:dyDescent="0.25">
      <c r="J529" s="32" t="str">
        <f t="shared" si="22"/>
        <v/>
      </c>
    </row>
    <row r="530" spans="10:10" x14ac:dyDescent="0.25">
      <c r="J530" s="32" t="str">
        <f t="shared" si="22"/>
        <v/>
      </c>
    </row>
    <row r="531" spans="10:10" x14ac:dyDescent="0.25">
      <c r="J531" s="32" t="str">
        <f t="shared" si="22"/>
        <v/>
      </c>
    </row>
    <row r="532" spans="10:10" x14ac:dyDescent="0.25">
      <c r="J532" s="32" t="str">
        <f t="shared" si="22"/>
        <v/>
      </c>
    </row>
    <row r="533" spans="10:10" x14ac:dyDescent="0.25">
      <c r="J533" s="32" t="str">
        <f t="shared" si="22"/>
        <v/>
      </c>
    </row>
    <row r="534" spans="10:10" x14ac:dyDescent="0.25">
      <c r="J534" s="32" t="str">
        <f t="shared" si="22"/>
        <v/>
      </c>
    </row>
    <row r="535" spans="10:10" x14ac:dyDescent="0.25">
      <c r="J535" s="32" t="str">
        <f t="shared" si="22"/>
        <v/>
      </c>
    </row>
    <row r="536" spans="10:10" x14ac:dyDescent="0.25">
      <c r="J536" s="32" t="str">
        <f t="shared" si="22"/>
        <v/>
      </c>
    </row>
    <row r="537" spans="10:10" x14ac:dyDescent="0.25">
      <c r="J537" s="32" t="str">
        <f t="shared" si="22"/>
        <v/>
      </c>
    </row>
    <row r="538" spans="10:10" x14ac:dyDescent="0.25">
      <c r="J538" s="32" t="str">
        <f t="shared" si="22"/>
        <v/>
      </c>
    </row>
    <row r="539" spans="10:10" x14ac:dyDescent="0.25">
      <c r="J539" s="32" t="str">
        <f t="shared" si="22"/>
        <v/>
      </c>
    </row>
    <row r="540" spans="10:10" x14ac:dyDescent="0.25">
      <c r="J540" s="32" t="str">
        <f t="shared" si="22"/>
        <v/>
      </c>
    </row>
    <row r="541" spans="10:10" x14ac:dyDescent="0.25">
      <c r="J541" s="32" t="str">
        <f t="shared" si="22"/>
        <v/>
      </c>
    </row>
    <row r="542" spans="10:10" x14ac:dyDescent="0.25">
      <c r="J542" s="32" t="str">
        <f t="shared" ref="J542:J605" si="23">IF(B542="","",IF(B542&gt;C542,"HOT","COLD"))</f>
        <v/>
      </c>
    </row>
    <row r="543" spans="10:10" x14ac:dyDescent="0.25">
      <c r="J543" s="32" t="str">
        <f t="shared" si="23"/>
        <v/>
      </c>
    </row>
    <row r="544" spans="10:10" x14ac:dyDescent="0.25">
      <c r="J544" s="32" t="str">
        <f t="shared" si="23"/>
        <v/>
      </c>
    </row>
    <row r="545" spans="10:10" x14ac:dyDescent="0.25">
      <c r="J545" s="32" t="str">
        <f t="shared" si="23"/>
        <v/>
      </c>
    </row>
    <row r="546" spans="10:10" x14ac:dyDescent="0.25">
      <c r="J546" s="32" t="str">
        <f t="shared" si="23"/>
        <v/>
      </c>
    </row>
    <row r="547" spans="10:10" x14ac:dyDescent="0.25">
      <c r="J547" s="32" t="str">
        <f t="shared" si="23"/>
        <v/>
      </c>
    </row>
    <row r="548" spans="10:10" x14ac:dyDescent="0.25">
      <c r="J548" s="32" t="str">
        <f t="shared" si="23"/>
        <v/>
      </c>
    </row>
    <row r="549" spans="10:10" x14ac:dyDescent="0.25">
      <c r="J549" s="32" t="str">
        <f t="shared" si="23"/>
        <v/>
      </c>
    </row>
    <row r="550" spans="10:10" x14ac:dyDescent="0.25">
      <c r="J550" s="32" t="str">
        <f t="shared" si="23"/>
        <v/>
      </c>
    </row>
    <row r="551" spans="10:10" x14ac:dyDescent="0.25">
      <c r="J551" s="32" t="str">
        <f t="shared" si="23"/>
        <v/>
      </c>
    </row>
    <row r="552" spans="10:10" x14ac:dyDescent="0.25">
      <c r="J552" s="32" t="str">
        <f t="shared" si="23"/>
        <v/>
      </c>
    </row>
    <row r="553" spans="10:10" x14ac:dyDescent="0.25">
      <c r="J553" s="32" t="str">
        <f t="shared" si="23"/>
        <v/>
      </c>
    </row>
    <row r="554" spans="10:10" x14ac:dyDescent="0.25">
      <c r="J554" s="32" t="str">
        <f t="shared" si="23"/>
        <v/>
      </c>
    </row>
    <row r="555" spans="10:10" x14ac:dyDescent="0.25">
      <c r="J555" s="32" t="str">
        <f t="shared" si="23"/>
        <v/>
      </c>
    </row>
    <row r="556" spans="10:10" x14ac:dyDescent="0.25">
      <c r="J556" s="32" t="str">
        <f t="shared" si="23"/>
        <v/>
      </c>
    </row>
    <row r="557" spans="10:10" x14ac:dyDescent="0.25">
      <c r="J557" s="32" t="str">
        <f t="shared" si="23"/>
        <v/>
      </c>
    </row>
    <row r="558" spans="10:10" x14ac:dyDescent="0.25">
      <c r="J558" s="32" t="str">
        <f t="shared" si="23"/>
        <v/>
      </c>
    </row>
    <row r="559" spans="10:10" x14ac:dyDescent="0.25">
      <c r="J559" s="32" t="str">
        <f t="shared" si="23"/>
        <v/>
      </c>
    </row>
    <row r="560" spans="10:10" x14ac:dyDescent="0.25">
      <c r="J560" s="32" t="str">
        <f t="shared" si="23"/>
        <v/>
      </c>
    </row>
    <row r="561" spans="10:10" x14ac:dyDescent="0.25">
      <c r="J561" s="32" t="str">
        <f t="shared" si="23"/>
        <v/>
      </c>
    </row>
    <row r="562" spans="10:10" x14ac:dyDescent="0.25">
      <c r="J562" s="32" t="str">
        <f t="shared" si="23"/>
        <v/>
      </c>
    </row>
    <row r="563" spans="10:10" x14ac:dyDescent="0.25">
      <c r="J563" s="32" t="str">
        <f t="shared" si="23"/>
        <v/>
      </c>
    </row>
    <row r="564" spans="10:10" x14ac:dyDescent="0.25">
      <c r="J564" s="32" t="str">
        <f t="shared" si="23"/>
        <v/>
      </c>
    </row>
    <row r="565" spans="10:10" x14ac:dyDescent="0.25">
      <c r="J565" s="32" t="str">
        <f t="shared" si="23"/>
        <v/>
      </c>
    </row>
    <row r="566" spans="10:10" x14ac:dyDescent="0.25">
      <c r="J566" s="32" t="str">
        <f t="shared" si="23"/>
        <v/>
      </c>
    </row>
    <row r="567" spans="10:10" x14ac:dyDescent="0.25">
      <c r="J567" s="32" t="str">
        <f t="shared" si="23"/>
        <v/>
      </c>
    </row>
    <row r="568" spans="10:10" x14ac:dyDescent="0.25">
      <c r="J568" s="32" t="str">
        <f t="shared" si="23"/>
        <v/>
      </c>
    </row>
    <row r="569" spans="10:10" x14ac:dyDescent="0.25">
      <c r="J569" s="32" t="str">
        <f t="shared" si="23"/>
        <v/>
      </c>
    </row>
    <row r="570" spans="10:10" x14ac:dyDescent="0.25">
      <c r="J570" s="32" t="str">
        <f t="shared" si="23"/>
        <v/>
      </c>
    </row>
    <row r="571" spans="10:10" x14ac:dyDescent="0.25">
      <c r="J571" s="32" t="str">
        <f t="shared" si="23"/>
        <v/>
      </c>
    </row>
    <row r="572" spans="10:10" x14ac:dyDescent="0.25">
      <c r="J572" s="32" t="str">
        <f t="shared" si="23"/>
        <v/>
      </c>
    </row>
    <row r="573" spans="10:10" x14ac:dyDescent="0.25">
      <c r="J573" s="32" t="str">
        <f t="shared" si="23"/>
        <v/>
      </c>
    </row>
    <row r="574" spans="10:10" x14ac:dyDescent="0.25">
      <c r="J574" s="32" t="str">
        <f t="shared" si="23"/>
        <v/>
      </c>
    </row>
    <row r="575" spans="10:10" x14ac:dyDescent="0.25">
      <c r="J575" s="32" t="str">
        <f t="shared" si="23"/>
        <v/>
      </c>
    </row>
    <row r="576" spans="10:10" x14ac:dyDescent="0.25">
      <c r="J576" s="32" t="str">
        <f t="shared" si="23"/>
        <v/>
      </c>
    </row>
    <row r="577" spans="10:10" x14ac:dyDescent="0.25">
      <c r="J577" s="32" t="str">
        <f t="shared" si="23"/>
        <v/>
      </c>
    </row>
    <row r="578" spans="10:10" x14ac:dyDescent="0.25">
      <c r="J578" s="32" t="str">
        <f t="shared" si="23"/>
        <v/>
      </c>
    </row>
    <row r="579" spans="10:10" x14ac:dyDescent="0.25">
      <c r="J579" s="32" t="str">
        <f t="shared" si="23"/>
        <v/>
      </c>
    </row>
    <row r="580" spans="10:10" x14ac:dyDescent="0.25">
      <c r="J580" s="32" t="str">
        <f t="shared" si="23"/>
        <v/>
      </c>
    </row>
    <row r="581" spans="10:10" x14ac:dyDescent="0.25">
      <c r="J581" s="32" t="str">
        <f t="shared" si="23"/>
        <v/>
      </c>
    </row>
    <row r="582" spans="10:10" x14ac:dyDescent="0.25">
      <c r="J582" s="32" t="str">
        <f t="shared" si="23"/>
        <v/>
      </c>
    </row>
    <row r="583" spans="10:10" x14ac:dyDescent="0.25">
      <c r="J583" s="32" t="str">
        <f t="shared" si="23"/>
        <v/>
      </c>
    </row>
    <row r="584" spans="10:10" x14ac:dyDescent="0.25">
      <c r="J584" s="32" t="str">
        <f t="shared" si="23"/>
        <v/>
      </c>
    </row>
    <row r="585" spans="10:10" x14ac:dyDescent="0.25">
      <c r="J585" s="32" t="str">
        <f t="shared" si="23"/>
        <v/>
      </c>
    </row>
    <row r="586" spans="10:10" x14ac:dyDescent="0.25">
      <c r="J586" s="32" t="str">
        <f t="shared" si="23"/>
        <v/>
      </c>
    </row>
    <row r="587" spans="10:10" x14ac:dyDescent="0.25">
      <c r="J587" s="32" t="str">
        <f t="shared" si="23"/>
        <v/>
      </c>
    </row>
    <row r="588" spans="10:10" x14ac:dyDescent="0.25">
      <c r="J588" s="32" t="str">
        <f t="shared" si="23"/>
        <v/>
      </c>
    </row>
    <row r="589" spans="10:10" x14ac:dyDescent="0.25">
      <c r="J589" s="32" t="str">
        <f t="shared" si="23"/>
        <v/>
      </c>
    </row>
    <row r="590" spans="10:10" x14ac:dyDescent="0.25">
      <c r="J590" s="32" t="str">
        <f t="shared" si="23"/>
        <v/>
      </c>
    </row>
    <row r="591" spans="10:10" x14ac:dyDescent="0.25">
      <c r="J591" s="32" t="str">
        <f t="shared" si="23"/>
        <v/>
      </c>
    </row>
    <row r="592" spans="10:10" x14ac:dyDescent="0.25">
      <c r="J592" s="32" t="str">
        <f t="shared" si="23"/>
        <v/>
      </c>
    </row>
    <row r="593" spans="10:10" x14ac:dyDescent="0.25">
      <c r="J593" s="32" t="str">
        <f t="shared" si="23"/>
        <v/>
      </c>
    </row>
    <row r="594" spans="10:10" x14ac:dyDescent="0.25">
      <c r="J594" s="32" t="str">
        <f t="shared" si="23"/>
        <v/>
      </c>
    </row>
    <row r="595" spans="10:10" x14ac:dyDescent="0.25">
      <c r="J595" s="32" t="str">
        <f t="shared" si="23"/>
        <v/>
      </c>
    </row>
    <row r="596" spans="10:10" x14ac:dyDescent="0.25">
      <c r="J596" s="32" t="str">
        <f t="shared" si="23"/>
        <v/>
      </c>
    </row>
    <row r="597" spans="10:10" x14ac:dyDescent="0.25">
      <c r="J597" s="32" t="str">
        <f t="shared" si="23"/>
        <v/>
      </c>
    </row>
    <row r="598" spans="10:10" x14ac:dyDescent="0.25">
      <c r="J598" s="32" t="str">
        <f t="shared" si="23"/>
        <v/>
      </c>
    </row>
    <row r="599" spans="10:10" x14ac:dyDescent="0.25">
      <c r="J599" s="32" t="str">
        <f t="shared" si="23"/>
        <v/>
      </c>
    </row>
    <row r="600" spans="10:10" x14ac:dyDescent="0.25">
      <c r="J600" s="32" t="str">
        <f t="shared" si="23"/>
        <v/>
      </c>
    </row>
    <row r="601" spans="10:10" x14ac:dyDescent="0.25">
      <c r="J601" s="32" t="str">
        <f t="shared" si="23"/>
        <v/>
      </c>
    </row>
    <row r="602" spans="10:10" x14ac:dyDescent="0.25">
      <c r="J602" s="32" t="str">
        <f t="shared" si="23"/>
        <v/>
      </c>
    </row>
    <row r="603" spans="10:10" x14ac:dyDescent="0.25">
      <c r="J603" s="32" t="str">
        <f t="shared" si="23"/>
        <v/>
      </c>
    </row>
    <row r="604" spans="10:10" x14ac:dyDescent="0.25">
      <c r="J604" s="32" t="str">
        <f t="shared" si="23"/>
        <v/>
      </c>
    </row>
    <row r="605" spans="10:10" x14ac:dyDescent="0.25">
      <c r="J605" s="32" t="str">
        <f t="shared" si="23"/>
        <v/>
      </c>
    </row>
    <row r="606" spans="10:10" x14ac:dyDescent="0.25">
      <c r="J606" s="32" t="str">
        <f t="shared" ref="J606:J669" si="24">IF(B606="","",IF(B606&gt;C606,"HOT","COLD"))</f>
        <v/>
      </c>
    </row>
    <row r="607" spans="10:10" x14ac:dyDescent="0.25">
      <c r="J607" s="32" t="str">
        <f t="shared" si="24"/>
        <v/>
      </c>
    </row>
    <row r="608" spans="10:10" x14ac:dyDescent="0.25">
      <c r="J608" s="32" t="str">
        <f t="shared" si="24"/>
        <v/>
      </c>
    </row>
    <row r="609" spans="10:10" x14ac:dyDescent="0.25">
      <c r="J609" s="32" t="str">
        <f t="shared" si="24"/>
        <v/>
      </c>
    </row>
    <row r="610" spans="10:10" x14ac:dyDescent="0.25">
      <c r="J610" s="32" t="str">
        <f t="shared" si="24"/>
        <v/>
      </c>
    </row>
    <row r="611" spans="10:10" x14ac:dyDescent="0.25">
      <c r="J611" s="32" t="str">
        <f t="shared" si="24"/>
        <v/>
      </c>
    </row>
    <row r="612" spans="10:10" x14ac:dyDescent="0.25">
      <c r="J612" s="32" t="str">
        <f t="shared" si="24"/>
        <v/>
      </c>
    </row>
    <row r="613" spans="10:10" x14ac:dyDescent="0.25">
      <c r="J613" s="32" t="str">
        <f t="shared" si="24"/>
        <v/>
      </c>
    </row>
    <row r="614" spans="10:10" x14ac:dyDescent="0.25">
      <c r="J614" s="32" t="str">
        <f t="shared" si="24"/>
        <v/>
      </c>
    </row>
    <row r="615" spans="10:10" x14ac:dyDescent="0.25">
      <c r="J615" s="32" t="str">
        <f t="shared" si="24"/>
        <v/>
      </c>
    </row>
    <row r="616" spans="10:10" x14ac:dyDescent="0.25">
      <c r="J616" s="32" t="str">
        <f t="shared" si="24"/>
        <v/>
      </c>
    </row>
    <row r="617" spans="10:10" x14ac:dyDescent="0.25">
      <c r="J617" s="32" t="str">
        <f t="shared" si="24"/>
        <v/>
      </c>
    </row>
    <row r="618" spans="10:10" x14ac:dyDescent="0.25">
      <c r="J618" s="32" t="str">
        <f t="shared" si="24"/>
        <v/>
      </c>
    </row>
    <row r="619" spans="10:10" x14ac:dyDescent="0.25">
      <c r="J619" s="32" t="str">
        <f t="shared" si="24"/>
        <v/>
      </c>
    </row>
    <row r="620" spans="10:10" x14ac:dyDescent="0.25">
      <c r="J620" s="32" t="str">
        <f t="shared" si="24"/>
        <v/>
      </c>
    </row>
    <row r="621" spans="10:10" x14ac:dyDescent="0.25">
      <c r="J621" s="32" t="str">
        <f t="shared" si="24"/>
        <v/>
      </c>
    </row>
    <row r="622" spans="10:10" x14ac:dyDescent="0.25">
      <c r="J622" s="32" t="str">
        <f t="shared" si="24"/>
        <v/>
      </c>
    </row>
    <row r="623" spans="10:10" x14ac:dyDescent="0.25">
      <c r="J623" s="32" t="str">
        <f t="shared" si="24"/>
        <v/>
      </c>
    </row>
    <row r="624" spans="10:10" x14ac:dyDescent="0.25">
      <c r="J624" s="32" t="str">
        <f t="shared" si="24"/>
        <v/>
      </c>
    </row>
    <row r="625" spans="10:10" x14ac:dyDescent="0.25">
      <c r="J625" s="32" t="str">
        <f t="shared" si="24"/>
        <v/>
      </c>
    </row>
    <row r="626" spans="10:10" x14ac:dyDescent="0.25">
      <c r="J626" s="32" t="str">
        <f t="shared" si="24"/>
        <v/>
      </c>
    </row>
    <row r="627" spans="10:10" x14ac:dyDescent="0.25">
      <c r="J627" s="32" t="str">
        <f t="shared" si="24"/>
        <v/>
      </c>
    </row>
    <row r="628" spans="10:10" x14ac:dyDescent="0.25">
      <c r="J628" s="32" t="str">
        <f t="shared" si="24"/>
        <v/>
      </c>
    </row>
    <row r="629" spans="10:10" x14ac:dyDescent="0.25">
      <c r="J629" s="32" t="str">
        <f t="shared" si="24"/>
        <v/>
      </c>
    </row>
    <row r="630" spans="10:10" x14ac:dyDescent="0.25">
      <c r="J630" s="32" t="str">
        <f t="shared" si="24"/>
        <v/>
      </c>
    </row>
    <row r="631" spans="10:10" x14ac:dyDescent="0.25">
      <c r="J631" s="32" t="str">
        <f t="shared" si="24"/>
        <v/>
      </c>
    </row>
    <row r="632" spans="10:10" x14ac:dyDescent="0.25">
      <c r="J632" s="32" t="str">
        <f t="shared" si="24"/>
        <v/>
      </c>
    </row>
    <row r="633" spans="10:10" x14ac:dyDescent="0.25">
      <c r="J633" s="32" t="str">
        <f t="shared" si="24"/>
        <v/>
      </c>
    </row>
    <row r="634" spans="10:10" x14ac:dyDescent="0.25">
      <c r="J634" s="32" t="str">
        <f t="shared" si="24"/>
        <v/>
      </c>
    </row>
    <row r="635" spans="10:10" x14ac:dyDescent="0.25">
      <c r="J635" s="32" t="str">
        <f t="shared" si="24"/>
        <v/>
      </c>
    </row>
    <row r="636" spans="10:10" x14ac:dyDescent="0.25">
      <c r="J636" s="32" t="str">
        <f t="shared" si="24"/>
        <v/>
      </c>
    </row>
    <row r="637" spans="10:10" x14ac:dyDescent="0.25">
      <c r="J637" s="32" t="str">
        <f t="shared" si="24"/>
        <v/>
      </c>
    </row>
    <row r="638" spans="10:10" x14ac:dyDescent="0.25">
      <c r="J638" s="32" t="str">
        <f t="shared" si="24"/>
        <v/>
      </c>
    </row>
    <row r="639" spans="10:10" x14ac:dyDescent="0.25">
      <c r="J639" s="32" t="str">
        <f t="shared" si="24"/>
        <v/>
      </c>
    </row>
    <row r="640" spans="10:10" x14ac:dyDescent="0.25">
      <c r="J640" s="32" t="str">
        <f t="shared" si="24"/>
        <v/>
      </c>
    </row>
    <row r="641" spans="10:10" x14ac:dyDescent="0.25">
      <c r="J641" s="32" t="str">
        <f t="shared" si="24"/>
        <v/>
      </c>
    </row>
    <row r="642" spans="10:10" x14ac:dyDescent="0.25">
      <c r="J642" s="32" t="str">
        <f t="shared" si="24"/>
        <v/>
      </c>
    </row>
    <row r="643" spans="10:10" x14ac:dyDescent="0.25">
      <c r="J643" s="32" t="str">
        <f t="shared" si="24"/>
        <v/>
      </c>
    </row>
    <row r="644" spans="10:10" x14ac:dyDescent="0.25">
      <c r="J644" s="32" t="str">
        <f t="shared" si="24"/>
        <v/>
      </c>
    </row>
    <row r="645" spans="10:10" x14ac:dyDescent="0.25">
      <c r="J645" s="32" t="str">
        <f t="shared" si="24"/>
        <v/>
      </c>
    </row>
    <row r="646" spans="10:10" x14ac:dyDescent="0.25">
      <c r="J646" s="32" t="str">
        <f t="shared" si="24"/>
        <v/>
      </c>
    </row>
    <row r="647" spans="10:10" x14ac:dyDescent="0.25">
      <c r="J647" s="32" t="str">
        <f t="shared" si="24"/>
        <v/>
      </c>
    </row>
    <row r="648" spans="10:10" x14ac:dyDescent="0.25">
      <c r="J648" s="32" t="str">
        <f t="shared" si="24"/>
        <v/>
      </c>
    </row>
    <row r="649" spans="10:10" x14ac:dyDescent="0.25">
      <c r="J649" s="32" t="str">
        <f t="shared" si="24"/>
        <v/>
      </c>
    </row>
    <row r="650" spans="10:10" x14ac:dyDescent="0.25">
      <c r="J650" s="32" t="str">
        <f t="shared" si="24"/>
        <v/>
      </c>
    </row>
    <row r="651" spans="10:10" x14ac:dyDescent="0.25">
      <c r="J651" s="32" t="str">
        <f t="shared" si="24"/>
        <v/>
      </c>
    </row>
    <row r="652" spans="10:10" x14ac:dyDescent="0.25">
      <c r="J652" s="32" t="str">
        <f t="shared" si="24"/>
        <v/>
      </c>
    </row>
    <row r="653" spans="10:10" x14ac:dyDescent="0.25">
      <c r="J653" s="32" t="str">
        <f t="shared" si="24"/>
        <v/>
      </c>
    </row>
    <row r="654" spans="10:10" x14ac:dyDescent="0.25">
      <c r="J654" s="32" t="str">
        <f t="shared" si="24"/>
        <v/>
      </c>
    </row>
    <row r="655" spans="10:10" x14ac:dyDescent="0.25">
      <c r="J655" s="32" t="str">
        <f t="shared" si="24"/>
        <v/>
      </c>
    </row>
    <row r="656" spans="10:10" x14ac:dyDescent="0.25">
      <c r="J656" s="32" t="str">
        <f t="shared" si="24"/>
        <v/>
      </c>
    </row>
    <row r="657" spans="10:10" x14ac:dyDescent="0.25">
      <c r="J657" s="32" t="str">
        <f t="shared" si="24"/>
        <v/>
      </c>
    </row>
    <row r="658" spans="10:10" x14ac:dyDescent="0.25">
      <c r="J658" s="32" t="str">
        <f t="shared" si="24"/>
        <v/>
      </c>
    </row>
    <row r="659" spans="10:10" x14ac:dyDescent="0.25">
      <c r="J659" s="32" t="str">
        <f t="shared" si="24"/>
        <v/>
      </c>
    </row>
    <row r="660" spans="10:10" x14ac:dyDescent="0.25">
      <c r="J660" s="32" t="str">
        <f t="shared" si="24"/>
        <v/>
      </c>
    </row>
    <row r="661" spans="10:10" x14ac:dyDescent="0.25">
      <c r="J661" s="32" t="str">
        <f t="shared" si="24"/>
        <v/>
      </c>
    </row>
    <row r="662" spans="10:10" x14ac:dyDescent="0.25">
      <c r="J662" s="32" t="str">
        <f t="shared" si="24"/>
        <v/>
      </c>
    </row>
    <row r="663" spans="10:10" x14ac:dyDescent="0.25">
      <c r="J663" s="32" t="str">
        <f t="shared" si="24"/>
        <v/>
      </c>
    </row>
    <row r="664" spans="10:10" x14ac:dyDescent="0.25">
      <c r="J664" s="32" t="str">
        <f t="shared" si="24"/>
        <v/>
      </c>
    </row>
    <row r="665" spans="10:10" x14ac:dyDescent="0.25">
      <c r="J665" s="32" t="str">
        <f t="shared" si="24"/>
        <v/>
      </c>
    </row>
    <row r="666" spans="10:10" x14ac:dyDescent="0.25">
      <c r="J666" s="32" t="str">
        <f t="shared" si="24"/>
        <v/>
      </c>
    </row>
    <row r="667" spans="10:10" x14ac:dyDescent="0.25">
      <c r="J667" s="32" t="str">
        <f t="shared" si="24"/>
        <v/>
      </c>
    </row>
    <row r="668" spans="10:10" x14ac:dyDescent="0.25">
      <c r="J668" s="32" t="str">
        <f t="shared" si="24"/>
        <v/>
      </c>
    </row>
    <row r="669" spans="10:10" x14ac:dyDescent="0.25">
      <c r="J669" s="32" t="str">
        <f t="shared" si="24"/>
        <v/>
      </c>
    </row>
    <row r="670" spans="10:10" x14ac:dyDescent="0.25">
      <c r="J670" s="32" t="str">
        <f t="shared" ref="J670:J733" si="25">IF(B670="","",IF(B670&gt;C670,"HOT","COLD"))</f>
        <v/>
      </c>
    </row>
    <row r="671" spans="10:10" x14ac:dyDescent="0.25">
      <c r="J671" s="32" t="str">
        <f t="shared" si="25"/>
        <v/>
      </c>
    </row>
    <row r="672" spans="10:10" x14ac:dyDescent="0.25">
      <c r="J672" s="32" t="str">
        <f t="shared" si="25"/>
        <v/>
      </c>
    </row>
    <row r="673" spans="10:10" x14ac:dyDescent="0.25">
      <c r="J673" s="32" t="str">
        <f t="shared" si="25"/>
        <v/>
      </c>
    </row>
    <row r="674" spans="10:10" x14ac:dyDescent="0.25">
      <c r="J674" s="32" t="str">
        <f t="shared" si="25"/>
        <v/>
      </c>
    </row>
    <row r="675" spans="10:10" x14ac:dyDescent="0.25">
      <c r="J675" s="32" t="str">
        <f t="shared" si="25"/>
        <v/>
      </c>
    </row>
    <row r="676" spans="10:10" x14ac:dyDescent="0.25">
      <c r="J676" s="32" t="str">
        <f t="shared" si="25"/>
        <v/>
      </c>
    </row>
    <row r="677" spans="10:10" x14ac:dyDescent="0.25">
      <c r="J677" s="32" t="str">
        <f t="shared" si="25"/>
        <v/>
      </c>
    </row>
    <row r="678" spans="10:10" x14ac:dyDescent="0.25">
      <c r="J678" s="32" t="str">
        <f t="shared" si="25"/>
        <v/>
      </c>
    </row>
    <row r="679" spans="10:10" x14ac:dyDescent="0.25">
      <c r="J679" s="32" t="str">
        <f t="shared" si="25"/>
        <v/>
      </c>
    </row>
    <row r="680" spans="10:10" x14ac:dyDescent="0.25">
      <c r="J680" s="32" t="str">
        <f t="shared" si="25"/>
        <v/>
      </c>
    </row>
    <row r="681" spans="10:10" x14ac:dyDescent="0.25">
      <c r="J681" s="32" t="str">
        <f t="shared" si="25"/>
        <v/>
      </c>
    </row>
    <row r="682" spans="10:10" x14ac:dyDescent="0.25">
      <c r="J682" s="32" t="str">
        <f t="shared" si="25"/>
        <v/>
      </c>
    </row>
    <row r="683" spans="10:10" x14ac:dyDescent="0.25">
      <c r="J683" s="32" t="str">
        <f t="shared" si="25"/>
        <v/>
      </c>
    </row>
    <row r="684" spans="10:10" x14ac:dyDescent="0.25">
      <c r="J684" s="32" t="str">
        <f t="shared" si="25"/>
        <v/>
      </c>
    </row>
    <row r="685" spans="10:10" x14ac:dyDescent="0.25">
      <c r="J685" s="32" t="str">
        <f t="shared" si="25"/>
        <v/>
      </c>
    </row>
    <row r="686" spans="10:10" x14ac:dyDescent="0.25">
      <c r="J686" s="32" t="str">
        <f t="shared" si="25"/>
        <v/>
      </c>
    </row>
    <row r="687" spans="10:10" x14ac:dyDescent="0.25">
      <c r="J687" s="32" t="str">
        <f t="shared" si="25"/>
        <v/>
      </c>
    </row>
    <row r="688" spans="10:10" x14ac:dyDescent="0.25">
      <c r="J688" s="32" t="str">
        <f t="shared" si="25"/>
        <v/>
      </c>
    </row>
    <row r="689" spans="10:10" x14ac:dyDescent="0.25">
      <c r="J689" s="32" t="str">
        <f t="shared" si="25"/>
        <v/>
      </c>
    </row>
    <row r="690" spans="10:10" x14ac:dyDescent="0.25">
      <c r="J690" s="32" t="str">
        <f t="shared" si="25"/>
        <v/>
      </c>
    </row>
    <row r="691" spans="10:10" x14ac:dyDescent="0.25">
      <c r="J691" s="32" t="str">
        <f t="shared" si="25"/>
        <v/>
      </c>
    </row>
    <row r="692" spans="10:10" x14ac:dyDescent="0.25">
      <c r="J692" s="32" t="str">
        <f t="shared" si="25"/>
        <v/>
      </c>
    </row>
    <row r="693" spans="10:10" x14ac:dyDescent="0.25">
      <c r="J693" s="32" t="str">
        <f t="shared" si="25"/>
        <v/>
      </c>
    </row>
    <row r="694" spans="10:10" x14ac:dyDescent="0.25">
      <c r="J694" s="32" t="str">
        <f t="shared" si="25"/>
        <v/>
      </c>
    </row>
    <row r="695" spans="10:10" x14ac:dyDescent="0.25">
      <c r="J695" s="32" t="str">
        <f t="shared" si="25"/>
        <v/>
      </c>
    </row>
    <row r="696" spans="10:10" x14ac:dyDescent="0.25">
      <c r="J696" s="32" t="str">
        <f t="shared" si="25"/>
        <v/>
      </c>
    </row>
    <row r="697" spans="10:10" x14ac:dyDescent="0.25">
      <c r="J697" s="32" t="str">
        <f t="shared" si="25"/>
        <v/>
      </c>
    </row>
    <row r="698" spans="10:10" x14ac:dyDescent="0.25">
      <c r="J698" s="32" t="str">
        <f t="shared" si="25"/>
        <v/>
      </c>
    </row>
    <row r="699" spans="10:10" x14ac:dyDescent="0.25">
      <c r="J699" s="32" t="str">
        <f t="shared" si="25"/>
        <v/>
      </c>
    </row>
    <row r="700" spans="10:10" x14ac:dyDescent="0.25">
      <c r="J700" s="32" t="str">
        <f t="shared" si="25"/>
        <v/>
      </c>
    </row>
    <row r="701" spans="10:10" x14ac:dyDescent="0.25">
      <c r="J701" s="32" t="str">
        <f t="shared" si="25"/>
        <v/>
      </c>
    </row>
    <row r="702" spans="10:10" x14ac:dyDescent="0.25">
      <c r="J702" s="32" t="str">
        <f t="shared" si="25"/>
        <v/>
      </c>
    </row>
    <row r="703" spans="10:10" x14ac:dyDescent="0.25">
      <c r="J703" s="32" t="str">
        <f t="shared" si="25"/>
        <v/>
      </c>
    </row>
    <row r="704" spans="10:10" x14ac:dyDescent="0.25">
      <c r="J704" s="32" t="str">
        <f t="shared" si="25"/>
        <v/>
      </c>
    </row>
    <row r="705" spans="10:10" x14ac:dyDescent="0.25">
      <c r="J705" s="32" t="str">
        <f t="shared" si="25"/>
        <v/>
      </c>
    </row>
    <row r="706" spans="10:10" x14ac:dyDescent="0.25">
      <c r="J706" s="32" t="str">
        <f t="shared" si="25"/>
        <v/>
      </c>
    </row>
    <row r="707" spans="10:10" x14ac:dyDescent="0.25">
      <c r="J707" s="32" t="str">
        <f t="shared" si="25"/>
        <v/>
      </c>
    </row>
    <row r="708" spans="10:10" x14ac:dyDescent="0.25">
      <c r="J708" s="32" t="str">
        <f t="shared" si="25"/>
        <v/>
      </c>
    </row>
    <row r="709" spans="10:10" x14ac:dyDescent="0.25">
      <c r="J709" s="32" t="str">
        <f t="shared" si="25"/>
        <v/>
      </c>
    </row>
    <row r="710" spans="10:10" x14ac:dyDescent="0.25">
      <c r="J710" s="32" t="str">
        <f t="shared" si="25"/>
        <v/>
      </c>
    </row>
    <row r="711" spans="10:10" x14ac:dyDescent="0.25">
      <c r="J711" s="32" t="str">
        <f t="shared" si="25"/>
        <v/>
      </c>
    </row>
    <row r="712" spans="10:10" x14ac:dyDescent="0.25">
      <c r="J712" s="32" t="str">
        <f t="shared" si="25"/>
        <v/>
      </c>
    </row>
    <row r="713" spans="10:10" x14ac:dyDescent="0.25">
      <c r="J713" s="32" t="str">
        <f t="shared" si="25"/>
        <v/>
      </c>
    </row>
    <row r="714" spans="10:10" x14ac:dyDescent="0.25">
      <c r="J714" s="32" t="str">
        <f t="shared" si="25"/>
        <v/>
      </c>
    </row>
    <row r="715" spans="10:10" x14ac:dyDescent="0.25">
      <c r="J715" s="32" t="str">
        <f t="shared" si="25"/>
        <v/>
      </c>
    </row>
    <row r="716" spans="10:10" x14ac:dyDescent="0.25">
      <c r="J716" s="32" t="str">
        <f t="shared" si="25"/>
        <v/>
      </c>
    </row>
    <row r="717" spans="10:10" x14ac:dyDescent="0.25">
      <c r="J717" s="32" t="str">
        <f t="shared" si="25"/>
        <v/>
      </c>
    </row>
    <row r="718" spans="10:10" x14ac:dyDescent="0.25">
      <c r="J718" s="32" t="str">
        <f t="shared" si="25"/>
        <v/>
      </c>
    </row>
    <row r="719" spans="10:10" x14ac:dyDescent="0.25">
      <c r="J719" s="32" t="str">
        <f t="shared" si="25"/>
        <v/>
      </c>
    </row>
    <row r="720" spans="10:10" x14ac:dyDescent="0.25">
      <c r="J720" s="32" t="str">
        <f t="shared" si="25"/>
        <v/>
      </c>
    </row>
    <row r="721" spans="10:10" x14ac:dyDescent="0.25">
      <c r="J721" s="32" t="str">
        <f t="shared" si="25"/>
        <v/>
      </c>
    </row>
    <row r="722" spans="10:10" x14ac:dyDescent="0.25">
      <c r="J722" s="32" t="str">
        <f t="shared" si="25"/>
        <v/>
      </c>
    </row>
    <row r="723" spans="10:10" x14ac:dyDescent="0.25">
      <c r="J723" s="32" t="str">
        <f t="shared" si="25"/>
        <v/>
      </c>
    </row>
    <row r="724" spans="10:10" x14ac:dyDescent="0.25">
      <c r="J724" s="32" t="str">
        <f t="shared" si="25"/>
        <v/>
      </c>
    </row>
    <row r="725" spans="10:10" x14ac:dyDescent="0.25">
      <c r="J725" s="32" t="str">
        <f t="shared" si="25"/>
        <v/>
      </c>
    </row>
    <row r="726" spans="10:10" x14ac:dyDescent="0.25">
      <c r="J726" s="32" t="str">
        <f t="shared" si="25"/>
        <v/>
      </c>
    </row>
    <row r="727" spans="10:10" x14ac:dyDescent="0.25">
      <c r="J727" s="32" t="str">
        <f t="shared" si="25"/>
        <v/>
      </c>
    </row>
    <row r="728" spans="10:10" x14ac:dyDescent="0.25">
      <c r="J728" s="32" t="str">
        <f t="shared" si="25"/>
        <v/>
      </c>
    </row>
    <row r="729" spans="10:10" x14ac:dyDescent="0.25">
      <c r="J729" s="32" t="str">
        <f t="shared" si="25"/>
        <v/>
      </c>
    </row>
    <row r="730" spans="10:10" x14ac:dyDescent="0.25">
      <c r="J730" s="32" t="str">
        <f t="shared" si="25"/>
        <v/>
      </c>
    </row>
    <row r="731" spans="10:10" x14ac:dyDescent="0.25">
      <c r="J731" s="32" t="str">
        <f t="shared" si="25"/>
        <v/>
      </c>
    </row>
    <row r="732" spans="10:10" x14ac:dyDescent="0.25">
      <c r="J732" s="32" t="str">
        <f t="shared" si="25"/>
        <v/>
      </c>
    </row>
    <row r="733" spans="10:10" x14ac:dyDescent="0.25">
      <c r="J733" s="32" t="str">
        <f t="shared" si="25"/>
        <v/>
      </c>
    </row>
    <row r="734" spans="10:10" x14ac:dyDescent="0.25">
      <c r="J734" s="32" t="str">
        <f t="shared" ref="J734:J797" si="26">IF(B734="","",IF(B734&gt;C734,"HOT","COLD"))</f>
        <v/>
      </c>
    </row>
    <row r="735" spans="10:10" x14ac:dyDescent="0.25">
      <c r="J735" s="32" t="str">
        <f t="shared" si="26"/>
        <v/>
      </c>
    </row>
    <row r="736" spans="10:10" x14ac:dyDescent="0.25">
      <c r="J736" s="32" t="str">
        <f t="shared" si="26"/>
        <v/>
      </c>
    </row>
    <row r="737" spans="10:10" x14ac:dyDescent="0.25">
      <c r="J737" s="32" t="str">
        <f t="shared" si="26"/>
        <v/>
      </c>
    </row>
    <row r="738" spans="10:10" x14ac:dyDescent="0.25">
      <c r="J738" s="32" t="str">
        <f t="shared" si="26"/>
        <v/>
      </c>
    </row>
    <row r="739" spans="10:10" x14ac:dyDescent="0.25">
      <c r="J739" s="32" t="str">
        <f t="shared" si="26"/>
        <v/>
      </c>
    </row>
    <row r="740" spans="10:10" x14ac:dyDescent="0.25">
      <c r="J740" s="32" t="str">
        <f t="shared" si="26"/>
        <v/>
      </c>
    </row>
    <row r="741" spans="10:10" x14ac:dyDescent="0.25">
      <c r="J741" s="32" t="str">
        <f t="shared" si="26"/>
        <v/>
      </c>
    </row>
    <row r="742" spans="10:10" x14ac:dyDescent="0.25">
      <c r="J742" s="32" t="str">
        <f t="shared" si="26"/>
        <v/>
      </c>
    </row>
    <row r="743" spans="10:10" x14ac:dyDescent="0.25">
      <c r="J743" s="32" t="str">
        <f t="shared" si="26"/>
        <v/>
      </c>
    </row>
    <row r="744" spans="10:10" x14ac:dyDescent="0.25">
      <c r="J744" s="32" t="str">
        <f t="shared" si="26"/>
        <v/>
      </c>
    </row>
    <row r="745" spans="10:10" x14ac:dyDescent="0.25">
      <c r="J745" s="32" t="str">
        <f t="shared" si="26"/>
        <v/>
      </c>
    </row>
    <row r="746" spans="10:10" x14ac:dyDescent="0.25">
      <c r="J746" s="32" t="str">
        <f t="shared" si="26"/>
        <v/>
      </c>
    </row>
    <row r="747" spans="10:10" x14ac:dyDescent="0.25">
      <c r="J747" s="32" t="str">
        <f t="shared" si="26"/>
        <v/>
      </c>
    </row>
    <row r="748" spans="10:10" x14ac:dyDescent="0.25">
      <c r="J748" s="32" t="str">
        <f t="shared" si="26"/>
        <v/>
      </c>
    </row>
    <row r="749" spans="10:10" x14ac:dyDescent="0.25">
      <c r="J749" s="32" t="str">
        <f t="shared" si="26"/>
        <v/>
      </c>
    </row>
    <row r="750" spans="10:10" x14ac:dyDescent="0.25">
      <c r="J750" s="32" t="str">
        <f t="shared" si="26"/>
        <v/>
      </c>
    </row>
    <row r="751" spans="10:10" x14ac:dyDescent="0.25">
      <c r="J751" s="32" t="str">
        <f t="shared" si="26"/>
        <v/>
      </c>
    </row>
    <row r="752" spans="10:10" x14ac:dyDescent="0.25">
      <c r="J752" s="32" t="str">
        <f t="shared" si="26"/>
        <v/>
      </c>
    </row>
    <row r="753" spans="10:10" x14ac:dyDescent="0.25">
      <c r="J753" s="32" t="str">
        <f t="shared" si="26"/>
        <v/>
      </c>
    </row>
    <row r="754" spans="10:10" x14ac:dyDescent="0.25">
      <c r="J754" s="32" t="str">
        <f t="shared" si="26"/>
        <v/>
      </c>
    </row>
    <row r="755" spans="10:10" x14ac:dyDescent="0.25">
      <c r="J755" s="32" t="str">
        <f t="shared" si="26"/>
        <v/>
      </c>
    </row>
    <row r="756" spans="10:10" x14ac:dyDescent="0.25">
      <c r="J756" s="32" t="str">
        <f t="shared" si="26"/>
        <v/>
      </c>
    </row>
    <row r="757" spans="10:10" x14ac:dyDescent="0.25">
      <c r="J757" s="32" t="str">
        <f t="shared" si="26"/>
        <v/>
      </c>
    </row>
    <row r="758" spans="10:10" x14ac:dyDescent="0.25">
      <c r="J758" s="32" t="str">
        <f t="shared" si="26"/>
        <v/>
      </c>
    </row>
    <row r="759" spans="10:10" x14ac:dyDescent="0.25">
      <c r="J759" s="32" t="str">
        <f t="shared" si="26"/>
        <v/>
      </c>
    </row>
    <row r="760" spans="10:10" x14ac:dyDescent="0.25">
      <c r="J760" s="32" t="str">
        <f t="shared" si="26"/>
        <v/>
      </c>
    </row>
    <row r="761" spans="10:10" x14ac:dyDescent="0.25">
      <c r="J761" s="32" t="str">
        <f t="shared" si="26"/>
        <v/>
      </c>
    </row>
    <row r="762" spans="10:10" x14ac:dyDescent="0.25">
      <c r="J762" s="32" t="str">
        <f t="shared" si="26"/>
        <v/>
      </c>
    </row>
    <row r="763" spans="10:10" x14ac:dyDescent="0.25">
      <c r="J763" s="32" t="str">
        <f t="shared" si="26"/>
        <v/>
      </c>
    </row>
    <row r="764" spans="10:10" x14ac:dyDescent="0.25">
      <c r="J764" s="32" t="str">
        <f t="shared" si="26"/>
        <v/>
      </c>
    </row>
    <row r="765" spans="10:10" x14ac:dyDescent="0.25">
      <c r="J765" s="32" t="str">
        <f t="shared" si="26"/>
        <v/>
      </c>
    </row>
    <row r="766" spans="10:10" x14ac:dyDescent="0.25">
      <c r="J766" s="32" t="str">
        <f t="shared" si="26"/>
        <v/>
      </c>
    </row>
    <row r="767" spans="10:10" x14ac:dyDescent="0.25">
      <c r="J767" s="32" t="str">
        <f t="shared" si="26"/>
        <v/>
      </c>
    </row>
    <row r="768" spans="10:10" x14ac:dyDescent="0.25">
      <c r="J768" s="32" t="str">
        <f t="shared" si="26"/>
        <v/>
      </c>
    </row>
    <row r="769" spans="10:10" x14ac:dyDescent="0.25">
      <c r="J769" s="32" t="str">
        <f t="shared" si="26"/>
        <v/>
      </c>
    </row>
    <row r="770" spans="10:10" x14ac:dyDescent="0.25">
      <c r="J770" s="32" t="str">
        <f t="shared" si="26"/>
        <v/>
      </c>
    </row>
    <row r="771" spans="10:10" x14ac:dyDescent="0.25">
      <c r="J771" s="32" t="str">
        <f t="shared" si="26"/>
        <v/>
      </c>
    </row>
    <row r="772" spans="10:10" x14ac:dyDescent="0.25">
      <c r="J772" s="32" t="str">
        <f t="shared" si="26"/>
        <v/>
      </c>
    </row>
    <row r="773" spans="10:10" x14ac:dyDescent="0.25">
      <c r="J773" s="32" t="str">
        <f t="shared" si="26"/>
        <v/>
      </c>
    </row>
    <row r="774" spans="10:10" x14ac:dyDescent="0.25">
      <c r="J774" s="32" t="str">
        <f t="shared" si="26"/>
        <v/>
      </c>
    </row>
    <row r="775" spans="10:10" x14ac:dyDescent="0.25">
      <c r="J775" s="32" t="str">
        <f t="shared" si="26"/>
        <v/>
      </c>
    </row>
    <row r="776" spans="10:10" x14ac:dyDescent="0.25">
      <c r="J776" s="32" t="str">
        <f t="shared" si="26"/>
        <v/>
      </c>
    </row>
    <row r="777" spans="10:10" x14ac:dyDescent="0.25">
      <c r="J777" s="32" t="str">
        <f t="shared" si="26"/>
        <v/>
      </c>
    </row>
    <row r="778" spans="10:10" x14ac:dyDescent="0.25">
      <c r="J778" s="32" t="str">
        <f t="shared" si="26"/>
        <v/>
      </c>
    </row>
    <row r="779" spans="10:10" x14ac:dyDescent="0.25">
      <c r="J779" s="32" t="str">
        <f t="shared" si="26"/>
        <v/>
      </c>
    </row>
    <row r="780" spans="10:10" x14ac:dyDescent="0.25">
      <c r="J780" s="32" t="str">
        <f t="shared" si="26"/>
        <v/>
      </c>
    </row>
    <row r="781" spans="10:10" x14ac:dyDescent="0.25">
      <c r="J781" s="32" t="str">
        <f t="shared" si="26"/>
        <v/>
      </c>
    </row>
    <row r="782" spans="10:10" x14ac:dyDescent="0.25">
      <c r="J782" s="32" t="str">
        <f t="shared" si="26"/>
        <v/>
      </c>
    </row>
    <row r="783" spans="10:10" x14ac:dyDescent="0.25">
      <c r="J783" s="32" t="str">
        <f t="shared" si="26"/>
        <v/>
      </c>
    </row>
    <row r="784" spans="10:10" x14ac:dyDescent="0.25">
      <c r="J784" s="32" t="str">
        <f t="shared" si="26"/>
        <v/>
      </c>
    </row>
    <row r="785" spans="10:10" x14ac:dyDescent="0.25">
      <c r="J785" s="32" t="str">
        <f t="shared" si="26"/>
        <v/>
      </c>
    </row>
    <row r="786" spans="10:10" x14ac:dyDescent="0.25">
      <c r="J786" s="32" t="str">
        <f t="shared" si="26"/>
        <v/>
      </c>
    </row>
    <row r="787" spans="10:10" x14ac:dyDescent="0.25">
      <c r="J787" s="32" t="str">
        <f t="shared" si="26"/>
        <v/>
      </c>
    </row>
    <row r="788" spans="10:10" x14ac:dyDescent="0.25">
      <c r="J788" s="32" t="str">
        <f t="shared" si="26"/>
        <v/>
      </c>
    </row>
    <row r="789" spans="10:10" x14ac:dyDescent="0.25">
      <c r="J789" s="32" t="str">
        <f t="shared" si="26"/>
        <v/>
      </c>
    </row>
    <row r="790" spans="10:10" x14ac:dyDescent="0.25">
      <c r="J790" s="32" t="str">
        <f t="shared" si="26"/>
        <v/>
      </c>
    </row>
    <row r="791" spans="10:10" x14ac:dyDescent="0.25">
      <c r="J791" s="32" t="str">
        <f t="shared" si="26"/>
        <v/>
      </c>
    </row>
    <row r="792" spans="10:10" x14ac:dyDescent="0.25">
      <c r="J792" s="32" t="str">
        <f t="shared" si="26"/>
        <v/>
      </c>
    </row>
    <row r="793" spans="10:10" x14ac:dyDescent="0.25">
      <c r="J793" s="32" t="str">
        <f t="shared" si="26"/>
        <v/>
      </c>
    </row>
    <row r="794" spans="10:10" x14ac:dyDescent="0.25">
      <c r="J794" s="32" t="str">
        <f t="shared" si="26"/>
        <v/>
      </c>
    </row>
    <row r="795" spans="10:10" x14ac:dyDescent="0.25">
      <c r="J795" s="32" t="str">
        <f t="shared" si="26"/>
        <v/>
      </c>
    </row>
    <row r="796" spans="10:10" x14ac:dyDescent="0.25">
      <c r="J796" s="32" t="str">
        <f t="shared" si="26"/>
        <v/>
      </c>
    </row>
    <row r="797" spans="10:10" x14ac:dyDescent="0.25">
      <c r="J797" s="32" t="str">
        <f t="shared" si="26"/>
        <v/>
      </c>
    </row>
    <row r="798" spans="10:10" x14ac:dyDescent="0.25">
      <c r="J798" s="32" t="str">
        <f t="shared" ref="J798:J861" si="27">IF(B798="","",IF(B798&gt;C798,"HOT","COLD"))</f>
        <v/>
      </c>
    </row>
    <row r="799" spans="10:10" x14ac:dyDescent="0.25">
      <c r="J799" s="32" t="str">
        <f t="shared" si="27"/>
        <v/>
      </c>
    </row>
    <row r="800" spans="10:10" x14ac:dyDescent="0.25">
      <c r="J800" s="32" t="str">
        <f t="shared" si="27"/>
        <v/>
      </c>
    </row>
    <row r="801" spans="10:10" x14ac:dyDescent="0.25">
      <c r="J801" s="32" t="str">
        <f t="shared" si="27"/>
        <v/>
      </c>
    </row>
    <row r="802" spans="10:10" x14ac:dyDescent="0.25">
      <c r="J802" s="32" t="str">
        <f t="shared" si="27"/>
        <v/>
      </c>
    </row>
    <row r="803" spans="10:10" x14ac:dyDescent="0.25">
      <c r="J803" s="32" t="str">
        <f t="shared" si="27"/>
        <v/>
      </c>
    </row>
    <row r="804" spans="10:10" x14ac:dyDescent="0.25">
      <c r="J804" s="32" t="str">
        <f t="shared" si="27"/>
        <v/>
      </c>
    </row>
    <row r="805" spans="10:10" x14ac:dyDescent="0.25">
      <c r="J805" s="32" t="str">
        <f t="shared" si="27"/>
        <v/>
      </c>
    </row>
    <row r="806" spans="10:10" x14ac:dyDescent="0.25">
      <c r="J806" s="32" t="str">
        <f t="shared" si="27"/>
        <v/>
      </c>
    </row>
    <row r="807" spans="10:10" x14ac:dyDescent="0.25">
      <c r="J807" s="32" t="str">
        <f t="shared" si="27"/>
        <v/>
      </c>
    </row>
    <row r="808" spans="10:10" x14ac:dyDescent="0.25">
      <c r="J808" s="32" t="str">
        <f t="shared" si="27"/>
        <v/>
      </c>
    </row>
    <row r="809" spans="10:10" x14ac:dyDescent="0.25">
      <c r="J809" s="32" t="str">
        <f t="shared" si="27"/>
        <v/>
      </c>
    </row>
    <row r="810" spans="10:10" x14ac:dyDescent="0.25">
      <c r="J810" s="32" t="str">
        <f t="shared" si="27"/>
        <v/>
      </c>
    </row>
    <row r="811" spans="10:10" x14ac:dyDescent="0.25">
      <c r="J811" s="32" t="str">
        <f t="shared" si="27"/>
        <v/>
      </c>
    </row>
    <row r="812" spans="10:10" x14ac:dyDescent="0.25">
      <c r="J812" s="32" t="str">
        <f t="shared" si="27"/>
        <v/>
      </c>
    </row>
    <row r="813" spans="10:10" x14ac:dyDescent="0.25">
      <c r="J813" s="32" t="str">
        <f t="shared" si="27"/>
        <v/>
      </c>
    </row>
    <row r="814" spans="10:10" x14ac:dyDescent="0.25">
      <c r="J814" s="32" t="str">
        <f t="shared" si="27"/>
        <v/>
      </c>
    </row>
    <row r="815" spans="10:10" x14ac:dyDescent="0.25">
      <c r="J815" s="32" t="str">
        <f t="shared" si="27"/>
        <v/>
      </c>
    </row>
    <row r="816" spans="10:10" x14ac:dyDescent="0.25">
      <c r="J816" s="32" t="str">
        <f t="shared" si="27"/>
        <v/>
      </c>
    </row>
    <row r="817" spans="10:10" x14ac:dyDescent="0.25">
      <c r="J817" s="32" t="str">
        <f t="shared" si="27"/>
        <v/>
      </c>
    </row>
    <row r="818" spans="10:10" x14ac:dyDescent="0.25">
      <c r="J818" s="32" t="str">
        <f t="shared" si="27"/>
        <v/>
      </c>
    </row>
    <row r="819" spans="10:10" x14ac:dyDescent="0.25">
      <c r="J819" s="32" t="str">
        <f t="shared" si="27"/>
        <v/>
      </c>
    </row>
    <row r="820" spans="10:10" x14ac:dyDescent="0.25">
      <c r="J820" s="32" t="str">
        <f t="shared" si="27"/>
        <v/>
      </c>
    </row>
    <row r="821" spans="10:10" x14ac:dyDescent="0.25">
      <c r="J821" s="32" t="str">
        <f t="shared" si="27"/>
        <v/>
      </c>
    </row>
    <row r="822" spans="10:10" x14ac:dyDescent="0.25">
      <c r="J822" s="32" t="str">
        <f t="shared" si="27"/>
        <v/>
      </c>
    </row>
    <row r="823" spans="10:10" x14ac:dyDescent="0.25">
      <c r="J823" s="32" t="str">
        <f t="shared" si="27"/>
        <v/>
      </c>
    </row>
    <row r="824" spans="10:10" x14ac:dyDescent="0.25">
      <c r="J824" s="32" t="str">
        <f t="shared" si="27"/>
        <v/>
      </c>
    </row>
    <row r="825" spans="10:10" x14ac:dyDescent="0.25">
      <c r="J825" s="32" t="str">
        <f t="shared" si="27"/>
        <v/>
      </c>
    </row>
    <row r="826" spans="10:10" x14ac:dyDescent="0.25">
      <c r="J826" s="32" t="str">
        <f t="shared" si="27"/>
        <v/>
      </c>
    </row>
    <row r="827" spans="10:10" x14ac:dyDescent="0.25">
      <c r="J827" s="32" t="str">
        <f t="shared" si="27"/>
        <v/>
      </c>
    </row>
    <row r="828" spans="10:10" x14ac:dyDescent="0.25">
      <c r="J828" s="32" t="str">
        <f t="shared" si="27"/>
        <v/>
      </c>
    </row>
    <row r="829" spans="10:10" x14ac:dyDescent="0.25">
      <c r="J829" s="32" t="str">
        <f t="shared" si="27"/>
        <v/>
      </c>
    </row>
    <row r="830" spans="10:10" x14ac:dyDescent="0.25">
      <c r="J830" s="32" t="str">
        <f t="shared" si="27"/>
        <v/>
      </c>
    </row>
    <row r="831" spans="10:10" x14ac:dyDescent="0.25">
      <c r="J831" s="32" t="str">
        <f t="shared" si="27"/>
        <v/>
      </c>
    </row>
    <row r="832" spans="10:10" x14ac:dyDescent="0.25">
      <c r="J832" s="32" t="str">
        <f t="shared" si="27"/>
        <v/>
      </c>
    </row>
    <row r="833" spans="10:10" x14ac:dyDescent="0.25">
      <c r="J833" s="32" t="str">
        <f t="shared" si="27"/>
        <v/>
      </c>
    </row>
    <row r="834" spans="10:10" x14ac:dyDescent="0.25">
      <c r="J834" s="32" t="str">
        <f t="shared" si="27"/>
        <v/>
      </c>
    </row>
    <row r="835" spans="10:10" x14ac:dyDescent="0.25">
      <c r="J835" s="32" t="str">
        <f t="shared" si="27"/>
        <v/>
      </c>
    </row>
    <row r="836" spans="10:10" x14ac:dyDescent="0.25">
      <c r="J836" s="32" t="str">
        <f t="shared" si="27"/>
        <v/>
      </c>
    </row>
    <row r="837" spans="10:10" x14ac:dyDescent="0.25">
      <c r="J837" s="32" t="str">
        <f t="shared" si="27"/>
        <v/>
      </c>
    </row>
    <row r="838" spans="10:10" x14ac:dyDescent="0.25">
      <c r="J838" s="32" t="str">
        <f t="shared" si="27"/>
        <v/>
      </c>
    </row>
    <row r="839" spans="10:10" x14ac:dyDescent="0.25">
      <c r="J839" s="32" t="str">
        <f t="shared" si="27"/>
        <v/>
      </c>
    </row>
    <row r="840" spans="10:10" x14ac:dyDescent="0.25">
      <c r="J840" s="32" t="str">
        <f t="shared" si="27"/>
        <v/>
      </c>
    </row>
    <row r="841" spans="10:10" x14ac:dyDescent="0.25">
      <c r="J841" s="32" t="str">
        <f t="shared" si="27"/>
        <v/>
      </c>
    </row>
    <row r="842" spans="10:10" x14ac:dyDescent="0.25">
      <c r="J842" s="32" t="str">
        <f t="shared" si="27"/>
        <v/>
      </c>
    </row>
    <row r="843" spans="10:10" x14ac:dyDescent="0.25">
      <c r="J843" s="32" t="str">
        <f t="shared" si="27"/>
        <v/>
      </c>
    </row>
    <row r="844" spans="10:10" x14ac:dyDescent="0.25">
      <c r="J844" s="32" t="str">
        <f t="shared" si="27"/>
        <v/>
      </c>
    </row>
    <row r="845" spans="10:10" x14ac:dyDescent="0.25">
      <c r="J845" s="32" t="str">
        <f t="shared" si="27"/>
        <v/>
      </c>
    </row>
    <row r="846" spans="10:10" x14ac:dyDescent="0.25">
      <c r="J846" s="32" t="str">
        <f t="shared" si="27"/>
        <v/>
      </c>
    </row>
    <row r="847" spans="10:10" x14ac:dyDescent="0.25">
      <c r="J847" s="32" t="str">
        <f t="shared" si="27"/>
        <v/>
      </c>
    </row>
    <row r="848" spans="10:10" x14ac:dyDescent="0.25">
      <c r="J848" s="32" t="str">
        <f t="shared" si="27"/>
        <v/>
      </c>
    </row>
    <row r="849" spans="10:10" x14ac:dyDescent="0.25">
      <c r="J849" s="32" t="str">
        <f t="shared" si="27"/>
        <v/>
      </c>
    </row>
    <row r="850" spans="10:10" x14ac:dyDescent="0.25">
      <c r="J850" s="32" t="str">
        <f t="shared" si="27"/>
        <v/>
      </c>
    </row>
    <row r="851" spans="10:10" x14ac:dyDescent="0.25">
      <c r="J851" s="32" t="str">
        <f t="shared" si="27"/>
        <v/>
      </c>
    </row>
    <row r="852" spans="10:10" x14ac:dyDescent="0.25">
      <c r="J852" s="32" t="str">
        <f t="shared" si="27"/>
        <v/>
      </c>
    </row>
    <row r="853" spans="10:10" x14ac:dyDescent="0.25">
      <c r="J853" s="32" t="str">
        <f t="shared" si="27"/>
        <v/>
      </c>
    </row>
    <row r="854" spans="10:10" x14ac:dyDescent="0.25">
      <c r="J854" s="32" t="str">
        <f t="shared" si="27"/>
        <v/>
      </c>
    </row>
    <row r="855" spans="10:10" x14ac:dyDescent="0.25">
      <c r="J855" s="32" t="str">
        <f t="shared" si="27"/>
        <v/>
      </c>
    </row>
    <row r="856" spans="10:10" x14ac:dyDescent="0.25">
      <c r="J856" s="32" t="str">
        <f t="shared" si="27"/>
        <v/>
      </c>
    </row>
    <row r="857" spans="10:10" x14ac:dyDescent="0.25">
      <c r="J857" s="32" t="str">
        <f t="shared" si="27"/>
        <v/>
      </c>
    </row>
    <row r="858" spans="10:10" x14ac:dyDescent="0.25">
      <c r="J858" s="32" t="str">
        <f t="shared" si="27"/>
        <v/>
      </c>
    </row>
    <row r="859" spans="10:10" x14ac:dyDescent="0.25">
      <c r="J859" s="32" t="str">
        <f t="shared" si="27"/>
        <v/>
      </c>
    </row>
    <row r="860" spans="10:10" x14ac:dyDescent="0.25">
      <c r="J860" s="32" t="str">
        <f t="shared" si="27"/>
        <v/>
      </c>
    </row>
    <row r="861" spans="10:10" x14ac:dyDescent="0.25">
      <c r="J861" s="32" t="str">
        <f t="shared" si="27"/>
        <v/>
      </c>
    </row>
    <row r="862" spans="10:10" x14ac:dyDescent="0.25">
      <c r="J862" s="32" t="str">
        <f t="shared" ref="J862:J925" si="28">IF(B862="","",IF(B862&gt;C862,"HOT","COLD"))</f>
        <v/>
      </c>
    </row>
    <row r="863" spans="10:10" x14ac:dyDescent="0.25">
      <c r="J863" s="32" t="str">
        <f t="shared" si="28"/>
        <v/>
      </c>
    </row>
    <row r="864" spans="10:10" x14ac:dyDescent="0.25">
      <c r="J864" s="32" t="str">
        <f t="shared" si="28"/>
        <v/>
      </c>
    </row>
    <row r="865" spans="10:10" x14ac:dyDescent="0.25">
      <c r="J865" s="32" t="str">
        <f t="shared" si="28"/>
        <v/>
      </c>
    </row>
    <row r="866" spans="10:10" x14ac:dyDescent="0.25">
      <c r="J866" s="32" t="str">
        <f t="shared" si="28"/>
        <v/>
      </c>
    </row>
    <row r="867" spans="10:10" x14ac:dyDescent="0.25">
      <c r="J867" s="32" t="str">
        <f t="shared" si="28"/>
        <v/>
      </c>
    </row>
    <row r="868" spans="10:10" x14ac:dyDescent="0.25">
      <c r="J868" s="32" t="str">
        <f t="shared" si="28"/>
        <v/>
      </c>
    </row>
    <row r="869" spans="10:10" x14ac:dyDescent="0.25">
      <c r="J869" s="32" t="str">
        <f t="shared" si="28"/>
        <v/>
      </c>
    </row>
    <row r="870" spans="10:10" x14ac:dyDescent="0.25">
      <c r="J870" s="32" t="str">
        <f t="shared" si="28"/>
        <v/>
      </c>
    </row>
    <row r="871" spans="10:10" x14ac:dyDescent="0.25">
      <c r="J871" s="32" t="str">
        <f t="shared" si="28"/>
        <v/>
      </c>
    </row>
    <row r="872" spans="10:10" x14ac:dyDescent="0.25">
      <c r="J872" s="32" t="str">
        <f t="shared" si="28"/>
        <v/>
      </c>
    </row>
    <row r="873" spans="10:10" x14ac:dyDescent="0.25">
      <c r="J873" s="32" t="str">
        <f t="shared" si="28"/>
        <v/>
      </c>
    </row>
    <row r="874" spans="10:10" x14ac:dyDescent="0.25">
      <c r="J874" s="32" t="str">
        <f t="shared" si="28"/>
        <v/>
      </c>
    </row>
    <row r="875" spans="10:10" x14ac:dyDescent="0.25">
      <c r="J875" s="32" t="str">
        <f t="shared" si="28"/>
        <v/>
      </c>
    </row>
    <row r="876" spans="10:10" x14ac:dyDescent="0.25">
      <c r="J876" s="32" t="str">
        <f t="shared" si="28"/>
        <v/>
      </c>
    </row>
    <row r="877" spans="10:10" x14ac:dyDescent="0.25">
      <c r="J877" s="32" t="str">
        <f t="shared" si="28"/>
        <v/>
      </c>
    </row>
    <row r="878" spans="10:10" x14ac:dyDescent="0.25">
      <c r="J878" s="32" t="str">
        <f t="shared" si="28"/>
        <v/>
      </c>
    </row>
    <row r="879" spans="10:10" x14ac:dyDescent="0.25">
      <c r="J879" s="32" t="str">
        <f t="shared" si="28"/>
        <v/>
      </c>
    </row>
    <row r="880" spans="10:10" x14ac:dyDescent="0.25">
      <c r="J880" s="32" t="str">
        <f t="shared" si="28"/>
        <v/>
      </c>
    </row>
    <row r="881" spans="10:10" x14ac:dyDescent="0.25">
      <c r="J881" s="32" t="str">
        <f t="shared" si="28"/>
        <v/>
      </c>
    </row>
    <row r="882" spans="10:10" x14ac:dyDescent="0.25">
      <c r="J882" s="32" t="str">
        <f t="shared" si="28"/>
        <v/>
      </c>
    </row>
    <row r="883" spans="10:10" x14ac:dyDescent="0.25">
      <c r="J883" s="32" t="str">
        <f t="shared" si="28"/>
        <v/>
      </c>
    </row>
    <row r="884" spans="10:10" x14ac:dyDescent="0.25">
      <c r="J884" s="32" t="str">
        <f t="shared" si="28"/>
        <v/>
      </c>
    </row>
    <row r="885" spans="10:10" x14ac:dyDescent="0.25">
      <c r="J885" s="32" t="str">
        <f t="shared" si="28"/>
        <v/>
      </c>
    </row>
    <row r="886" spans="10:10" x14ac:dyDescent="0.25">
      <c r="J886" s="32" t="str">
        <f t="shared" si="28"/>
        <v/>
      </c>
    </row>
    <row r="887" spans="10:10" x14ac:dyDescent="0.25">
      <c r="J887" s="32" t="str">
        <f t="shared" si="28"/>
        <v/>
      </c>
    </row>
    <row r="888" spans="10:10" x14ac:dyDescent="0.25">
      <c r="J888" s="32" t="str">
        <f t="shared" si="28"/>
        <v/>
      </c>
    </row>
    <row r="889" spans="10:10" x14ac:dyDescent="0.25">
      <c r="J889" s="32" t="str">
        <f t="shared" si="28"/>
        <v/>
      </c>
    </row>
    <row r="890" spans="10:10" x14ac:dyDescent="0.25">
      <c r="J890" s="32" t="str">
        <f t="shared" si="28"/>
        <v/>
      </c>
    </row>
    <row r="891" spans="10:10" x14ac:dyDescent="0.25">
      <c r="J891" s="32" t="str">
        <f t="shared" si="28"/>
        <v/>
      </c>
    </row>
    <row r="892" spans="10:10" x14ac:dyDescent="0.25">
      <c r="J892" s="32" t="str">
        <f t="shared" si="28"/>
        <v/>
      </c>
    </row>
    <row r="893" spans="10:10" x14ac:dyDescent="0.25">
      <c r="J893" s="32" t="str">
        <f t="shared" si="28"/>
        <v/>
      </c>
    </row>
    <row r="894" spans="10:10" x14ac:dyDescent="0.25">
      <c r="J894" s="32" t="str">
        <f t="shared" si="28"/>
        <v/>
      </c>
    </row>
    <row r="895" spans="10:10" x14ac:dyDescent="0.25">
      <c r="J895" s="32" t="str">
        <f t="shared" si="28"/>
        <v/>
      </c>
    </row>
    <row r="896" spans="10:10" x14ac:dyDescent="0.25">
      <c r="J896" s="32" t="str">
        <f t="shared" si="28"/>
        <v/>
      </c>
    </row>
    <row r="897" spans="10:10" x14ac:dyDescent="0.25">
      <c r="J897" s="32" t="str">
        <f t="shared" si="28"/>
        <v/>
      </c>
    </row>
    <row r="898" spans="10:10" x14ac:dyDescent="0.25">
      <c r="J898" s="32" t="str">
        <f t="shared" si="28"/>
        <v/>
      </c>
    </row>
    <row r="899" spans="10:10" x14ac:dyDescent="0.25">
      <c r="J899" s="32" t="str">
        <f t="shared" si="28"/>
        <v/>
      </c>
    </row>
    <row r="900" spans="10:10" x14ac:dyDescent="0.25">
      <c r="J900" s="32" t="str">
        <f t="shared" si="28"/>
        <v/>
      </c>
    </row>
    <row r="901" spans="10:10" x14ac:dyDescent="0.25">
      <c r="J901" s="32" t="str">
        <f t="shared" si="28"/>
        <v/>
      </c>
    </row>
    <row r="902" spans="10:10" x14ac:dyDescent="0.25">
      <c r="J902" s="32" t="str">
        <f t="shared" si="28"/>
        <v/>
      </c>
    </row>
    <row r="903" spans="10:10" x14ac:dyDescent="0.25">
      <c r="J903" s="32" t="str">
        <f t="shared" si="28"/>
        <v/>
      </c>
    </row>
    <row r="904" spans="10:10" x14ac:dyDescent="0.25">
      <c r="J904" s="32" t="str">
        <f t="shared" si="28"/>
        <v/>
      </c>
    </row>
    <row r="905" spans="10:10" x14ac:dyDescent="0.25">
      <c r="J905" s="32" t="str">
        <f t="shared" si="28"/>
        <v/>
      </c>
    </row>
    <row r="906" spans="10:10" x14ac:dyDescent="0.25">
      <c r="J906" s="32" t="str">
        <f t="shared" si="28"/>
        <v/>
      </c>
    </row>
    <row r="907" spans="10:10" x14ac:dyDescent="0.25">
      <c r="J907" s="32" t="str">
        <f t="shared" si="28"/>
        <v/>
      </c>
    </row>
    <row r="908" spans="10:10" x14ac:dyDescent="0.25">
      <c r="J908" s="32" t="str">
        <f t="shared" si="28"/>
        <v/>
      </c>
    </row>
    <row r="909" spans="10:10" x14ac:dyDescent="0.25">
      <c r="J909" s="32" t="str">
        <f t="shared" si="28"/>
        <v/>
      </c>
    </row>
    <row r="910" spans="10:10" x14ac:dyDescent="0.25">
      <c r="J910" s="32" t="str">
        <f t="shared" si="28"/>
        <v/>
      </c>
    </row>
    <row r="911" spans="10:10" x14ac:dyDescent="0.25">
      <c r="J911" s="32" t="str">
        <f t="shared" si="28"/>
        <v/>
      </c>
    </row>
    <row r="912" spans="10:10" x14ac:dyDescent="0.25">
      <c r="J912" s="32" t="str">
        <f t="shared" si="28"/>
        <v/>
      </c>
    </row>
    <row r="913" spans="10:10" x14ac:dyDescent="0.25">
      <c r="J913" s="32" t="str">
        <f t="shared" si="28"/>
        <v/>
      </c>
    </row>
    <row r="914" spans="10:10" x14ac:dyDescent="0.25">
      <c r="J914" s="32" t="str">
        <f t="shared" si="28"/>
        <v/>
      </c>
    </row>
    <row r="915" spans="10:10" x14ac:dyDescent="0.25">
      <c r="J915" s="32" t="str">
        <f t="shared" si="28"/>
        <v/>
      </c>
    </row>
    <row r="916" spans="10:10" x14ac:dyDescent="0.25">
      <c r="J916" s="32" t="str">
        <f t="shared" si="28"/>
        <v/>
      </c>
    </row>
    <row r="917" spans="10:10" x14ac:dyDescent="0.25">
      <c r="J917" s="32" t="str">
        <f t="shared" si="28"/>
        <v/>
      </c>
    </row>
    <row r="918" spans="10:10" x14ac:dyDescent="0.25">
      <c r="J918" s="32" t="str">
        <f t="shared" si="28"/>
        <v/>
      </c>
    </row>
    <row r="919" spans="10:10" x14ac:dyDescent="0.25">
      <c r="J919" s="32" t="str">
        <f t="shared" si="28"/>
        <v/>
      </c>
    </row>
    <row r="920" spans="10:10" x14ac:dyDescent="0.25">
      <c r="J920" s="32" t="str">
        <f t="shared" si="28"/>
        <v/>
      </c>
    </row>
    <row r="921" spans="10:10" x14ac:dyDescent="0.25">
      <c r="J921" s="32" t="str">
        <f t="shared" si="28"/>
        <v/>
      </c>
    </row>
    <row r="922" spans="10:10" x14ac:dyDescent="0.25">
      <c r="J922" s="32" t="str">
        <f t="shared" si="28"/>
        <v/>
      </c>
    </row>
    <row r="923" spans="10:10" x14ac:dyDescent="0.25">
      <c r="J923" s="32" t="str">
        <f t="shared" si="28"/>
        <v/>
      </c>
    </row>
    <row r="924" spans="10:10" x14ac:dyDescent="0.25">
      <c r="J924" s="32" t="str">
        <f t="shared" si="28"/>
        <v/>
      </c>
    </row>
    <row r="925" spans="10:10" x14ac:dyDescent="0.25">
      <c r="J925" s="32" t="str">
        <f t="shared" si="28"/>
        <v/>
      </c>
    </row>
    <row r="926" spans="10:10" x14ac:dyDescent="0.25">
      <c r="J926" s="32" t="str">
        <f t="shared" ref="J926:J989" si="29">IF(B926="","",IF(B926&gt;C926,"HOT","COLD"))</f>
        <v/>
      </c>
    </row>
    <row r="927" spans="10:10" x14ac:dyDescent="0.25">
      <c r="J927" s="32" t="str">
        <f t="shared" si="29"/>
        <v/>
      </c>
    </row>
    <row r="928" spans="10:10" x14ac:dyDescent="0.25">
      <c r="J928" s="32" t="str">
        <f t="shared" si="29"/>
        <v/>
      </c>
    </row>
    <row r="929" spans="10:10" x14ac:dyDescent="0.25">
      <c r="J929" s="32" t="str">
        <f t="shared" si="29"/>
        <v/>
      </c>
    </row>
    <row r="930" spans="10:10" x14ac:dyDescent="0.25">
      <c r="J930" s="32" t="str">
        <f t="shared" si="29"/>
        <v/>
      </c>
    </row>
    <row r="931" spans="10:10" x14ac:dyDescent="0.25">
      <c r="J931" s="32" t="str">
        <f t="shared" si="29"/>
        <v/>
      </c>
    </row>
    <row r="932" spans="10:10" x14ac:dyDescent="0.25">
      <c r="J932" s="32" t="str">
        <f t="shared" si="29"/>
        <v/>
      </c>
    </row>
    <row r="933" spans="10:10" x14ac:dyDescent="0.25">
      <c r="J933" s="32" t="str">
        <f t="shared" si="29"/>
        <v/>
      </c>
    </row>
    <row r="934" spans="10:10" x14ac:dyDescent="0.25">
      <c r="J934" s="32" t="str">
        <f t="shared" si="29"/>
        <v/>
      </c>
    </row>
    <row r="935" spans="10:10" x14ac:dyDescent="0.25">
      <c r="J935" s="32" t="str">
        <f t="shared" si="29"/>
        <v/>
      </c>
    </row>
    <row r="936" spans="10:10" x14ac:dyDescent="0.25">
      <c r="J936" s="32" t="str">
        <f t="shared" si="29"/>
        <v/>
      </c>
    </row>
    <row r="937" spans="10:10" x14ac:dyDescent="0.25">
      <c r="J937" s="32" t="str">
        <f t="shared" si="29"/>
        <v/>
      </c>
    </row>
    <row r="938" spans="10:10" x14ac:dyDescent="0.25">
      <c r="J938" s="32" t="str">
        <f t="shared" si="29"/>
        <v/>
      </c>
    </row>
    <row r="939" spans="10:10" x14ac:dyDescent="0.25">
      <c r="J939" s="32" t="str">
        <f t="shared" si="29"/>
        <v/>
      </c>
    </row>
    <row r="940" spans="10:10" x14ac:dyDescent="0.25">
      <c r="J940" s="32" t="str">
        <f t="shared" si="29"/>
        <v/>
      </c>
    </row>
    <row r="941" spans="10:10" x14ac:dyDescent="0.25">
      <c r="J941" s="32" t="str">
        <f t="shared" si="29"/>
        <v/>
      </c>
    </row>
    <row r="942" spans="10:10" x14ac:dyDescent="0.25">
      <c r="J942" s="32" t="str">
        <f t="shared" si="29"/>
        <v/>
      </c>
    </row>
    <row r="943" spans="10:10" x14ac:dyDescent="0.25">
      <c r="J943" s="32" t="str">
        <f t="shared" si="29"/>
        <v/>
      </c>
    </row>
    <row r="944" spans="10:10" x14ac:dyDescent="0.25">
      <c r="J944" s="32" t="str">
        <f t="shared" si="29"/>
        <v/>
      </c>
    </row>
    <row r="945" spans="10:10" x14ac:dyDescent="0.25">
      <c r="J945" s="32" t="str">
        <f t="shared" si="29"/>
        <v/>
      </c>
    </row>
    <row r="946" spans="10:10" x14ac:dyDescent="0.25">
      <c r="J946" s="32" t="str">
        <f t="shared" si="29"/>
        <v/>
      </c>
    </row>
    <row r="947" spans="10:10" x14ac:dyDescent="0.25">
      <c r="J947" s="32" t="str">
        <f t="shared" si="29"/>
        <v/>
      </c>
    </row>
    <row r="948" spans="10:10" x14ac:dyDescent="0.25">
      <c r="J948" s="32" t="str">
        <f t="shared" si="29"/>
        <v/>
      </c>
    </row>
    <row r="949" spans="10:10" x14ac:dyDescent="0.25">
      <c r="J949" s="32" t="str">
        <f t="shared" si="29"/>
        <v/>
      </c>
    </row>
    <row r="950" spans="10:10" x14ac:dyDescent="0.25">
      <c r="J950" s="32" t="str">
        <f t="shared" si="29"/>
        <v/>
      </c>
    </row>
    <row r="951" spans="10:10" x14ac:dyDescent="0.25">
      <c r="J951" s="32" t="str">
        <f t="shared" si="29"/>
        <v/>
      </c>
    </row>
    <row r="952" spans="10:10" x14ac:dyDescent="0.25">
      <c r="J952" s="32" t="str">
        <f t="shared" si="29"/>
        <v/>
      </c>
    </row>
    <row r="953" spans="10:10" x14ac:dyDescent="0.25">
      <c r="J953" s="32" t="str">
        <f t="shared" si="29"/>
        <v/>
      </c>
    </row>
    <row r="954" spans="10:10" x14ac:dyDescent="0.25">
      <c r="J954" s="32" t="str">
        <f t="shared" si="29"/>
        <v/>
      </c>
    </row>
    <row r="955" spans="10:10" x14ac:dyDescent="0.25">
      <c r="J955" s="32" t="str">
        <f t="shared" si="29"/>
        <v/>
      </c>
    </row>
    <row r="956" spans="10:10" x14ac:dyDescent="0.25">
      <c r="J956" s="32" t="str">
        <f t="shared" si="29"/>
        <v/>
      </c>
    </row>
    <row r="957" spans="10:10" x14ac:dyDescent="0.25">
      <c r="J957" s="32" t="str">
        <f t="shared" si="29"/>
        <v/>
      </c>
    </row>
    <row r="958" spans="10:10" x14ac:dyDescent="0.25">
      <c r="J958" s="32" t="str">
        <f t="shared" si="29"/>
        <v/>
      </c>
    </row>
    <row r="959" spans="10:10" x14ac:dyDescent="0.25">
      <c r="J959" s="32" t="str">
        <f t="shared" si="29"/>
        <v/>
      </c>
    </row>
    <row r="960" spans="10:10" x14ac:dyDescent="0.25">
      <c r="J960" s="32" t="str">
        <f t="shared" si="29"/>
        <v/>
      </c>
    </row>
    <row r="961" spans="10:10" x14ac:dyDescent="0.25">
      <c r="J961" s="32" t="str">
        <f t="shared" si="29"/>
        <v/>
      </c>
    </row>
    <row r="962" spans="10:10" x14ac:dyDescent="0.25">
      <c r="J962" s="32" t="str">
        <f t="shared" si="29"/>
        <v/>
      </c>
    </row>
    <row r="963" spans="10:10" x14ac:dyDescent="0.25">
      <c r="J963" s="32" t="str">
        <f t="shared" si="29"/>
        <v/>
      </c>
    </row>
    <row r="964" spans="10:10" x14ac:dyDescent="0.25">
      <c r="J964" s="32" t="str">
        <f t="shared" si="29"/>
        <v/>
      </c>
    </row>
    <row r="965" spans="10:10" x14ac:dyDescent="0.25">
      <c r="J965" s="32" t="str">
        <f t="shared" si="29"/>
        <v/>
      </c>
    </row>
    <row r="966" spans="10:10" x14ac:dyDescent="0.25">
      <c r="J966" s="32" t="str">
        <f t="shared" si="29"/>
        <v/>
      </c>
    </row>
    <row r="967" spans="10:10" x14ac:dyDescent="0.25">
      <c r="J967" s="32" t="str">
        <f t="shared" si="29"/>
        <v/>
      </c>
    </row>
    <row r="968" spans="10:10" x14ac:dyDescent="0.25">
      <c r="J968" s="32" t="str">
        <f t="shared" si="29"/>
        <v/>
      </c>
    </row>
    <row r="969" spans="10:10" x14ac:dyDescent="0.25">
      <c r="J969" s="32" t="str">
        <f t="shared" si="29"/>
        <v/>
      </c>
    </row>
    <row r="970" spans="10:10" x14ac:dyDescent="0.25">
      <c r="J970" s="32" t="str">
        <f t="shared" si="29"/>
        <v/>
      </c>
    </row>
    <row r="971" spans="10:10" x14ac:dyDescent="0.25">
      <c r="J971" s="32" t="str">
        <f t="shared" si="29"/>
        <v/>
      </c>
    </row>
    <row r="972" spans="10:10" x14ac:dyDescent="0.25">
      <c r="J972" s="32" t="str">
        <f t="shared" si="29"/>
        <v/>
      </c>
    </row>
    <row r="973" spans="10:10" x14ac:dyDescent="0.25">
      <c r="J973" s="32" t="str">
        <f t="shared" si="29"/>
        <v/>
      </c>
    </row>
    <row r="974" spans="10:10" x14ac:dyDescent="0.25">
      <c r="J974" s="32" t="str">
        <f t="shared" si="29"/>
        <v/>
      </c>
    </row>
    <row r="975" spans="10:10" x14ac:dyDescent="0.25">
      <c r="J975" s="32" t="str">
        <f t="shared" si="29"/>
        <v/>
      </c>
    </row>
    <row r="976" spans="10:10" x14ac:dyDescent="0.25">
      <c r="J976" s="32" t="str">
        <f t="shared" si="29"/>
        <v/>
      </c>
    </row>
    <row r="977" spans="10:10" x14ac:dyDescent="0.25">
      <c r="J977" s="32" t="str">
        <f t="shared" si="29"/>
        <v/>
      </c>
    </row>
    <row r="978" spans="10:10" x14ac:dyDescent="0.25">
      <c r="J978" s="32" t="str">
        <f t="shared" si="29"/>
        <v/>
      </c>
    </row>
    <row r="979" spans="10:10" x14ac:dyDescent="0.25">
      <c r="J979" s="32" t="str">
        <f t="shared" si="29"/>
        <v/>
      </c>
    </row>
    <row r="980" spans="10:10" x14ac:dyDescent="0.25">
      <c r="J980" s="32" t="str">
        <f t="shared" si="29"/>
        <v/>
      </c>
    </row>
    <row r="981" spans="10:10" x14ac:dyDescent="0.25">
      <c r="J981" s="32" t="str">
        <f t="shared" si="29"/>
        <v/>
      </c>
    </row>
    <row r="982" spans="10:10" x14ac:dyDescent="0.25">
      <c r="J982" s="32" t="str">
        <f t="shared" si="29"/>
        <v/>
      </c>
    </row>
    <row r="983" spans="10:10" x14ac:dyDescent="0.25">
      <c r="J983" s="32" t="str">
        <f t="shared" si="29"/>
        <v/>
      </c>
    </row>
    <row r="984" spans="10:10" x14ac:dyDescent="0.25">
      <c r="J984" s="32" t="str">
        <f t="shared" si="29"/>
        <v/>
      </c>
    </row>
    <row r="985" spans="10:10" x14ac:dyDescent="0.25">
      <c r="J985" s="32" t="str">
        <f t="shared" si="29"/>
        <v/>
      </c>
    </row>
    <row r="986" spans="10:10" x14ac:dyDescent="0.25">
      <c r="J986" s="32" t="str">
        <f t="shared" si="29"/>
        <v/>
      </c>
    </row>
    <row r="987" spans="10:10" x14ac:dyDescent="0.25">
      <c r="J987" s="32" t="str">
        <f t="shared" si="29"/>
        <v/>
      </c>
    </row>
    <row r="988" spans="10:10" x14ac:dyDescent="0.25">
      <c r="J988" s="32" t="str">
        <f t="shared" si="29"/>
        <v/>
      </c>
    </row>
    <row r="989" spans="10:10" x14ac:dyDescent="0.25">
      <c r="J989" s="32" t="str">
        <f t="shared" si="29"/>
        <v/>
      </c>
    </row>
    <row r="990" spans="10:10" x14ac:dyDescent="0.25">
      <c r="J990" s="32" t="str">
        <f t="shared" ref="J990:J1053" si="30">IF(B990="","",IF(B990&gt;C990,"HOT","COLD"))</f>
        <v/>
      </c>
    </row>
    <row r="991" spans="10:10" x14ac:dyDescent="0.25">
      <c r="J991" s="32" t="str">
        <f t="shared" si="30"/>
        <v/>
      </c>
    </row>
    <row r="992" spans="10:10" x14ac:dyDescent="0.25">
      <c r="J992" s="32" t="str">
        <f t="shared" si="30"/>
        <v/>
      </c>
    </row>
    <row r="993" spans="10:10" x14ac:dyDescent="0.25">
      <c r="J993" s="32" t="str">
        <f t="shared" si="30"/>
        <v/>
      </c>
    </row>
    <row r="994" spans="10:10" x14ac:dyDescent="0.25">
      <c r="J994" s="32" t="str">
        <f t="shared" si="30"/>
        <v/>
      </c>
    </row>
    <row r="995" spans="10:10" x14ac:dyDescent="0.25">
      <c r="J995" s="32" t="str">
        <f t="shared" si="30"/>
        <v/>
      </c>
    </row>
    <row r="996" spans="10:10" x14ac:dyDescent="0.25">
      <c r="J996" s="32" t="str">
        <f t="shared" si="30"/>
        <v/>
      </c>
    </row>
    <row r="997" spans="10:10" x14ac:dyDescent="0.25">
      <c r="J997" s="32" t="str">
        <f t="shared" si="30"/>
        <v/>
      </c>
    </row>
    <row r="998" spans="10:10" x14ac:dyDescent="0.25">
      <c r="J998" s="32" t="str">
        <f t="shared" si="30"/>
        <v/>
      </c>
    </row>
    <row r="999" spans="10:10" x14ac:dyDescent="0.25">
      <c r="J999" s="32" t="str">
        <f t="shared" si="30"/>
        <v/>
      </c>
    </row>
    <row r="1000" spans="10:10" x14ac:dyDescent="0.25">
      <c r="J1000" s="32" t="str">
        <f t="shared" si="30"/>
        <v/>
      </c>
    </row>
    <row r="1001" spans="10:10" x14ac:dyDescent="0.25">
      <c r="J1001" s="32" t="str">
        <f t="shared" si="30"/>
        <v/>
      </c>
    </row>
    <row r="1002" spans="10:10" x14ac:dyDescent="0.25">
      <c r="J1002" s="32" t="str">
        <f t="shared" si="30"/>
        <v/>
      </c>
    </row>
    <row r="1003" spans="10:10" x14ac:dyDescent="0.25">
      <c r="J1003" s="32" t="str">
        <f t="shared" si="30"/>
        <v/>
      </c>
    </row>
    <row r="1004" spans="10:10" x14ac:dyDescent="0.25">
      <c r="J1004" s="32" t="str">
        <f t="shared" si="30"/>
        <v/>
      </c>
    </row>
    <row r="1005" spans="10:10" x14ac:dyDescent="0.25">
      <c r="J1005" s="32" t="str">
        <f t="shared" si="30"/>
        <v/>
      </c>
    </row>
    <row r="1006" spans="10:10" x14ac:dyDescent="0.25">
      <c r="J1006" s="32" t="str">
        <f t="shared" si="30"/>
        <v/>
      </c>
    </row>
    <row r="1007" spans="10:10" x14ac:dyDescent="0.25">
      <c r="J1007" s="32" t="str">
        <f t="shared" si="30"/>
        <v/>
      </c>
    </row>
    <row r="1008" spans="10:10" x14ac:dyDescent="0.25">
      <c r="J1008" s="32" t="str">
        <f t="shared" si="30"/>
        <v/>
      </c>
    </row>
    <row r="1009" spans="10:10" x14ac:dyDescent="0.25">
      <c r="J1009" s="32" t="str">
        <f t="shared" si="30"/>
        <v/>
      </c>
    </row>
    <row r="1010" spans="10:10" x14ac:dyDescent="0.25">
      <c r="J1010" s="32" t="str">
        <f t="shared" si="30"/>
        <v/>
      </c>
    </row>
    <row r="1011" spans="10:10" x14ac:dyDescent="0.25">
      <c r="J1011" s="32" t="str">
        <f t="shared" si="30"/>
        <v/>
      </c>
    </row>
    <row r="1012" spans="10:10" x14ac:dyDescent="0.25">
      <c r="J1012" s="32" t="str">
        <f t="shared" si="30"/>
        <v/>
      </c>
    </row>
    <row r="1013" spans="10:10" x14ac:dyDescent="0.25">
      <c r="J1013" s="32" t="str">
        <f t="shared" si="30"/>
        <v/>
      </c>
    </row>
    <row r="1014" spans="10:10" x14ac:dyDescent="0.25">
      <c r="J1014" s="32" t="str">
        <f t="shared" si="30"/>
        <v/>
      </c>
    </row>
    <row r="1015" spans="10:10" x14ac:dyDescent="0.25">
      <c r="J1015" s="32" t="str">
        <f t="shared" si="30"/>
        <v/>
      </c>
    </row>
    <row r="1016" spans="10:10" x14ac:dyDescent="0.25">
      <c r="J1016" s="32" t="str">
        <f t="shared" si="30"/>
        <v/>
      </c>
    </row>
    <row r="1017" spans="10:10" x14ac:dyDescent="0.25">
      <c r="J1017" s="32" t="str">
        <f t="shared" si="30"/>
        <v/>
      </c>
    </row>
    <row r="1018" spans="10:10" x14ac:dyDescent="0.25">
      <c r="J1018" s="32" t="str">
        <f t="shared" si="30"/>
        <v/>
      </c>
    </row>
    <row r="1019" spans="10:10" x14ac:dyDescent="0.25">
      <c r="J1019" s="32" t="str">
        <f t="shared" si="30"/>
        <v/>
      </c>
    </row>
    <row r="1020" spans="10:10" x14ac:dyDescent="0.25">
      <c r="J1020" s="32" t="str">
        <f t="shared" si="30"/>
        <v/>
      </c>
    </row>
    <row r="1021" spans="10:10" x14ac:dyDescent="0.25">
      <c r="J1021" s="32" t="str">
        <f t="shared" si="30"/>
        <v/>
      </c>
    </row>
    <row r="1022" spans="10:10" x14ac:dyDescent="0.25">
      <c r="J1022" s="32" t="str">
        <f t="shared" si="30"/>
        <v/>
      </c>
    </row>
    <row r="1023" spans="10:10" x14ac:dyDescent="0.25">
      <c r="J1023" s="32" t="str">
        <f t="shared" si="30"/>
        <v/>
      </c>
    </row>
    <row r="1024" spans="10:10" x14ac:dyDescent="0.25">
      <c r="J1024" s="32" t="str">
        <f t="shared" si="30"/>
        <v/>
      </c>
    </row>
    <row r="1025" spans="10:10" x14ac:dyDescent="0.25">
      <c r="J1025" s="32" t="str">
        <f t="shared" si="30"/>
        <v/>
      </c>
    </row>
    <row r="1026" spans="10:10" x14ac:dyDescent="0.25">
      <c r="J1026" s="32" t="str">
        <f t="shared" si="30"/>
        <v/>
      </c>
    </row>
    <row r="1027" spans="10:10" x14ac:dyDescent="0.25">
      <c r="J1027" s="32" t="str">
        <f t="shared" si="30"/>
        <v/>
      </c>
    </row>
    <row r="1028" spans="10:10" x14ac:dyDescent="0.25">
      <c r="J1028" s="32" t="str">
        <f t="shared" si="30"/>
        <v/>
      </c>
    </row>
    <row r="1029" spans="10:10" x14ac:dyDescent="0.25">
      <c r="J1029" s="32" t="str">
        <f t="shared" si="30"/>
        <v/>
      </c>
    </row>
    <row r="1030" spans="10:10" x14ac:dyDescent="0.25">
      <c r="J1030" s="32" t="str">
        <f t="shared" si="30"/>
        <v/>
      </c>
    </row>
    <row r="1031" spans="10:10" x14ac:dyDescent="0.25">
      <c r="J1031" s="32" t="str">
        <f t="shared" si="30"/>
        <v/>
      </c>
    </row>
    <row r="1032" spans="10:10" x14ac:dyDescent="0.25">
      <c r="J1032" s="32" t="str">
        <f t="shared" si="30"/>
        <v/>
      </c>
    </row>
    <row r="1033" spans="10:10" x14ac:dyDescent="0.25">
      <c r="J1033" s="32" t="str">
        <f t="shared" si="30"/>
        <v/>
      </c>
    </row>
    <row r="1034" spans="10:10" x14ac:dyDescent="0.25">
      <c r="J1034" s="32" t="str">
        <f t="shared" si="30"/>
        <v/>
      </c>
    </row>
    <row r="1035" spans="10:10" x14ac:dyDescent="0.25">
      <c r="J1035" s="32" t="str">
        <f t="shared" si="30"/>
        <v/>
      </c>
    </row>
    <row r="1036" spans="10:10" x14ac:dyDescent="0.25">
      <c r="J1036" s="32" t="str">
        <f t="shared" si="30"/>
        <v/>
      </c>
    </row>
    <row r="1037" spans="10:10" x14ac:dyDescent="0.25">
      <c r="J1037" s="32" t="str">
        <f t="shared" si="30"/>
        <v/>
      </c>
    </row>
    <row r="1038" spans="10:10" x14ac:dyDescent="0.25">
      <c r="J1038" s="32" t="str">
        <f t="shared" si="30"/>
        <v/>
      </c>
    </row>
    <row r="1039" spans="10:10" x14ac:dyDescent="0.25">
      <c r="J1039" s="32" t="str">
        <f t="shared" si="30"/>
        <v/>
      </c>
    </row>
    <row r="1040" spans="10:10" x14ac:dyDescent="0.25">
      <c r="J1040" s="32" t="str">
        <f t="shared" si="30"/>
        <v/>
      </c>
    </row>
    <row r="1041" spans="10:10" x14ac:dyDescent="0.25">
      <c r="J1041" s="32" t="str">
        <f t="shared" si="30"/>
        <v/>
      </c>
    </row>
    <row r="1042" spans="10:10" x14ac:dyDescent="0.25">
      <c r="J1042" s="32" t="str">
        <f t="shared" si="30"/>
        <v/>
      </c>
    </row>
    <row r="1043" spans="10:10" x14ac:dyDescent="0.25">
      <c r="J1043" s="32" t="str">
        <f t="shared" si="30"/>
        <v/>
      </c>
    </row>
    <row r="1044" spans="10:10" x14ac:dyDescent="0.25">
      <c r="J1044" s="32" t="str">
        <f t="shared" si="30"/>
        <v/>
      </c>
    </row>
    <row r="1045" spans="10:10" x14ac:dyDescent="0.25">
      <c r="J1045" s="32" t="str">
        <f t="shared" si="30"/>
        <v/>
      </c>
    </row>
    <row r="1046" spans="10:10" x14ac:dyDescent="0.25">
      <c r="J1046" s="32" t="str">
        <f t="shared" si="30"/>
        <v/>
      </c>
    </row>
    <row r="1047" spans="10:10" x14ac:dyDescent="0.25">
      <c r="J1047" s="32" t="str">
        <f t="shared" si="30"/>
        <v/>
      </c>
    </row>
    <row r="1048" spans="10:10" x14ac:dyDescent="0.25">
      <c r="J1048" s="32" t="str">
        <f t="shared" si="30"/>
        <v/>
      </c>
    </row>
    <row r="1049" spans="10:10" x14ac:dyDescent="0.25">
      <c r="J1049" s="32" t="str">
        <f t="shared" si="30"/>
        <v/>
      </c>
    </row>
    <row r="1050" spans="10:10" x14ac:dyDescent="0.25">
      <c r="J1050" s="32" t="str">
        <f t="shared" si="30"/>
        <v/>
      </c>
    </row>
    <row r="1051" spans="10:10" x14ac:dyDescent="0.25">
      <c r="J1051" s="32" t="str">
        <f t="shared" si="30"/>
        <v/>
      </c>
    </row>
    <row r="1052" spans="10:10" x14ac:dyDescent="0.25">
      <c r="J1052" s="32" t="str">
        <f t="shared" si="30"/>
        <v/>
      </c>
    </row>
    <row r="1053" spans="10:10" x14ac:dyDescent="0.25">
      <c r="J1053" s="32" t="str">
        <f t="shared" si="30"/>
        <v/>
      </c>
    </row>
    <row r="1054" spans="10:10" x14ac:dyDescent="0.25">
      <c r="J1054" s="32" t="str">
        <f t="shared" ref="J1054:J1117" si="31">IF(B1054="","",IF(B1054&gt;C1054,"HOT","COLD"))</f>
        <v/>
      </c>
    </row>
    <row r="1055" spans="10:10" x14ac:dyDescent="0.25">
      <c r="J1055" s="32" t="str">
        <f t="shared" si="31"/>
        <v/>
      </c>
    </row>
    <row r="1056" spans="10:10" x14ac:dyDescent="0.25">
      <c r="J1056" s="32" t="str">
        <f t="shared" si="31"/>
        <v/>
      </c>
    </row>
    <row r="1057" spans="10:10" x14ac:dyDescent="0.25">
      <c r="J1057" s="32" t="str">
        <f t="shared" si="31"/>
        <v/>
      </c>
    </row>
    <row r="1058" spans="10:10" x14ac:dyDescent="0.25">
      <c r="J1058" s="32" t="str">
        <f t="shared" si="31"/>
        <v/>
      </c>
    </row>
    <row r="1059" spans="10:10" x14ac:dyDescent="0.25">
      <c r="J1059" s="32" t="str">
        <f t="shared" si="31"/>
        <v/>
      </c>
    </row>
    <row r="1060" spans="10:10" x14ac:dyDescent="0.25">
      <c r="J1060" s="32" t="str">
        <f t="shared" si="31"/>
        <v/>
      </c>
    </row>
    <row r="1061" spans="10:10" x14ac:dyDescent="0.25">
      <c r="J1061" s="32" t="str">
        <f t="shared" si="31"/>
        <v/>
      </c>
    </row>
    <row r="1062" spans="10:10" x14ac:dyDescent="0.25">
      <c r="J1062" s="32" t="str">
        <f t="shared" si="31"/>
        <v/>
      </c>
    </row>
    <row r="1063" spans="10:10" x14ac:dyDescent="0.25">
      <c r="J1063" s="32" t="str">
        <f t="shared" si="31"/>
        <v/>
      </c>
    </row>
    <row r="1064" spans="10:10" x14ac:dyDescent="0.25">
      <c r="J1064" s="32" t="str">
        <f t="shared" si="31"/>
        <v/>
      </c>
    </row>
    <row r="1065" spans="10:10" x14ac:dyDescent="0.25">
      <c r="J1065" s="32" t="str">
        <f t="shared" si="31"/>
        <v/>
      </c>
    </row>
    <row r="1066" spans="10:10" x14ac:dyDescent="0.25">
      <c r="J1066" s="32" t="str">
        <f t="shared" si="31"/>
        <v/>
      </c>
    </row>
    <row r="1067" spans="10:10" x14ac:dyDescent="0.25">
      <c r="J1067" s="32" t="str">
        <f t="shared" si="31"/>
        <v/>
      </c>
    </row>
    <row r="1068" spans="10:10" x14ac:dyDescent="0.25">
      <c r="J1068" s="32" t="str">
        <f t="shared" si="31"/>
        <v/>
      </c>
    </row>
    <row r="1069" spans="10:10" x14ac:dyDescent="0.25">
      <c r="J1069" s="32" t="str">
        <f t="shared" si="31"/>
        <v/>
      </c>
    </row>
    <row r="1070" spans="10:10" x14ac:dyDescent="0.25">
      <c r="J1070" s="32" t="str">
        <f t="shared" si="31"/>
        <v/>
      </c>
    </row>
    <row r="1071" spans="10:10" x14ac:dyDescent="0.25">
      <c r="J1071" s="32" t="str">
        <f t="shared" si="31"/>
        <v/>
      </c>
    </row>
    <row r="1072" spans="10:10" x14ac:dyDescent="0.25">
      <c r="J1072" s="32" t="str">
        <f t="shared" si="31"/>
        <v/>
      </c>
    </row>
    <row r="1073" spans="10:10" x14ac:dyDescent="0.25">
      <c r="J1073" s="32" t="str">
        <f t="shared" si="31"/>
        <v/>
      </c>
    </row>
    <row r="1074" spans="10:10" x14ac:dyDescent="0.25">
      <c r="J1074" s="32" t="str">
        <f t="shared" si="31"/>
        <v/>
      </c>
    </row>
    <row r="1075" spans="10:10" x14ac:dyDescent="0.25">
      <c r="J1075" s="32" t="str">
        <f t="shared" si="31"/>
        <v/>
      </c>
    </row>
    <row r="1076" spans="10:10" x14ac:dyDescent="0.25">
      <c r="J1076" s="32" t="str">
        <f t="shared" si="31"/>
        <v/>
      </c>
    </row>
    <row r="1077" spans="10:10" x14ac:dyDescent="0.25">
      <c r="J1077" s="32" t="str">
        <f t="shared" si="31"/>
        <v/>
      </c>
    </row>
    <row r="1078" spans="10:10" x14ac:dyDescent="0.25">
      <c r="J1078" s="32" t="str">
        <f t="shared" si="31"/>
        <v/>
      </c>
    </row>
    <row r="1079" spans="10:10" x14ac:dyDescent="0.25">
      <c r="J1079" s="32" t="str">
        <f t="shared" si="31"/>
        <v/>
      </c>
    </row>
    <row r="1080" spans="10:10" x14ac:dyDescent="0.25">
      <c r="J1080" s="32" t="str">
        <f t="shared" si="31"/>
        <v/>
      </c>
    </row>
    <row r="1081" spans="10:10" x14ac:dyDescent="0.25">
      <c r="J1081" s="32" t="str">
        <f t="shared" si="31"/>
        <v/>
      </c>
    </row>
    <row r="1082" spans="10:10" x14ac:dyDescent="0.25">
      <c r="J1082" s="32" t="str">
        <f t="shared" si="31"/>
        <v/>
      </c>
    </row>
    <row r="1083" spans="10:10" x14ac:dyDescent="0.25">
      <c r="J1083" s="32" t="str">
        <f t="shared" si="31"/>
        <v/>
      </c>
    </row>
    <row r="1084" spans="10:10" x14ac:dyDescent="0.25">
      <c r="J1084" s="32" t="str">
        <f t="shared" si="31"/>
        <v/>
      </c>
    </row>
    <row r="1085" spans="10:10" x14ac:dyDescent="0.25">
      <c r="J1085" s="32" t="str">
        <f t="shared" si="31"/>
        <v/>
      </c>
    </row>
    <row r="1086" spans="10:10" x14ac:dyDescent="0.25">
      <c r="J1086" s="32" t="str">
        <f t="shared" si="31"/>
        <v/>
      </c>
    </row>
    <row r="1087" spans="10:10" x14ac:dyDescent="0.25">
      <c r="J1087" s="32" t="str">
        <f t="shared" si="31"/>
        <v/>
      </c>
    </row>
    <row r="1088" spans="10:10" x14ac:dyDescent="0.25">
      <c r="J1088" s="32" t="str">
        <f t="shared" si="31"/>
        <v/>
      </c>
    </row>
    <row r="1089" spans="10:10" x14ac:dyDescent="0.25">
      <c r="J1089" s="32" t="str">
        <f t="shared" si="31"/>
        <v/>
      </c>
    </row>
    <row r="1090" spans="10:10" x14ac:dyDescent="0.25">
      <c r="J1090" s="32" t="str">
        <f t="shared" si="31"/>
        <v/>
      </c>
    </row>
    <row r="1091" spans="10:10" x14ac:dyDescent="0.25">
      <c r="J1091" s="32" t="str">
        <f t="shared" si="31"/>
        <v/>
      </c>
    </row>
    <row r="1092" spans="10:10" x14ac:dyDescent="0.25">
      <c r="J1092" s="32" t="str">
        <f t="shared" si="31"/>
        <v/>
      </c>
    </row>
    <row r="1093" spans="10:10" x14ac:dyDescent="0.25">
      <c r="J1093" s="32" t="str">
        <f t="shared" si="31"/>
        <v/>
      </c>
    </row>
    <row r="1094" spans="10:10" x14ac:dyDescent="0.25">
      <c r="J1094" s="32" t="str">
        <f t="shared" si="31"/>
        <v/>
      </c>
    </row>
    <row r="1095" spans="10:10" x14ac:dyDescent="0.25">
      <c r="J1095" s="32" t="str">
        <f t="shared" si="31"/>
        <v/>
      </c>
    </row>
    <row r="1096" spans="10:10" x14ac:dyDescent="0.25">
      <c r="J1096" s="32" t="str">
        <f t="shared" si="31"/>
        <v/>
      </c>
    </row>
    <row r="1097" spans="10:10" x14ac:dyDescent="0.25">
      <c r="J1097" s="32" t="str">
        <f t="shared" si="31"/>
        <v/>
      </c>
    </row>
    <row r="1098" spans="10:10" x14ac:dyDescent="0.25">
      <c r="J1098" s="32" t="str">
        <f t="shared" si="31"/>
        <v/>
      </c>
    </row>
    <row r="1099" spans="10:10" x14ac:dyDescent="0.25">
      <c r="J1099" s="32" t="str">
        <f t="shared" si="31"/>
        <v/>
      </c>
    </row>
    <row r="1100" spans="10:10" x14ac:dyDescent="0.25">
      <c r="J1100" s="32" t="str">
        <f t="shared" si="31"/>
        <v/>
      </c>
    </row>
    <row r="1101" spans="10:10" x14ac:dyDescent="0.25">
      <c r="J1101" s="32" t="str">
        <f t="shared" si="31"/>
        <v/>
      </c>
    </row>
    <row r="1102" spans="10:10" x14ac:dyDescent="0.25">
      <c r="J1102" s="32" t="str">
        <f t="shared" si="31"/>
        <v/>
      </c>
    </row>
    <row r="1103" spans="10:10" x14ac:dyDescent="0.25">
      <c r="J1103" s="32" t="str">
        <f t="shared" si="31"/>
        <v/>
      </c>
    </row>
    <row r="1104" spans="10:10" x14ac:dyDescent="0.25">
      <c r="J1104" s="32" t="str">
        <f t="shared" si="31"/>
        <v/>
      </c>
    </row>
    <row r="1105" spans="10:10" x14ac:dyDescent="0.25">
      <c r="J1105" s="32" t="str">
        <f t="shared" si="31"/>
        <v/>
      </c>
    </row>
    <row r="1106" spans="10:10" x14ac:dyDescent="0.25">
      <c r="J1106" s="32" t="str">
        <f t="shared" si="31"/>
        <v/>
      </c>
    </row>
    <row r="1107" spans="10:10" x14ac:dyDescent="0.25">
      <c r="J1107" s="32" t="str">
        <f t="shared" si="31"/>
        <v/>
      </c>
    </row>
    <row r="1108" spans="10:10" x14ac:dyDescent="0.25">
      <c r="J1108" s="32" t="str">
        <f t="shared" si="31"/>
        <v/>
      </c>
    </row>
    <row r="1109" spans="10:10" x14ac:dyDescent="0.25">
      <c r="J1109" s="32" t="str">
        <f t="shared" si="31"/>
        <v/>
      </c>
    </row>
    <row r="1110" spans="10:10" x14ac:dyDescent="0.25">
      <c r="J1110" s="32" t="str">
        <f t="shared" si="31"/>
        <v/>
      </c>
    </row>
    <row r="1111" spans="10:10" x14ac:dyDescent="0.25">
      <c r="J1111" s="32" t="str">
        <f t="shared" si="31"/>
        <v/>
      </c>
    </row>
    <row r="1112" spans="10:10" x14ac:dyDescent="0.25">
      <c r="J1112" s="32" t="str">
        <f t="shared" si="31"/>
        <v/>
      </c>
    </row>
    <row r="1113" spans="10:10" x14ac:dyDescent="0.25">
      <c r="J1113" s="32" t="str">
        <f t="shared" si="31"/>
        <v/>
      </c>
    </row>
    <row r="1114" spans="10:10" x14ac:dyDescent="0.25">
      <c r="J1114" s="32" t="str">
        <f t="shared" si="31"/>
        <v/>
      </c>
    </row>
    <row r="1115" spans="10:10" x14ac:dyDescent="0.25">
      <c r="J1115" s="32" t="str">
        <f t="shared" si="31"/>
        <v/>
      </c>
    </row>
    <row r="1116" spans="10:10" x14ac:dyDescent="0.25">
      <c r="J1116" s="32" t="str">
        <f t="shared" si="31"/>
        <v/>
      </c>
    </row>
    <row r="1117" spans="10:10" x14ac:dyDescent="0.25">
      <c r="J1117" s="32" t="str">
        <f t="shared" si="31"/>
        <v/>
      </c>
    </row>
    <row r="1118" spans="10:10" x14ac:dyDescent="0.25">
      <c r="J1118" s="32" t="str">
        <f t="shared" ref="J1118:J1181" si="32">IF(B1118="","",IF(B1118&gt;C1118,"HOT","COLD"))</f>
        <v/>
      </c>
    </row>
    <row r="1119" spans="10:10" x14ac:dyDescent="0.25">
      <c r="J1119" s="32" t="str">
        <f t="shared" si="32"/>
        <v/>
      </c>
    </row>
    <row r="1120" spans="10:10" x14ac:dyDescent="0.25">
      <c r="J1120" s="32" t="str">
        <f t="shared" si="32"/>
        <v/>
      </c>
    </row>
    <row r="1121" spans="10:10" x14ac:dyDescent="0.25">
      <c r="J1121" s="32" t="str">
        <f t="shared" si="32"/>
        <v/>
      </c>
    </row>
    <row r="1122" spans="10:10" x14ac:dyDescent="0.25">
      <c r="J1122" s="32" t="str">
        <f t="shared" si="32"/>
        <v/>
      </c>
    </row>
    <row r="1123" spans="10:10" x14ac:dyDescent="0.25">
      <c r="J1123" s="32" t="str">
        <f t="shared" si="32"/>
        <v/>
      </c>
    </row>
    <row r="1124" spans="10:10" x14ac:dyDescent="0.25">
      <c r="J1124" s="32" t="str">
        <f t="shared" si="32"/>
        <v/>
      </c>
    </row>
    <row r="1125" spans="10:10" x14ac:dyDescent="0.25">
      <c r="J1125" s="32" t="str">
        <f t="shared" si="32"/>
        <v/>
      </c>
    </row>
    <row r="1126" spans="10:10" x14ac:dyDescent="0.25">
      <c r="J1126" s="32" t="str">
        <f t="shared" si="32"/>
        <v/>
      </c>
    </row>
    <row r="1127" spans="10:10" x14ac:dyDescent="0.25">
      <c r="J1127" s="32" t="str">
        <f t="shared" si="32"/>
        <v/>
      </c>
    </row>
    <row r="1128" spans="10:10" x14ac:dyDescent="0.25">
      <c r="J1128" s="32" t="str">
        <f t="shared" si="32"/>
        <v/>
      </c>
    </row>
    <row r="1129" spans="10:10" x14ac:dyDescent="0.25">
      <c r="J1129" s="32" t="str">
        <f t="shared" si="32"/>
        <v/>
      </c>
    </row>
    <row r="1130" spans="10:10" x14ac:dyDescent="0.25">
      <c r="J1130" s="32" t="str">
        <f t="shared" si="32"/>
        <v/>
      </c>
    </row>
    <row r="1131" spans="10:10" x14ac:dyDescent="0.25">
      <c r="J1131" s="32" t="str">
        <f t="shared" si="32"/>
        <v/>
      </c>
    </row>
    <row r="1132" spans="10:10" x14ac:dyDescent="0.25">
      <c r="J1132" s="32" t="str">
        <f t="shared" si="32"/>
        <v/>
      </c>
    </row>
    <row r="1133" spans="10:10" x14ac:dyDescent="0.25">
      <c r="J1133" s="32" t="str">
        <f t="shared" si="32"/>
        <v/>
      </c>
    </row>
    <row r="1134" spans="10:10" x14ac:dyDescent="0.25">
      <c r="J1134" s="32" t="str">
        <f t="shared" si="32"/>
        <v/>
      </c>
    </row>
    <row r="1135" spans="10:10" x14ac:dyDescent="0.25">
      <c r="J1135" s="32" t="str">
        <f t="shared" si="32"/>
        <v/>
      </c>
    </row>
    <row r="1136" spans="10:10" x14ac:dyDescent="0.25">
      <c r="J1136" s="32" t="str">
        <f t="shared" si="32"/>
        <v/>
      </c>
    </row>
    <row r="1137" spans="10:10" x14ac:dyDescent="0.25">
      <c r="J1137" s="32" t="str">
        <f t="shared" si="32"/>
        <v/>
      </c>
    </row>
    <row r="1138" spans="10:10" x14ac:dyDescent="0.25">
      <c r="J1138" s="32" t="str">
        <f t="shared" si="32"/>
        <v/>
      </c>
    </row>
    <row r="1139" spans="10:10" x14ac:dyDescent="0.25">
      <c r="J1139" s="32" t="str">
        <f t="shared" si="32"/>
        <v/>
      </c>
    </row>
    <row r="1140" spans="10:10" x14ac:dyDescent="0.25">
      <c r="J1140" s="32" t="str">
        <f t="shared" si="32"/>
        <v/>
      </c>
    </row>
    <row r="1141" spans="10:10" x14ac:dyDescent="0.25">
      <c r="J1141" s="32" t="str">
        <f t="shared" si="32"/>
        <v/>
      </c>
    </row>
    <row r="1142" spans="10:10" x14ac:dyDescent="0.25">
      <c r="J1142" s="32" t="str">
        <f t="shared" si="32"/>
        <v/>
      </c>
    </row>
    <row r="1143" spans="10:10" x14ac:dyDescent="0.25">
      <c r="J1143" s="32" t="str">
        <f t="shared" si="32"/>
        <v/>
      </c>
    </row>
    <row r="1144" spans="10:10" x14ac:dyDescent="0.25">
      <c r="J1144" s="32" t="str">
        <f t="shared" si="32"/>
        <v/>
      </c>
    </row>
    <row r="1145" spans="10:10" x14ac:dyDescent="0.25">
      <c r="J1145" s="32" t="str">
        <f t="shared" si="32"/>
        <v/>
      </c>
    </row>
    <row r="1146" spans="10:10" x14ac:dyDescent="0.25">
      <c r="J1146" s="32" t="str">
        <f t="shared" si="32"/>
        <v/>
      </c>
    </row>
    <row r="1147" spans="10:10" x14ac:dyDescent="0.25">
      <c r="J1147" s="32" t="str">
        <f t="shared" si="32"/>
        <v/>
      </c>
    </row>
    <row r="1148" spans="10:10" x14ac:dyDescent="0.25">
      <c r="J1148" s="32" t="str">
        <f t="shared" si="32"/>
        <v/>
      </c>
    </row>
    <row r="1149" spans="10:10" x14ac:dyDescent="0.25">
      <c r="J1149" s="32" t="str">
        <f t="shared" si="32"/>
        <v/>
      </c>
    </row>
    <row r="1150" spans="10:10" x14ac:dyDescent="0.25">
      <c r="J1150" s="32" t="str">
        <f t="shared" si="32"/>
        <v/>
      </c>
    </row>
    <row r="1151" spans="10:10" x14ac:dyDescent="0.25">
      <c r="J1151" s="32" t="str">
        <f t="shared" si="32"/>
        <v/>
      </c>
    </row>
    <row r="1152" spans="10:10" x14ac:dyDescent="0.25">
      <c r="J1152" s="32" t="str">
        <f t="shared" si="32"/>
        <v/>
      </c>
    </row>
    <row r="1153" spans="10:10" x14ac:dyDescent="0.25">
      <c r="J1153" s="32" t="str">
        <f t="shared" si="32"/>
        <v/>
      </c>
    </row>
    <row r="1154" spans="10:10" x14ac:dyDescent="0.25">
      <c r="J1154" s="32" t="str">
        <f t="shared" si="32"/>
        <v/>
      </c>
    </row>
    <row r="1155" spans="10:10" x14ac:dyDescent="0.25">
      <c r="J1155" s="32" t="str">
        <f t="shared" si="32"/>
        <v/>
      </c>
    </row>
    <row r="1156" spans="10:10" x14ac:dyDescent="0.25">
      <c r="J1156" s="32" t="str">
        <f t="shared" si="32"/>
        <v/>
      </c>
    </row>
    <row r="1157" spans="10:10" x14ac:dyDescent="0.25">
      <c r="J1157" s="32" t="str">
        <f t="shared" si="32"/>
        <v/>
      </c>
    </row>
    <row r="1158" spans="10:10" x14ac:dyDescent="0.25">
      <c r="J1158" s="32" t="str">
        <f t="shared" si="32"/>
        <v/>
      </c>
    </row>
    <row r="1159" spans="10:10" x14ac:dyDescent="0.25">
      <c r="J1159" s="32" t="str">
        <f t="shared" si="32"/>
        <v/>
      </c>
    </row>
    <row r="1160" spans="10:10" x14ac:dyDescent="0.25">
      <c r="J1160" s="32" t="str">
        <f t="shared" si="32"/>
        <v/>
      </c>
    </row>
    <row r="1161" spans="10:10" x14ac:dyDescent="0.25">
      <c r="J1161" s="32" t="str">
        <f t="shared" si="32"/>
        <v/>
      </c>
    </row>
    <row r="1162" spans="10:10" x14ac:dyDescent="0.25">
      <c r="J1162" s="32" t="str">
        <f t="shared" si="32"/>
        <v/>
      </c>
    </row>
    <row r="1163" spans="10:10" x14ac:dyDescent="0.25">
      <c r="J1163" s="32" t="str">
        <f t="shared" si="32"/>
        <v/>
      </c>
    </row>
    <row r="1164" spans="10:10" x14ac:dyDescent="0.25">
      <c r="J1164" s="32" t="str">
        <f t="shared" si="32"/>
        <v/>
      </c>
    </row>
    <row r="1165" spans="10:10" x14ac:dyDescent="0.25">
      <c r="J1165" s="32" t="str">
        <f t="shared" si="32"/>
        <v/>
      </c>
    </row>
    <row r="1166" spans="10:10" x14ac:dyDescent="0.25">
      <c r="J1166" s="32" t="str">
        <f t="shared" si="32"/>
        <v/>
      </c>
    </row>
    <row r="1167" spans="10:10" x14ac:dyDescent="0.25">
      <c r="J1167" s="32" t="str">
        <f t="shared" si="32"/>
        <v/>
      </c>
    </row>
    <row r="1168" spans="10:10" x14ac:dyDescent="0.25">
      <c r="J1168" s="32" t="str">
        <f t="shared" si="32"/>
        <v/>
      </c>
    </row>
    <row r="1169" spans="10:10" x14ac:dyDescent="0.25">
      <c r="J1169" s="32" t="str">
        <f t="shared" si="32"/>
        <v/>
      </c>
    </row>
    <row r="1170" spans="10:10" x14ac:dyDescent="0.25">
      <c r="J1170" s="32" t="str">
        <f t="shared" si="32"/>
        <v/>
      </c>
    </row>
    <row r="1171" spans="10:10" x14ac:dyDescent="0.25">
      <c r="J1171" s="32" t="str">
        <f t="shared" si="32"/>
        <v/>
      </c>
    </row>
    <row r="1172" spans="10:10" x14ac:dyDescent="0.25">
      <c r="J1172" s="32" t="str">
        <f t="shared" si="32"/>
        <v/>
      </c>
    </row>
    <row r="1173" spans="10:10" x14ac:dyDescent="0.25">
      <c r="J1173" s="32" t="str">
        <f t="shared" si="32"/>
        <v/>
      </c>
    </row>
    <row r="1174" spans="10:10" x14ac:dyDescent="0.25">
      <c r="J1174" s="32" t="str">
        <f t="shared" si="32"/>
        <v/>
      </c>
    </row>
    <row r="1175" spans="10:10" x14ac:dyDescent="0.25">
      <c r="J1175" s="32" t="str">
        <f t="shared" si="32"/>
        <v/>
      </c>
    </row>
    <row r="1176" spans="10:10" x14ac:dyDescent="0.25">
      <c r="J1176" s="32" t="str">
        <f t="shared" si="32"/>
        <v/>
      </c>
    </row>
    <row r="1177" spans="10:10" x14ac:dyDescent="0.25">
      <c r="J1177" s="32" t="str">
        <f t="shared" si="32"/>
        <v/>
      </c>
    </row>
    <row r="1178" spans="10:10" x14ac:dyDescent="0.25">
      <c r="J1178" s="32" t="str">
        <f t="shared" si="32"/>
        <v/>
      </c>
    </row>
    <row r="1179" spans="10:10" x14ac:dyDescent="0.25">
      <c r="J1179" s="32" t="str">
        <f t="shared" si="32"/>
        <v/>
      </c>
    </row>
    <row r="1180" spans="10:10" x14ac:dyDescent="0.25">
      <c r="J1180" s="32" t="str">
        <f t="shared" si="32"/>
        <v/>
      </c>
    </row>
    <row r="1181" spans="10:10" x14ac:dyDescent="0.25">
      <c r="J1181" s="32" t="str">
        <f t="shared" si="32"/>
        <v/>
      </c>
    </row>
    <row r="1182" spans="10:10" x14ac:dyDescent="0.25">
      <c r="J1182" s="32" t="str">
        <f t="shared" ref="J1182:J1245" si="33">IF(B1182="","",IF(B1182&gt;C1182,"HOT","COLD"))</f>
        <v/>
      </c>
    </row>
    <row r="1183" spans="10:10" x14ac:dyDescent="0.25">
      <c r="J1183" s="32" t="str">
        <f t="shared" si="33"/>
        <v/>
      </c>
    </row>
    <row r="1184" spans="10:10" x14ac:dyDescent="0.25">
      <c r="J1184" s="32" t="str">
        <f t="shared" si="33"/>
        <v/>
      </c>
    </row>
    <row r="1185" spans="10:10" x14ac:dyDescent="0.25">
      <c r="J1185" s="32" t="str">
        <f t="shared" si="33"/>
        <v/>
      </c>
    </row>
    <row r="1186" spans="10:10" x14ac:dyDescent="0.25">
      <c r="J1186" s="32" t="str">
        <f t="shared" si="33"/>
        <v/>
      </c>
    </row>
    <row r="1187" spans="10:10" x14ac:dyDescent="0.25">
      <c r="J1187" s="32" t="str">
        <f t="shared" si="33"/>
        <v/>
      </c>
    </row>
    <row r="1188" spans="10:10" x14ac:dyDescent="0.25">
      <c r="J1188" s="32" t="str">
        <f t="shared" si="33"/>
        <v/>
      </c>
    </row>
    <row r="1189" spans="10:10" x14ac:dyDescent="0.25">
      <c r="J1189" s="32" t="str">
        <f t="shared" si="33"/>
        <v/>
      </c>
    </row>
    <row r="1190" spans="10:10" x14ac:dyDescent="0.25">
      <c r="J1190" s="32" t="str">
        <f t="shared" si="33"/>
        <v/>
      </c>
    </row>
    <row r="1191" spans="10:10" x14ac:dyDescent="0.25">
      <c r="J1191" s="32" t="str">
        <f t="shared" si="33"/>
        <v/>
      </c>
    </row>
    <row r="1192" spans="10:10" x14ac:dyDescent="0.25">
      <c r="J1192" s="32" t="str">
        <f t="shared" si="33"/>
        <v/>
      </c>
    </row>
    <row r="1193" spans="10:10" x14ac:dyDescent="0.25">
      <c r="J1193" s="32" t="str">
        <f t="shared" si="33"/>
        <v/>
      </c>
    </row>
    <row r="1194" spans="10:10" x14ac:dyDescent="0.25">
      <c r="J1194" s="32" t="str">
        <f t="shared" si="33"/>
        <v/>
      </c>
    </row>
    <row r="1195" spans="10:10" x14ac:dyDescent="0.25">
      <c r="J1195" s="32" t="str">
        <f t="shared" si="33"/>
        <v/>
      </c>
    </row>
    <row r="1196" spans="10:10" x14ac:dyDescent="0.25">
      <c r="J1196" s="32" t="str">
        <f t="shared" si="33"/>
        <v/>
      </c>
    </row>
    <row r="1197" spans="10:10" x14ac:dyDescent="0.25">
      <c r="J1197" s="32" t="str">
        <f t="shared" si="33"/>
        <v/>
      </c>
    </row>
    <row r="1198" spans="10:10" x14ac:dyDescent="0.25">
      <c r="J1198" s="32" t="str">
        <f t="shared" si="33"/>
        <v/>
      </c>
    </row>
    <row r="1199" spans="10:10" x14ac:dyDescent="0.25">
      <c r="J1199" s="32" t="str">
        <f t="shared" si="33"/>
        <v/>
      </c>
    </row>
    <row r="1200" spans="10:10" x14ac:dyDescent="0.25">
      <c r="J1200" s="32" t="str">
        <f t="shared" si="33"/>
        <v/>
      </c>
    </row>
    <row r="1201" spans="10:10" x14ac:dyDescent="0.25">
      <c r="J1201" s="32" t="str">
        <f t="shared" si="33"/>
        <v/>
      </c>
    </row>
    <row r="1202" spans="10:10" x14ac:dyDescent="0.25">
      <c r="J1202" s="32" t="str">
        <f t="shared" si="33"/>
        <v/>
      </c>
    </row>
    <row r="1203" spans="10:10" x14ac:dyDescent="0.25">
      <c r="J1203" s="32" t="str">
        <f t="shared" si="33"/>
        <v/>
      </c>
    </row>
    <row r="1204" spans="10:10" x14ac:dyDescent="0.25">
      <c r="J1204" s="32" t="str">
        <f t="shared" si="33"/>
        <v/>
      </c>
    </row>
    <row r="1205" spans="10:10" x14ac:dyDescent="0.25">
      <c r="J1205" s="32" t="str">
        <f t="shared" si="33"/>
        <v/>
      </c>
    </row>
    <row r="1206" spans="10:10" x14ac:dyDescent="0.25">
      <c r="J1206" s="32" t="str">
        <f t="shared" si="33"/>
        <v/>
      </c>
    </row>
    <row r="1207" spans="10:10" x14ac:dyDescent="0.25">
      <c r="J1207" s="32" t="str">
        <f t="shared" si="33"/>
        <v/>
      </c>
    </row>
    <row r="1208" spans="10:10" x14ac:dyDescent="0.25">
      <c r="J1208" s="32" t="str">
        <f t="shared" si="33"/>
        <v/>
      </c>
    </row>
    <row r="1209" spans="10:10" x14ac:dyDescent="0.25">
      <c r="J1209" s="32" t="str">
        <f t="shared" si="33"/>
        <v/>
      </c>
    </row>
    <row r="1210" spans="10:10" x14ac:dyDescent="0.25">
      <c r="J1210" s="32" t="str">
        <f t="shared" si="33"/>
        <v/>
      </c>
    </row>
    <row r="1211" spans="10:10" x14ac:dyDescent="0.25">
      <c r="J1211" s="32" t="str">
        <f t="shared" si="33"/>
        <v/>
      </c>
    </row>
    <row r="1212" spans="10:10" x14ac:dyDescent="0.25">
      <c r="J1212" s="32" t="str">
        <f t="shared" si="33"/>
        <v/>
      </c>
    </row>
    <row r="1213" spans="10:10" x14ac:dyDescent="0.25">
      <c r="J1213" s="32" t="str">
        <f t="shared" si="33"/>
        <v/>
      </c>
    </row>
    <row r="1214" spans="10:10" x14ac:dyDescent="0.25">
      <c r="J1214" s="32" t="str">
        <f t="shared" si="33"/>
        <v/>
      </c>
    </row>
    <row r="1215" spans="10:10" x14ac:dyDescent="0.25">
      <c r="J1215" s="32" t="str">
        <f t="shared" si="33"/>
        <v/>
      </c>
    </row>
    <row r="1216" spans="10:10" x14ac:dyDescent="0.25">
      <c r="J1216" s="32" t="str">
        <f t="shared" si="33"/>
        <v/>
      </c>
    </row>
    <row r="1217" spans="10:10" x14ac:dyDescent="0.25">
      <c r="J1217" s="32" t="str">
        <f t="shared" si="33"/>
        <v/>
      </c>
    </row>
    <row r="1218" spans="10:10" x14ac:dyDescent="0.25">
      <c r="J1218" s="32" t="str">
        <f t="shared" si="33"/>
        <v/>
      </c>
    </row>
    <row r="1219" spans="10:10" x14ac:dyDescent="0.25">
      <c r="J1219" s="32" t="str">
        <f t="shared" si="33"/>
        <v/>
      </c>
    </row>
    <row r="1220" spans="10:10" x14ac:dyDescent="0.25">
      <c r="J1220" s="32" t="str">
        <f t="shared" si="33"/>
        <v/>
      </c>
    </row>
    <row r="1221" spans="10:10" x14ac:dyDescent="0.25">
      <c r="J1221" s="32" t="str">
        <f t="shared" si="33"/>
        <v/>
      </c>
    </row>
    <row r="1222" spans="10:10" x14ac:dyDescent="0.25">
      <c r="J1222" s="32" t="str">
        <f t="shared" si="33"/>
        <v/>
      </c>
    </row>
    <row r="1223" spans="10:10" x14ac:dyDescent="0.25">
      <c r="J1223" s="32" t="str">
        <f t="shared" si="33"/>
        <v/>
      </c>
    </row>
    <row r="1224" spans="10:10" x14ac:dyDescent="0.25">
      <c r="J1224" s="32" t="str">
        <f t="shared" si="33"/>
        <v/>
      </c>
    </row>
    <row r="1225" spans="10:10" x14ac:dyDescent="0.25">
      <c r="J1225" s="32" t="str">
        <f t="shared" si="33"/>
        <v/>
      </c>
    </row>
    <row r="1226" spans="10:10" x14ac:dyDescent="0.25">
      <c r="J1226" s="32" t="str">
        <f t="shared" si="33"/>
        <v/>
      </c>
    </row>
    <row r="1227" spans="10:10" x14ac:dyDescent="0.25">
      <c r="J1227" s="32" t="str">
        <f t="shared" si="33"/>
        <v/>
      </c>
    </row>
    <row r="1228" spans="10:10" x14ac:dyDescent="0.25">
      <c r="J1228" s="32" t="str">
        <f t="shared" si="33"/>
        <v/>
      </c>
    </row>
    <row r="1229" spans="10:10" x14ac:dyDescent="0.25">
      <c r="J1229" s="32" t="str">
        <f t="shared" si="33"/>
        <v/>
      </c>
    </row>
    <row r="1230" spans="10:10" x14ac:dyDescent="0.25">
      <c r="J1230" s="32" t="str">
        <f t="shared" si="33"/>
        <v/>
      </c>
    </row>
    <row r="1231" spans="10:10" x14ac:dyDescent="0.25">
      <c r="J1231" s="32" t="str">
        <f t="shared" si="33"/>
        <v/>
      </c>
    </row>
    <row r="1232" spans="10:10" x14ac:dyDescent="0.25">
      <c r="J1232" s="32" t="str">
        <f t="shared" si="33"/>
        <v/>
      </c>
    </row>
    <row r="1233" spans="10:10" x14ac:dyDescent="0.25">
      <c r="J1233" s="32" t="str">
        <f t="shared" si="33"/>
        <v/>
      </c>
    </row>
    <row r="1234" spans="10:10" x14ac:dyDescent="0.25">
      <c r="J1234" s="32" t="str">
        <f t="shared" si="33"/>
        <v/>
      </c>
    </row>
    <row r="1235" spans="10:10" x14ac:dyDescent="0.25">
      <c r="J1235" s="32" t="str">
        <f t="shared" si="33"/>
        <v/>
      </c>
    </row>
    <row r="1236" spans="10:10" x14ac:dyDescent="0.25">
      <c r="J1236" s="32" t="str">
        <f t="shared" si="33"/>
        <v/>
      </c>
    </row>
    <row r="1237" spans="10:10" x14ac:dyDescent="0.25">
      <c r="J1237" s="32" t="str">
        <f t="shared" si="33"/>
        <v/>
      </c>
    </row>
    <row r="1238" spans="10:10" x14ac:dyDescent="0.25">
      <c r="J1238" s="32" t="str">
        <f t="shared" si="33"/>
        <v/>
      </c>
    </row>
    <row r="1239" spans="10:10" x14ac:dyDescent="0.25">
      <c r="J1239" s="32" t="str">
        <f t="shared" si="33"/>
        <v/>
      </c>
    </row>
    <row r="1240" spans="10:10" x14ac:dyDescent="0.25">
      <c r="J1240" s="32" t="str">
        <f t="shared" si="33"/>
        <v/>
      </c>
    </row>
    <row r="1241" spans="10:10" x14ac:dyDescent="0.25">
      <c r="J1241" s="32" t="str">
        <f t="shared" si="33"/>
        <v/>
      </c>
    </row>
    <row r="1242" spans="10:10" x14ac:dyDescent="0.25">
      <c r="J1242" s="32" t="str">
        <f t="shared" si="33"/>
        <v/>
      </c>
    </row>
    <row r="1243" spans="10:10" x14ac:dyDescent="0.25">
      <c r="J1243" s="32" t="str">
        <f t="shared" si="33"/>
        <v/>
      </c>
    </row>
    <row r="1244" spans="10:10" x14ac:dyDescent="0.25">
      <c r="J1244" s="32" t="str">
        <f t="shared" si="33"/>
        <v/>
      </c>
    </row>
    <row r="1245" spans="10:10" x14ac:dyDescent="0.25">
      <c r="J1245" s="32" t="str">
        <f t="shared" si="33"/>
        <v/>
      </c>
    </row>
    <row r="1246" spans="10:10" x14ac:dyDescent="0.25">
      <c r="J1246" s="32" t="str">
        <f t="shared" ref="J1246:J1309" si="34">IF(B1246="","",IF(B1246&gt;C1246,"HOT","COLD"))</f>
        <v/>
      </c>
    </row>
    <row r="1247" spans="10:10" x14ac:dyDescent="0.25">
      <c r="J1247" s="32" t="str">
        <f t="shared" si="34"/>
        <v/>
      </c>
    </row>
    <row r="1248" spans="10:10" x14ac:dyDescent="0.25">
      <c r="J1248" s="32" t="str">
        <f t="shared" si="34"/>
        <v/>
      </c>
    </row>
    <row r="1249" spans="10:10" x14ac:dyDescent="0.25">
      <c r="J1249" s="32" t="str">
        <f t="shared" si="34"/>
        <v/>
      </c>
    </row>
    <row r="1250" spans="10:10" x14ac:dyDescent="0.25">
      <c r="J1250" s="32" t="str">
        <f t="shared" si="34"/>
        <v/>
      </c>
    </row>
    <row r="1251" spans="10:10" x14ac:dyDescent="0.25">
      <c r="J1251" s="32" t="str">
        <f t="shared" si="34"/>
        <v/>
      </c>
    </row>
    <row r="1252" spans="10:10" x14ac:dyDescent="0.25">
      <c r="J1252" s="32" t="str">
        <f t="shared" si="34"/>
        <v/>
      </c>
    </row>
    <row r="1253" spans="10:10" x14ac:dyDescent="0.25">
      <c r="J1253" s="32" t="str">
        <f t="shared" si="34"/>
        <v/>
      </c>
    </row>
    <row r="1254" spans="10:10" x14ac:dyDescent="0.25">
      <c r="J1254" s="32" t="str">
        <f t="shared" si="34"/>
        <v/>
      </c>
    </row>
    <row r="1255" spans="10:10" x14ac:dyDescent="0.25">
      <c r="J1255" s="32" t="str">
        <f t="shared" si="34"/>
        <v/>
      </c>
    </row>
    <row r="1256" spans="10:10" x14ac:dyDescent="0.25">
      <c r="J1256" s="32" t="str">
        <f t="shared" si="34"/>
        <v/>
      </c>
    </row>
    <row r="1257" spans="10:10" x14ac:dyDescent="0.25">
      <c r="J1257" s="32" t="str">
        <f t="shared" si="34"/>
        <v/>
      </c>
    </row>
    <row r="1258" spans="10:10" x14ac:dyDescent="0.25">
      <c r="J1258" s="32" t="str">
        <f t="shared" si="34"/>
        <v/>
      </c>
    </row>
    <row r="1259" spans="10:10" x14ac:dyDescent="0.25">
      <c r="J1259" s="32" t="str">
        <f t="shared" si="34"/>
        <v/>
      </c>
    </row>
    <row r="1260" spans="10:10" x14ac:dyDescent="0.25">
      <c r="J1260" s="32" t="str">
        <f t="shared" si="34"/>
        <v/>
      </c>
    </row>
    <row r="1261" spans="10:10" x14ac:dyDescent="0.25">
      <c r="J1261" s="32" t="str">
        <f t="shared" si="34"/>
        <v/>
      </c>
    </row>
    <row r="1262" spans="10:10" x14ac:dyDescent="0.25">
      <c r="J1262" s="32" t="str">
        <f t="shared" si="34"/>
        <v/>
      </c>
    </row>
    <row r="1263" spans="10:10" x14ac:dyDescent="0.25">
      <c r="J1263" s="32" t="str">
        <f t="shared" si="34"/>
        <v/>
      </c>
    </row>
    <row r="1264" spans="10:10" x14ac:dyDescent="0.25">
      <c r="J1264" s="32" t="str">
        <f t="shared" si="34"/>
        <v/>
      </c>
    </row>
    <row r="1265" spans="10:10" x14ac:dyDescent="0.25">
      <c r="J1265" s="32" t="str">
        <f t="shared" si="34"/>
        <v/>
      </c>
    </row>
    <row r="1266" spans="10:10" x14ac:dyDescent="0.25">
      <c r="J1266" s="32" t="str">
        <f t="shared" si="34"/>
        <v/>
      </c>
    </row>
    <row r="1267" spans="10:10" x14ac:dyDescent="0.25">
      <c r="J1267" s="32" t="str">
        <f t="shared" si="34"/>
        <v/>
      </c>
    </row>
    <row r="1268" spans="10:10" x14ac:dyDescent="0.25">
      <c r="J1268" s="32" t="str">
        <f t="shared" si="34"/>
        <v/>
      </c>
    </row>
    <row r="1269" spans="10:10" x14ac:dyDescent="0.25">
      <c r="J1269" s="32" t="str">
        <f t="shared" si="34"/>
        <v/>
      </c>
    </row>
    <row r="1270" spans="10:10" x14ac:dyDescent="0.25">
      <c r="J1270" s="32" t="str">
        <f t="shared" si="34"/>
        <v/>
      </c>
    </row>
    <row r="1271" spans="10:10" x14ac:dyDescent="0.25">
      <c r="J1271" s="32" t="str">
        <f t="shared" si="34"/>
        <v/>
      </c>
    </row>
    <row r="1272" spans="10:10" x14ac:dyDescent="0.25">
      <c r="J1272" s="32" t="str">
        <f t="shared" si="34"/>
        <v/>
      </c>
    </row>
    <row r="1273" spans="10:10" x14ac:dyDescent="0.25">
      <c r="J1273" s="32" t="str">
        <f t="shared" si="34"/>
        <v/>
      </c>
    </row>
    <row r="1274" spans="10:10" x14ac:dyDescent="0.25">
      <c r="J1274" s="32" t="str">
        <f t="shared" si="34"/>
        <v/>
      </c>
    </row>
    <row r="1275" spans="10:10" x14ac:dyDescent="0.25">
      <c r="J1275" s="32" t="str">
        <f t="shared" si="34"/>
        <v/>
      </c>
    </row>
    <row r="1276" spans="10:10" x14ac:dyDescent="0.25">
      <c r="J1276" s="32" t="str">
        <f t="shared" si="34"/>
        <v/>
      </c>
    </row>
    <row r="1277" spans="10:10" x14ac:dyDescent="0.25">
      <c r="J1277" s="32" t="str">
        <f t="shared" si="34"/>
        <v/>
      </c>
    </row>
    <row r="1278" spans="10:10" x14ac:dyDescent="0.25">
      <c r="J1278" s="32" t="str">
        <f t="shared" si="34"/>
        <v/>
      </c>
    </row>
    <row r="1279" spans="10:10" x14ac:dyDescent="0.25">
      <c r="J1279" s="32" t="str">
        <f t="shared" si="34"/>
        <v/>
      </c>
    </row>
    <row r="1280" spans="10:10" x14ac:dyDescent="0.25">
      <c r="J1280" s="32" t="str">
        <f t="shared" si="34"/>
        <v/>
      </c>
    </row>
    <row r="1281" spans="10:10" x14ac:dyDescent="0.25">
      <c r="J1281" s="32" t="str">
        <f t="shared" si="34"/>
        <v/>
      </c>
    </row>
    <row r="1282" spans="10:10" x14ac:dyDescent="0.25">
      <c r="J1282" s="32" t="str">
        <f t="shared" si="34"/>
        <v/>
      </c>
    </row>
    <row r="1283" spans="10:10" x14ac:dyDescent="0.25">
      <c r="J1283" s="32" t="str">
        <f t="shared" si="34"/>
        <v/>
      </c>
    </row>
    <row r="1284" spans="10:10" x14ac:dyDescent="0.25">
      <c r="J1284" s="32" t="str">
        <f t="shared" si="34"/>
        <v/>
      </c>
    </row>
    <row r="1285" spans="10:10" x14ac:dyDescent="0.25">
      <c r="J1285" s="32" t="str">
        <f t="shared" si="34"/>
        <v/>
      </c>
    </row>
    <row r="1286" spans="10:10" x14ac:dyDescent="0.25">
      <c r="J1286" s="32" t="str">
        <f t="shared" si="34"/>
        <v/>
      </c>
    </row>
    <row r="1287" spans="10:10" x14ac:dyDescent="0.25">
      <c r="J1287" s="32" t="str">
        <f t="shared" si="34"/>
        <v/>
      </c>
    </row>
    <row r="1288" spans="10:10" x14ac:dyDescent="0.25">
      <c r="J1288" s="32" t="str">
        <f t="shared" si="34"/>
        <v/>
      </c>
    </row>
    <row r="1289" spans="10:10" x14ac:dyDescent="0.25">
      <c r="J1289" s="32" t="str">
        <f t="shared" si="34"/>
        <v/>
      </c>
    </row>
    <row r="1290" spans="10:10" x14ac:dyDescent="0.25">
      <c r="J1290" s="32" t="str">
        <f t="shared" si="34"/>
        <v/>
      </c>
    </row>
    <row r="1291" spans="10:10" x14ac:dyDescent="0.25">
      <c r="J1291" s="32" t="str">
        <f t="shared" si="34"/>
        <v/>
      </c>
    </row>
    <row r="1292" spans="10:10" x14ac:dyDescent="0.25">
      <c r="J1292" s="32" t="str">
        <f t="shared" si="34"/>
        <v/>
      </c>
    </row>
    <row r="1293" spans="10:10" x14ac:dyDescent="0.25">
      <c r="J1293" s="32" t="str">
        <f t="shared" si="34"/>
        <v/>
      </c>
    </row>
    <row r="1294" spans="10:10" x14ac:dyDescent="0.25">
      <c r="J1294" s="32" t="str">
        <f t="shared" si="34"/>
        <v/>
      </c>
    </row>
    <row r="1295" spans="10:10" x14ac:dyDescent="0.25">
      <c r="J1295" s="32" t="str">
        <f t="shared" si="34"/>
        <v/>
      </c>
    </row>
    <row r="1296" spans="10:10" x14ac:dyDescent="0.25">
      <c r="J1296" s="32" t="str">
        <f t="shared" si="34"/>
        <v/>
      </c>
    </row>
    <row r="1297" spans="10:10" x14ac:dyDescent="0.25">
      <c r="J1297" s="32" t="str">
        <f t="shared" si="34"/>
        <v/>
      </c>
    </row>
    <row r="1298" spans="10:10" x14ac:dyDescent="0.25">
      <c r="J1298" s="32" t="str">
        <f t="shared" si="34"/>
        <v/>
      </c>
    </row>
    <row r="1299" spans="10:10" x14ac:dyDescent="0.25">
      <c r="J1299" s="32" t="str">
        <f t="shared" si="34"/>
        <v/>
      </c>
    </row>
    <row r="1300" spans="10:10" x14ac:dyDescent="0.25">
      <c r="J1300" s="32" t="str">
        <f t="shared" si="34"/>
        <v/>
      </c>
    </row>
    <row r="1301" spans="10:10" x14ac:dyDescent="0.25">
      <c r="J1301" s="32" t="str">
        <f t="shared" si="34"/>
        <v/>
      </c>
    </row>
    <row r="1302" spans="10:10" x14ac:dyDescent="0.25">
      <c r="J1302" s="32" t="str">
        <f t="shared" si="34"/>
        <v/>
      </c>
    </row>
    <row r="1303" spans="10:10" x14ac:dyDescent="0.25">
      <c r="J1303" s="32" t="str">
        <f t="shared" si="34"/>
        <v/>
      </c>
    </row>
    <row r="1304" spans="10:10" x14ac:dyDescent="0.25">
      <c r="J1304" s="32" t="str">
        <f t="shared" si="34"/>
        <v/>
      </c>
    </row>
    <row r="1305" spans="10:10" x14ac:dyDescent="0.25">
      <c r="J1305" s="32" t="str">
        <f t="shared" si="34"/>
        <v/>
      </c>
    </row>
    <row r="1306" spans="10:10" x14ac:dyDescent="0.25">
      <c r="J1306" s="32" t="str">
        <f t="shared" si="34"/>
        <v/>
      </c>
    </row>
    <row r="1307" spans="10:10" x14ac:dyDescent="0.25">
      <c r="J1307" s="32" t="str">
        <f t="shared" si="34"/>
        <v/>
      </c>
    </row>
    <row r="1308" spans="10:10" x14ac:dyDescent="0.25">
      <c r="J1308" s="32" t="str">
        <f t="shared" si="34"/>
        <v/>
      </c>
    </row>
    <row r="1309" spans="10:10" x14ac:dyDescent="0.25">
      <c r="J1309" s="32" t="str">
        <f t="shared" si="34"/>
        <v/>
      </c>
    </row>
    <row r="1310" spans="10:10" x14ac:dyDescent="0.25">
      <c r="J1310" s="32" t="str">
        <f t="shared" ref="J1310:J1373" si="35">IF(B1310="","",IF(B1310&gt;C1310,"HOT","COLD"))</f>
        <v/>
      </c>
    </row>
    <row r="1311" spans="10:10" x14ac:dyDescent="0.25">
      <c r="J1311" s="32" t="str">
        <f t="shared" si="35"/>
        <v/>
      </c>
    </row>
    <row r="1312" spans="10:10" x14ac:dyDescent="0.25">
      <c r="J1312" s="32" t="str">
        <f t="shared" si="35"/>
        <v/>
      </c>
    </row>
    <row r="1313" spans="10:10" x14ac:dyDescent="0.25">
      <c r="J1313" s="32" t="str">
        <f t="shared" si="35"/>
        <v/>
      </c>
    </row>
    <row r="1314" spans="10:10" x14ac:dyDescent="0.25">
      <c r="J1314" s="32" t="str">
        <f t="shared" si="35"/>
        <v/>
      </c>
    </row>
    <row r="1315" spans="10:10" x14ac:dyDescent="0.25">
      <c r="J1315" s="32" t="str">
        <f t="shared" si="35"/>
        <v/>
      </c>
    </row>
    <row r="1316" spans="10:10" x14ac:dyDescent="0.25">
      <c r="J1316" s="32" t="str">
        <f t="shared" si="35"/>
        <v/>
      </c>
    </row>
    <row r="1317" spans="10:10" x14ac:dyDescent="0.25">
      <c r="J1317" s="32" t="str">
        <f t="shared" si="35"/>
        <v/>
      </c>
    </row>
    <row r="1318" spans="10:10" x14ac:dyDescent="0.25">
      <c r="J1318" s="32" t="str">
        <f t="shared" si="35"/>
        <v/>
      </c>
    </row>
    <row r="1319" spans="10:10" x14ac:dyDescent="0.25">
      <c r="J1319" s="32" t="str">
        <f t="shared" si="35"/>
        <v/>
      </c>
    </row>
    <row r="1320" spans="10:10" x14ac:dyDescent="0.25">
      <c r="J1320" s="32" t="str">
        <f t="shared" si="35"/>
        <v/>
      </c>
    </row>
    <row r="1321" spans="10:10" x14ac:dyDescent="0.25">
      <c r="J1321" s="32" t="str">
        <f t="shared" si="35"/>
        <v/>
      </c>
    </row>
    <row r="1322" spans="10:10" x14ac:dyDescent="0.25">
      <c r="J1322" s="32" t="str">
        <f t="shared" si="35"/>
        <v/>
      </c>
    </row>
    <row r="1323" spans="10:10" x14ac:dyDescent="0.25">
      <c r="J1323" s="32" t="str">
        <f t="shared" si="35"/>
        <v/>
      </c>
    </row>
    <row r="1324" spans="10:10" x14ac:dyDescent="0.25">
      <c r="J1324" s="32" t="str">
        <f t="shared" si="35"/>
        <v/>
      </c>
    </row>
    <row r="1325" spans="10:10" x14ac:dyDescent="0.25">
      <c r="J1325" s="32" t="str">
        <f t="shared" si="35"/>
        <v/>
      </c>
    </row>
    <row r="1326" spans="10:10" x14ac:dyDescent="0.25">
      <c r="J1326" s="32" t="str">
        <f t="shared" si="35"/>
        <v/>
      </c>
    </row>
    <row r="1327" spans="10:10" x14ac:dyDescent="0.25">
      <c r="J1327" s="32" t="str">
        <f t="shared" si="35"/>
        <v/>
      </c>
    </row>
    <row r="1328" spans="10:10" x14ac:dyDescent="0.25">
      <c r="J1328" s="32" t="str">
        <f t="shared" si="35"/>
        <v/>
      </c>
    </row>
    <row r="1329" spans="10:10" x14ac:dyDescent="0.25">
      <c r="J1329" s="32" t="str">
        <f t="shared" si="35"/>
        <v/>
      </c>
    </row>
    <row r="1330" spans="10:10" x14ac:dyDescent="0.25">
      <c r="J1330" s="32" t="str">
        <f t="shared" si="35"/>
        <v/>
      </c>
    </row>
    <row r="1331" spans="10:10" x14ac:dyDescent="0.25">
      <c r="J1331" s="32" t="str">
        <f t="shared" si="35"/>
        <v/>
      </c>
    </row>
    <row r="1332" spans="10:10" x14ac:dyDescent="0.25">
      <c r="J1332" s="32" t="str">
        <f t="shared" si="35"/>
        <v/>
      </c>
    </row>
    <row r="1333" spans="10:10" x14ac:dyDescent="0.25">
      <c r="J1333" s="32" t="str">
        <f t="shared" si="35"/>
        <v/>
      </c>
    </row>
    <row r="1334" spans="10:10" x14ac:dyDescent="0.25">
      <c r="J1334" s="32" t="str">
        <f t="shared" si="35"/>
        <v/>
      </c>
    </row>
    <row r="1335" spans="10:10" x14ac:dyDescent="0.25">
      <c r="J1335" s="32" t="str">
        <f t="shared" si="35"/>
        <v/>
      </c>
    </row>
    <row r="1336" spans="10:10" x14ac:dyDescent="0.25">
      <c r="J1336" s="32" t="str">
        <f t="shared" si="35"/>
        <v/>
      </c>
    </row>
    <row r="1337" spans="10:10" x14ac:dyDescent="0.25">
      <c r="J1337" s="32" t="str">
        <f t="shared" si="35"/>
        <v/>
      </c>
    </row>
    <row r="1338" spans="10:10" x14ac:dyDescent="0.25">
      <c r="J1338" s="32" t="str">
        <f t="shared" si="35"/>
        <v/>
      </c>
    </row>
    <row r="1339" spans="10:10" x14ac:dyDescent="0.25">
      <c r="J1339" s="32" t="str">
        <f t="shared" si="35"/>
        <v/>
      </c>
    </row>
    <row r="1340" spans="10:10" x14ac:dyDescent="0.25">
      <c r="J1340" s="32" t="str">
        <f t="shared" si="35"/>
        <v/>
      </c>
    </row>
    <row r="1341" spans="10:10" x14ac:dyDescent="0.25">
      <c r="J1341" s="32" t="str">
        <f t="shared" si="35"/>
        <v/>
      </c>
    </row>
    <row r="1342" spans="10:10" x14ac:dyDescent="0.25">
      <c r="J1342" s="32" t="str">
        <f t="shared" si="35"/>
        <v/>
      </c>
    </row>
    <row r="1343" spans="10:10" x14ac:dyDescent="0.25">
      <c r="J1343" s="32" t="str">
        <f t="shared" si="35"/>
        <v/>
      </c>
    </row>
    <row r="1344" spans="10:10" x14ac:dyDescent="0.25">
      <c r="J1344" s="32" t="str">
        <f t="shared" si="35"/>
        <v/>
      </c>
    </row>
    <row r="1345" spans="10:10" x14ac:dyDescent="0.25">
      <c r="J1345" s="32" t="str">
        <f t="shared" si="35"/>
        <v/>
      </c>
    </row>
    <row r="1346" spans="10:10" x14ac:dyDescent="0.25">
      <c r="J1346" s="32" t="str">
        <f t="shared" si="35"/>
        <v/>
      </c>
    </row>
    <row r="1347" spans="10:10" x14ac:dyDescent="0.25">
      <c r="J1347" s="32" t="str">
        <f t="shared" si="35"/>
        <v/>
      </c>
    </row>
    <row r="1348" spans="10:10" x14ac:dyDescent="0.25">
      <c r="J1348" s="32" t="str">
        <f t="shared" si="35"/>
        <v/>
      </c>
    </row>
    <row r="1349" spans="10:10" x14ac:dyDescent="0.25">
      <c r="J1349" s="32" t="str">
        <f t="shared" si="35"/>
        <v/>
      </c>
    </row>
    <row r="1350" spans="10:10" x14ac:dyDescent="0.25">
      <c r="J1350" s="32" t="str">
        <f t="shared" si="35"/>
        <v/>
      </c>
    </row>
    <row r="1351" spans="10:10" x14ac:dyDescent="0.25">
      <c r="J1351" s="32" t="str">
        <f t="shared" si="35"/>
        <v/>
      </c>
    </row>
    <row r="1352" spans="10:10" x14ac:dyDescent="0.25">
      <c r="J1352" s="32" t="str">
        <f t="shared" si="35"/>
        <v/>
      </c>
    </row>
    <row r="1353" spans="10:10" x14ac:dyDescent="0.25">
      <c r="J1353" s="32" t="str">
        <f t="shared" si="35"/>
        <v/>
      </c>
    </row>
    <row r="1354" spans="10:10" x14ac:dyDescent="0.25">
      <c r="J1354" s="32" t="str">
        <f t="shared" si="35"/>
        <v/>
      </c>
    </row>
    <row r="1355" spans="10:10" x14ac:dyDescent="0.25">
      <c r="J1355" s="32" t="str">
        <f t="shared" si="35"/>
        <v/>
      </c>
    </row>
    <row r="1356" spans="10:10" x14ac:dyDescent="0.25">
      <c r="J1356" s="32" t="str">
        <f t="shared" si="35"/>
        <v/>
      </c>
    </row>
    <row r="1357" spans="10:10" x14ac:dyDescent="0.25">
      <c r="J1357" s="32" t="str">
        <f t="shared" si="35"/>
        <v/>
      </c>
    </row>
    <row r="1358" spans="10:10" x14ac:dyDescent="0.25">
      <c r="J1358" s="32" t="str">
        <f t="shared" si="35"/>
        <v/>
      </c>
    </row>
    <row r="1359" spans="10:10" x14ac:dyDescent="0.25">
      <c r="J1359" s="32" t="str">
        <f t="shared" si="35"/>
        <v/>
      </c>
    </row>
    <row r="1360" spans="10:10" x14ac:dyDescent="0.25">
      <c r="J1360" s="32" t="str">
        <f t="shared" si="35"/>
        <v/>
      </c>
    </row>
    <row r="1361" spans="10:10" x14ac:dyDescent="0.25">
      <c r="J1361" s="32" t="str">
        <f t="shared" si="35"/>
        <v/>
      </c>
    </row>
    <row r="1362" spans="10:10" x14ac:dyDescent="0.25">
      <c r="J1362" s="32" t="str">
        <f t="shared" si="35"/>
        <v/>
      </c>
    </row>
    <row r="1363" spans="10:10" x14ac:dyDescent="0.25">
      <c r="J1363" s="32" t="str">
        <f t="shared" si="35"/>
        <v/>
      </c>
    </row>
    <row r="1364" spans="10:10" x14ac:dyDescent="0.25">
      <c r="J1364" s="32" t="str">
        <f t="shared" si="35"/>
        <v/>
      </c>
    </row>
    <row r="1365" spans="10:10" x14ac:dyDescent="0.25">
      <c r="J1365" s="32" t="str">
        <f t="shared" si="35"/>
        <v/>
      </c>
    </row>
    <row r="1366" spans="10:10" x14ac:dyDescent="0.25">
      <c r="J1366" s="32" t="str">
        <f t="shared" si="35"/>
        <v/>
      </c>
    </row>
    <row r="1367" spans="10:10" x14ac:dyDescent="0.25">
      <c r="J1367" s="32" t="str">
        <f t="shared" si="35"/>
        <v/>
      </c>
    </row>
    <row r="1368" spans="10:10" x14ac:dyDescent="0.25">
      <c r="J1368" s="32" t="str">
        <f t="shared" si="35"/>
        <v/>
      </c>
    </row>
    <row r="1369" spans="10:10" x14ac:dyDescent="0.25">
      <c r="J1369" s="32" t="str">
        <f t="shared" si="35"/>
        <v/>
      </c>
    </row>
    <row r="1370" spans="10:10" x14ac:dyDescent="0.25">
      <c r="J1370" s="32" t="str">
        <f t="shared" si="35"/>
        <v/>
      </c>
    </row>
    <row r="1371" spans="10:10" x14ac:dyDescent="0.25">
      <c r="J1371" s="32" t="str">
        <f t="shared" si="35"/>
        <v/>
      </c>
    </row>
    <row r="1372" spans="10:10" x14ac:dyDescent="0.25">
      <c r="J1372" s="32" t="str">
        <f t="shared" si="35"/>
        <v/>
      </c>
    </row>
    <row r="1373" spans="10:10" x14ac:dyDescent="0.25">
      <c r="J1373" s="32" t="str">
        <f t="shared" si="35"/>
        <v/>
      </c>
    </row>
    <row r="1374" spans="10:10" x14ac:dyDescent="0.25">
      <c r="J1374" s="32" t="str">
        <f t="shared" ref="J1374:J1437" si="36">IF(B1374="","",IF(B1374&gt;C1374,"HOT","COLD"))</f>
        <v/>
      </c>
    </row>
    <row r="1375" spans="10:10" x14ac:dyDescent="0.25">
      <c r="J1375" s="32" t="str">
        <f t="shared" si="36"/>
        <v/>
      </c>
    </row>
    <row r="1376" spans="10:10" x14ac:dyDescent="0.25">
      <c r="J1376" s="32" t="str">
        <f t="shared" si="36"/>
        <v/>
      </c>
    </row>
    <row r="1377" spans="10:10" x14ac:dyDescent="0.25">
      <c r="J1377" s="32" t="str">
        <f t="shared" si="36"/>
        <v/>
      </c>
    </row>
    <row r="1378" spans="10:10" x14ac:dyDescent="0.25">
      <c r="J1378" s="32" t="str">
        <f t="shared" si="36"/>
        <v/>
      </c>
    </row>
    <row r="1379" spans="10:10" x14ac:dyDescent="0.25">
      <c r="J1379" s="32" t="str">
        <f t="shared" si="36"/>
        <v/>
      </c>
    </row>
    <row r="1380" spans="10:10" x14ac:dyDescent="0.25">
      <c r="J1380" s="32" t="str">
        <f t="shared" si="36"/>
        <v/>
      </c>
    </row>
    <row r="1381" spans="10:10" x14ac:dyDescent="0.25">
      <c r="J1381" s="32" t="str">
        <f t="shared" si="36"/>
        <v/>
      </c>
    </row>
    <row r="1382" spans="10:10" x14ac:dyDescent="0.25">
      <c r="J1382" s="32" t="str">
        <f t="shared" si="36"/>
        <v/>
      </c>
    </row>
    <row r="1383" spans="10:10" x14ac:dyDescent="0.25">
      <c r="J1383" s="32" t="str">
        <f t="shared" si="36"/>
        <v/>
      </c>
    </row>
    <row r="1384" spans="10:10" x14ac:dyDescent="0.25">
      <c r="J1384" s="32" t="str">
        <f t="shared" si="36"/>
        <v/>
      </c>
    </row>
    <row r="1385" spans="10:10" x14ac:dyDescent="0.25">
      <c r="J1385" s="32" t="str">
        <f t="shared" si="36"/>
        <v/>
      </c>
    </row>
    <row r="1386" spans="10:10" x14ac:dyDescent="0.25">
      <c r="J1386" s="32" t="str">
        <f t="shared" si="36"/>
        <v/>
      </c>
    </row>
    <row r="1387" spans="10:10" x14ac:dyDescent="0.25">
      <c r="J1387" s="32" t="str">
        <f t="shared" si="36"/>
        <v/>
      </c>
    </row>
    <row r="1388" spans="10:10" x14ac:dyDescent="0.25">
      <c r="J1388" s="32" t="str">
        <f t="shared" si="36"/>
        <v/>
      </c>
    </row>
    <row r="1389" spans="10:10" x14ac:dyDescent="0.25">
      <c r="J1389" s="32" t="str">
        <f t="shared" si="36"/>
        <v/>
      </c>
    </row>
    <row r="1390" spans="10:10" x14ac:dyDescent="0.25">
      <c r="J1390" s="32" t="str">
        <f t="shared" si="36"/>
        <v/>
      </c>
    </row>
    <row r="1391" spans="10:10" x14ac:dyDescent="0.25">
      <c r="J1391" s="32" t="str">
        <f t="shared" si="36"/>
        <v/>
      </c>
    </row>
    <row r="1392" spans="10:10" x14ac:dyDescent="0.25">
      <c r="J1392" s="32" t="str">
        <f t="shared" si="36"/>
        <v/>
      </c>
    </row>
    <row r="1393" spans="10:10" x14ac:dyDescent="0.25">
      <c r="J1393" s="32" t="str">
        <f t="shared" si="36"/>
        <v/>
      </c>
    </row>
    <row r="1394" spans="10:10" x14ac:dyDescent="0.25">
      <c r="J1394" s="32" t="str">
        <f t="shared" si="36"/>
        <v/>
      </c>
    </row>
    <row r="1395" spans="10:10" x14ac:dyDescent="0.25">
      <c r="J1395" s="32" t="str">
        <f t="shared" si="36"/>
        <v/>
      </c>
    </row>
    <row r="1396" spans="10:10" x14ac:dyDescent="0.25">
      <c r="J1396" s="32" t="str">
        <f t="shared" si="36"/>
        <v/>
      </c>
    </row>
    <row r="1397" spans="10:10" x14ac:dyDescent="0.25">
      <c r="J1397" s="32" t="str">
        <f t="shared" si="36"/>
        <v/>
      </c>
    </row>
    <row r="1398" spans="10:10" x14ac:dyDescent="0.25">
      <c r="J1398" s="32" t="str">
        <f t="shared" si="36"/>
        <v/>
      </c>
    </row>
    <row r="1399" spans="10:10" x14ac:dyDescent="0.25">
      <c r="J1399" s="32" t="str">
        <f t="shared" si="36"/>
        <v/>
      </c>
    </row>
    <row r="1400" spans="10:10" x14ac:dyDescent="0.25">
      <c r="J1400" s="32" t="str">
        <f t="shared" si="36"/>
        <v/>
      </c>
    </row>
    <row r="1401" spans="10:10" x14ac:dyDescent="0.25">
      <c r="J1401" s="32" t="str">
        <f t="shared" si="36"/>
        <v/>
      </c>
    </row>
    <row r="1402" spans="10:10" x14ac:dyDescent="0.25">
      <c r="J1402" s="32" t="str">
        <f t="shared" si="36"/>
        <v/>
      </c>
    </row>
    <row r="1403" spans="10:10" x14ac:dyDescent="0.25">
      <c r="J1403" s="32" t="str">
        <f t="shared" si="36"/>
        <v/>
      </c>
    </row>
    <row r="1404" spans="10:10" x14ac:dyDescent="0.25">
      <c r="J1404" s="32" t="str">
        <f t="shared" si="36"/>
        <v/>
      </c>
    </row>
    <row r="1405" spans="10:10" x14ac:dyDescent="0.25">
      <c r="J1405" s="32" t="str">
        <f t="shared" si="36"/>
        <v/>
      </c>
    </row>
    <row r="1406" spans="10:10" x14ac:dyDescent="0.25">
      <c r="J1406" s="32" t="str">
        <f t="shared" si="36"/>
        <v/>
      </c>
    </row>
    <row r="1407" spans="10:10" x14ac:dyDescent="0.25">
      <c r="J1407" s="32" t="str">
        <f t="shared" si="36"/>
        <v/>
      </c>
    </row>
    <row r="1408" spans="10:10" x14ac:dyDescent="0.25">
      <c r="J1408" s="32" t="str">
        <f t="shared" si="36"/>
        <v/>
      </c>
    </row>
    <row r="1409" spans="10:10" x14ac:dyDescent="0.25">
      <c r="J1409" s="32" t="str">
        <f t="shared" si="36"/>
        <v/>
      </c>
    </row>
    <row r="1410" spans="10:10" x14ac:dyDescent="0.25">
      <c r="J1410" s="32" t="str">
        <f t="shared" si="36"/>
        <v/>
      </c>
    </row>
    <row r="1411" spans="10:10" x14ac:dyDescent="0.25">
      <c r="J1411" s="32" t="str">
        <f t="shared" si="36"/>
        <v/>
      </c>
    </row>
    <row r="1412" spans="10:10" x14ac:dyDescent="0.25">
      <c r="J1412" s="32" t="str">
        <f t="shared" si="36"/>
        <v/>
      </c>
    </row>
    <row r="1413" spans="10:10" x14ac:dyDescent="0.25">
      <c r="J1413" s="32" t="str">
        <f t="shared" si="36"/>
        <v/>
      </c>
    </row>
    <row r="1414" spans="10:10" x14ac:dyDescent="0.25">
      <c r="J1414" s="32" t="str">
        <f t="shared" si="36"/>
        <v/>
      </c>
    </row>
    <row r="1415" spans="10:10" x14ac:dyDescent="0.25">
      <c r="J1415" s="32" t="str">
        <f t="shared" si="36"/>
        <v/>
      </c>
    </row>
    <row r="1416" spans="10:10" x14ac:dyDescent="0.25">
      <c r="J1416" s="32" t="str">
        <f t="shared" si="36"/>
        <v/>
      </c>
    </row>
    <row r="1417" spans="10:10" x14ac:dyDescent="0.25">
      <c r="J1417" s="32" t="str">
        <f t="shared" si="36"/>
        <v/>
      </c>
    </row>
    <row r="1418" spans="10:10" x14ac:dyDescent="0.25">
      <c r="J1418" s="32" t="str">
        <f t="shared" si="36"/>
        <v/>
      </c>
    </row>
    <row r="1419" spans="10:10" x14ac:dyDescent="0.25">
      <c r="J1419" s="32" t="str">
        <f t="shared" si="36"/>
        <v/>
      </c>
    </row>
    <row r="1420" spans="10:10" x14ac:dyDescent="0.25">
      <c r="J1420" s="32" t="str">
        <f t="shared" si="36"/>
        <v/>
      </c>
    </row>
    <row r="1421" spans="10:10" x14ac:dyDescent="0.25">
      <c r="J1421" s="32" t="str">
        <f t="shared" si="36"/>
        <v/>
      </c>
    </row>
    <row r="1422" spans="10:10" x14ac:dyDescent="0.25">
      <c r="J1422" s="32" t="str">
        <f t="shared" si="36"/>
        <v/>
      </c>
    </row>
    <row r="1423" spans="10:10" x14ac:dyDescent="0.25">
      <c r="J1423" s="32" t="str">
        <f t="shared" si="36"/>
        <v/>
      </c>
    </row>
    <row r="1424" spans="10:10" x14ac:dyDescent="0.25">
      <c r="J1424" s="32" t="str">
        <f t="shared" si="36"/>
        <v/>
      </c>
    </row>
    <row r="1425" spans="10:10" x14ac:dyDescent="0.25">
      <c r="J1425" s="32" t="str">
        <f t="shared" si="36"/>
        <v/>
      </c>
    </row>
    <row r="1426" spans="10:10" x14ac:dyDescent="0.25">
      <c r="J1426" s="32" t="str">
        <f t="shared" si="36"/>
        <v/>
      </c>
    </row>
    <row r="1427" spans="10:10" x14ac:dyDescent="0.25">
      <c r="J1427" s="32" t="str">
        <f t="shared" si="36"/>
        <v/>
      </c>
    </row>
    <row r="1428" spans="10:10" x14ac:dyDescent="0.25">
      <c r="J1428" s="32" t="str">
        <f t="shared" si="36"/>
        <v/>
      </c>
    </row>
    <row r="1429" spans="10:10" x14ac:dyDescent="0.25">
      <c r="J1429" s="32" t="str">
        <f t="shared" si="36"/>
        <v/>
      </c>
    </row>
    <row r="1430" spans="10:10" x14ac:dyDescent="0.25">
      <c r="J1430" s="32" t="str">
        <f t="shared" si="36"/>
        <v/>
      </c>
    </row>
    <row r="1431" spans="10:10" x14ac:dyDescent="0.25">
      <c r="J1431" s="32" t="str">
        <f t="shared" si="36"/>
        <v/>
      </c>
    </row>
    <row r="1432" spans="10:10" x14ac:dyDescent="0.25">
      <c r="J1432" s="32" t="str">
        <f t="shared" si="36"/>
        <v/>
      </c>
    </row>
    <row r="1433" spans="10:10" x14ac:dyDescent="0.25">
      <c r="J1433" s="32" t="str">
        <f t="shared" si="36"/>
        <v/>
      </c>
    </row>
    <row r="1434" spans="10:10" x14ac:dyDescent="0.25">
      <c r="J1434" s="32" t="str">
        <f t="shared" si="36"/>
        <v/>
      </c>
    </row>
    <row r="1435" spans="10:10" x14ac:dyDescent="0.25">
      <c r="J1435" s="32" t="str">
        <f t="shared" si="36"/>
        <v/>
      </c>
    </row>
    <row r="1436" spans="10:10" x14ac:dyDescent="0.25">
      <c r="J1436" s="32" t="str">
        <f t="shared" si="36"/>
        <v/>
      </c>
    </row>
    <row r="1437" spans="10:10" x14ac:dyDescent="0.25">
      <c r="J1437" s="32" t="str">
        <f t="shared" si="36"/>
        <v/>
      </c>
    </row>
    <row r="1438" spans="10:10" x14ac:dyDescent="0.25">
      <c r="J1438" s="32" t="str">
        <f t="shared" ref="J1438:J1501" si="37">IF(B1438="","",IF(B1438&gt;C1438,"HOT","COLD"))</f>
        <v/>
      </c>
    </row>
    <row r="1439" spans="10:10" x14ac:dyDescent="0.25">
      <c r="J1439" s="32" t="str">
        <f t="shared" si="37"/>
        <v/>
      </c>
    </row>
    <row r="1440" spans="10:10" x14ac:dyDescent="0.25">
      <c r="J1440" s="32" t="str">
        <f t="shared" si="37"/>
        <v/>
      </c>
    </row>
    <row r="1441" spans="10:10" x14ac:dyDescent="0.25">
      <c r="J1441" s="32" t="str">
        <f t="shared" si="37"/>
        <v/>
      </c>
    </row>
    <row r="1442" spans="10:10" x14ac:dyDescent="0.25">
      <c r="J1442" s="32" t="str">
        <f t="shared" si="37"/>
        <v/>
      </c>
    </row>
    <row r="1443" spans="10:10" x14ac:dyDescent="0.25">
      <c r="J1443" s="32" t="str">
        <f t="shared" si="37"/>
        <v/>
      </c>
    </row>
    <row r="1444" spans="10:10" x14ac:dyDescent="0.25">
      <c r="J1444" s="32" t="str">
        <f t="shared" si="37"/>
        <v/>
      </c>
    </row>
    <row r="1445" spans="10:10" x14ac:dyDescent="0.25">
      <c r="J1445" s="32" t="str">
        <f t="shared" si="37"/>
        <v/>
      </c>
    </row>
    <row r="1446" spans="10:10" x14ac:dyDescent="0.25">
      <c r="J1446" s="32" t="str">
        <f t="shared" si="37"/>
        <v/>
      </c>
    </row>
    <row r="1447" spans="10:10" x14ac:dyDescent="0.25">
      <c r="J1447" s="32" t="str">
        <f t="shared" si="37"/>
        <v/>
      </c>
    </row>
    <row r="1448" spans="10:10" x14ac:dyDescent="0.25">
      <c r="J1448" s="32" t="str">
        <f t="shared" si="37"/>
        <v/>
      </c>
    </row>
    <row r="1449" spans="10:10" x14ac:dyDescent="0.25">
      <c r="J1449" s="32" t="str">
        <f t="shared" si="37"/>
        <v/>
      </c>
    </row>
    <row r="1450" spans="10:10" x14ac:dyDescent="0.25">
      <c r="J1450" s="32" t="str">
        <f t="shared" si="37"/>
        <v/>
      </c>
    </row>
    <row r="1451" spans="10:10" x14ac:dyDescent="0.25">
      <c r="J1451" s="32" t="str">
        <f t="shared" si="37"/>
        <v/>
      </c>
    </row>
    <row r="1452" spans="10:10" x14ac:dyDescent="0.25">
      <c r="J1452" s="32" t="str">
        <f t="shared" si="37"/>
        <v/>
      </c>
    </row>
    <row r="1453" spans="10:10" x14ac:dyDescent="0.25">
      <c r="J1453" s="32" t="str">
        <f t="shared" si="37"/>
        <v/>
      </c>
    </row>
    <row r="1454" spans="10:10" x14ac:dyDescent="0.25">
      <c r="J1454" s="32" t="str">
        <f t="shared" si="37"/>
        <v/>
      </c>
    </row>
    <row r="1455" spans="10:10" x14ac:dyDescent="0.25">
      <c r="J1455" s="32" t="str">
        <f t="shared" si="37"/>
        <v/>
      </c>
    </row>
    <row r="1456" spans="10:10" x14ac:dyDescent="0.25">
      <c r="J1456" s="32" t="str">
        <f t="shared" si="37"/>
        <v/>
      </c>
    </row>
    <row r="1457" spans="10:10" x14ac:dyDescent="0.25">
      <c r="J1457" s="32" t="str">
        <f t="shared" si="37"/>
        <v/>
      </c>
    </row>
    <row r="1458" spans="10:10" x14ac:dyDescent="0.25">
      <c r="J1458" s="32" t="str">
        <f t="shared" si="37"/>
        <v/>
      </c>
    </row>
    <row r="1459" spans="10:10" x14ac:dyDescent="0.25">
      <c r="J1459" s="32" t="str">
        <f t="shared" si="37"/>
        <v/>
      </c>
    </row>
    <row r="1460" spans="10:10" x14ac:dyDescent="0.25">
      <c r="J1460" s="32" t="str">
        <f t="shared" si="37"/>
        <v/>
      </c>
    </row>
    <row r="1461" spans="10:10" x14ac:dyDescent="0.25">
      <c r="J1461" s="32" t="str">
        <f t="shared" si="37"/>
        <v/>
      </c>
    </row>
    <row r="1462" spans="10:10" x14ac:dyDescent="0.25">
      <c r="J1462" s="32" t="str">
        <f t="shared" si="37"/>
        <v/>
      </c>
    </row>
    <row r="1463" spans="10:10" x14ac:dyDescent="0.25">
      <c r="J1463" s="32" t="str">
        <f t="shared" si="37"/>
        <v/>
      </c>
    </row>
    <row r="1464" spans="10:10" x14ac:dyDescent="0.25">
      <c r="J1464" s="32" t="str">
        <f t="shared" si="37"/>
        <v/>
      </c>
    </row>
    <row r="1465" spans="10:10" x14ac:dyDescent="0.25">
      <c r="J1465" s="32" t="str">
        <f t="shared" si="37"/>
        <v/>
      </c>
    </row>
    <row r="1466" spans="10:10" x14ac:dyDescent="0.25">
      <c r="J1466" s="32" t="str">
        <f t="shared" si="37"/>
        <v/>
      </c>
    </row>
    <row r="1467" spans="10:10" x14ac:dyDescent="0.25">
      <c r="J1467" s="32" t="str">
        <f t="shared" si="37"/>
        <v/>
      </c>
    </row>
    <row r="1468" spans="10:10" x14ac:dyDescent="0.25">
      <c r="J1468" s="32" t="str">
        <f t="shared" si="37"/>
        <v/>
      </c>
    </row>
    <row r="1469" spans="10:10" x14ac:dyDescent="0.25">
      <c r="J1469" s="32" t="str">
        <f t="shared" si="37"/>
        <v/>
      </c>
    </row>
    <row r="1470" spans="10:10" x14ac:dyDescent="0.25">
      <c r="J1470" s="32" t="str">
        <f t="shared" si="37"/>
        <v/>
      </c>
    </row>
    <row r="1471" spans="10:10" x14ac:dyDescent="0.25">
      <c r="J1471" s="32" t="str">
        <f t="shared" si="37"/>
        <v/>
      </c>
    </row>
    <row r="1472" spans="10:10" x14ac:dyDescent="0.25">
      <c r="J1472" s="32" t="str">
        <f t="shared" si="37"/>
        <v/>
      </c>
    </row>
    <row r="1473" spans="10:10" x14ac:dyDescent="0.25">
      <c r="J1473" s="32" t="str">
        <f t="shared" si="37"/>
        <v/>
      </c>
    </row>
    <row r="1474" spans="10:10" x14ac:dyDescent="0.25">
      <c r="J1474" s="32" t="str">
        <f t="shared" si="37"/>
        <v/>
      </c>
    </row>
    <row r="1475" spans="10:10" x14ac:dyDescent="0.25">
      <c r="J1475" s="32" t="str">
        <f t="shared" si="37"/>
        <v/>
      </c>
    </row>
    <row r="1476" spans="10:10" x14ac:dyDescent="0.25">
      <c r="J1476" s="32" t="str">
        <f t="shared" si="37"/>
        <v/>
      </c>
    </row>
    <row r="1477" spans="10:10" x14ac:dyDescent="0.25">
      <c r="J1477" s="32" t="str">
        <f t="shared" si="37"/>
        <v/>
      </c>
    </row>
    <row r="1478" spans="10:10" x14ac:dyDescent="0.25">
      <c r="J1478" s="32" t="str">
        <f t="shared" si="37"/>
        <v/>
      </c>
    </row>
    <row r="1479" spans="10:10" x14ac:dyDescent="0.25">
      <c r="J1479" s="32" t="str">
        <f t="shared" si="37"/>
        <v/>
      </c>
    </row>
    <row r="1480" spans="10:10" x14ac:dyDescent="0.25">
      <c r="J1480" s="32" t="str">
        <f t="shared" si="37"/>
        <v/>
      </c>
    </row>
    <row r="1481" spans="10:10" x14ac:dyDescent="0.25">
      <c r="J1481" s="32" t="str">
        <f t="shared" si="37"/>
        <v/>
      </c>
    </row>
    <row r="1482" spans="10:10" x14ac:dyDescent="0.25">
      <c r="J1482" s="32" t="str">
        <f t="shared" si="37"/>
        <v/>
      </c>
    </row>
    <row r="1483" spans="10:10" x14ac:dyDescent="0.25">
      <c r="J1483" s="32" t="str">
        <f t="shared" si="37"/>
        <v/>
      </c>
    </row>
    <row r="1484" spans="10:10" x14ac:dyDescent="0.25">
      <c r="J1484" s="32" t="str">
        <f t="shared" si="37"/>
        <v/>
      </c>
    </row>
    <row r="1485" spans="10:10" x14ac:dyDescent="0.25">
      <c r="J1485" s="32" t="str">
        <f t="shared" si="37"/>
        <v/>
      </c>
    </row>
    <row r="1486" spans="10:10" x14ac:dyDescent="0.25">
      <c r="J1486" s="32" t="str">
        <f t="shared" si="37"/>
        <v/>
      </c>
    </row>
    <row r="1487" spans="10:10" x14ac:dyDescent="0.25">
      <c r="J1487" s="32" t="str">
        <f t="shared" si="37"/>
        <v/>
      </c>
    </row>
    <row r="1488" spans="10:10" x14ac:dyDescent="0.25">
      <c r="J1488" s="32" t="str">
        <f t="shared" si="37"/>
        <v/>
      </c>
    </row>
    <row r="1489" spans="10:10" x14ac:dyDescent="0.25">
      <c r="J1489" s="32" t="str">
        <f t="shared" si="37"/>
        <v/>
      </c>
    </row>
    <row r="1490" spans="10:10" x14ac:dyDescent="0.25">
      <c r="J1490" s="32" t="str">
        <f t="shared" si="37"/>
        <v/>
      </c>
    </row>
    <row r="1491" spans="10:10" x14ac:dyDescent="0.25">
      <c r="J1491" s="32" t="str">
        <f t="shared" si="37"/>
        <v/>
      </c>
    </row>
    <row r="1492" spans="10:10" x14ac:dyDescent="0.25">
      <c r="J1492" s="32" t="str">
        <f t="shared" si="37"/>
        <v/>
      </c>
    </row>
    <row r="1493" spans="10:10" x14ac:dyDescent="0.25">
      <c r="J1493" s="32" t="str">
        <f t="shared" si="37"/>
        <v/>
      </c>
    </row>
    <row r="1494" spans="10:10" x14ac:dyDescent="0.25">
      <c r="J1494" s="32" t="str">
        <f t="shared" si="37"/>
        <v/>
      </c>
    </row>
    <row r="1495" spans="10:10" x14ac:dyDescent="0.25">
      <c r="J1495" s="32" t="str">
        <f t="shared" si="37"/>
        <v/>
      </c>
    </row>
    <row r="1496" spans="10:10" x14ac:dyDescent="0.25">
      <c r="J1496" s="32" t="str">
        <f t="shared" si="37"/>
        <v/>
      </c>
    </row>
    <row r="1497" spans="10:10" x14ac:dyDescent="0.25">
      <c r="J1497" s="32" t="str">
        <f t="shared" si="37"/>
        <v/>
      </c>
    </row>
    <row r="1498" spans="10:10" x14ac:dyDescent="0.25">
      <c r="J1498" s="32" t="str">
        <f t="shared" si="37"/>
        <v/>
      </c>
    </row>
    <row r="1499" spans="10:10" x14ac:dyDescent="0.25">
      <c r="J1499" s="32" t="str">
        <f t="shared" si="37"/>
        <v/>
      </c>
    </row>
    <row r="1500" spans="10:10" x14ac:dyDescent="0.25">
      <c r="J1500" s="32" t="str">
        <f t="shared" si="37"/>
        <v/>
      </c>
    </row>
    <row r="1501" spans="10:10" x14ac:dyDescent="0.25">
      <c r="J1501" s="32" t="str">
        <f t="shared" si="37"/>
        <v/>
      </c>
    </row>
    <row r="1502" spans="10:10" x14ac:dyDescent="0.25">
      <c r="J1502" s="32" t="str">
        <f t="shared" ref="J1502:J1525" si="38">IF(B1502="","",IF(B1502&gt;C1502,"HOT","COLD"))</f>
        <v/>
      </c>
    </row>
    <row r="1503" spans="10:10" x14ac:dyDescent="0.25">
      <c r="J1503" s="32" t="str">
        <f t="shared" si="38"/>
        <v/>
      </c>
    </row>
    <row r="1504" spans="10:10" x14ac:dyDescent="0.25">
      <c r="J1504" s="32" t="str">
        <f t="shared" si="38"/>
        <v/>
      </c>
    </row>
    <row r="1505" spans="10:10" x14ac:dyDescent="0.25">
      <c r="J1505" s="32" t="str">
        <f t="shared" si="38"/>
        <v/>
      </c>
    </row>
    <row r="1506" spans="10:10" x14ac:dyDescent="0.25">
      <c r="J1506" s="32" t="str">
        <f t="shared" si="38"/>
        <v/>
      </c>
    </row>
    <row r="1507" spans="10:10" x14ac:dyDescent="0.25">
      <c r="J1507" s="32" t="str">
        <f t="shared" si="38"/>
        <v/>
      </c>
    </row>
    <row r="1508" spans="10:10" x14ac:dyDescent="0.25">
      <c r="J1508" s="32" t="str">
        <f t="shared" si="38"/>
        <v/>
      </c>
    </row>
    <row r="1509" spans="10:10" x14ac:dyDescent="0.25">
      <c r="J1509" s="32" t="str">
        <f t="shared" si="38"/>
        <v/>
      </c>
    </row>
    <row r="1510" spans="10:10" x14ac:dyDescent="0.25">
      <c r="J1510" s="32" t="str">
        <f t="shared" si="38"/>
        <v/>
      </c>
    </row>
    <row r="1511" spans="10:10" x14ac:dyDescent="0.25">
      <c r="J1511" s="32" t="str">
        <f t="shared" si="38"/>
        <v/>
      </c>
    </row>
    <row r="1512" spans="10:10" x14ac:dyDescent="0.25">
      <c r="J1512" s="32" t="str">
        <f t="shared" si="38"/>
        <v/>
      </c>
    </row>
    <row r="1513" spans="10:10" x14ac:dyDescent="0.25">
      <c r="J1513" s="32" t="str">
        <f t="shared" si="38"/>
        <v/>
      </c>
    </row>
    <row r="1514" spans="10:10" x14ac:dyDescent="0.25">
      <c r="J1514" s="32" t="str">
        <f t="shared" si="38"/>
        <v/>
      </c>
    </row>
    <row r="1515" spans="10:10" x14ac:dyDescent="0.25">
      <c r="J1515" s="32" t="str">
        <f t="shared" si="38"/>
        <v/>
      </c>
    </row>
    <row r="1516" spans="10:10" x14ac:dyDescent="0.25">
      <c r="J1516" s="32" t="str">
        <f t="shared" si="38"/>
        <v/>
      </c>
    </row>
    <row r="1517" spans="10:10" x14ac:dyDescent="0.25">
      <c r="J1517" s="32" t="str">
        <f t="shared" si="38"/>
        <v/>
      </c>
    </row>
    <row r="1518" spans="10:10" x14ac:dyDescent="0.25">
      <c r="J1518" s="32" t="str">
        <f t="shared" si="38"/>
        <v/>
      </c>
    </row>
    <row r="1519" spans="10:10" x14ac:dyDescent="0.25">
      <c r="J1519" s="32" t="str">
        <f t="shared" si="38"/>
        <v/>
      </c>
    </row>
    <row r="1520" spans="10:10" x14ac:dyDescent="0.25">
      <c r="J1520" s="32" t="str">
        <f t="shared" si="38"/>
        <v/>
      </c>
    </row>
    <row r="1521" spans="10:10" x14ac:dyDescent="0.25">
      <c r="J1521" s="32" t="str">
        <f t="shared" si="38"/>
        <v/>
      </c>
    </row>
    <row r="1522" spans="10:10" x14ac:dyDescent="0.25">
      <c r="J1522" s="32" t="str">
        <f t="shared" si="38"/>
        <v/>
      </c>
    </row>
    <row r="1523" spans="10:10" x14ac:dyDescent="0.25">
      <c r="J1523" s="32" t="str">
        <f t="shared" si="38"/>
        <v/>
      </c>
    </row>
    <row r="1524" spans="10:10" x14ac:dyDescent="0.25">
      <c r="J1524" s="32" t="str">
        <f t="shared" si="38"/>
        <v/>
      </c>
    </row>
    <row r="1525" spans="10:10" x14ac:dyDescent="0.25">
      <c r="J1525" s="32" t="str">
        <f t="shared" si="38"/>
        <v/>
      </c>
    </row>
  </sheetData>
  <sheetProtection password="F648" sheet="1" objects="1" scenarios="1" formatCells="0" formatColumns="0" formatRows="0"/>
  <customSheetViews>
    <customSheetView guid="{A9FAE7F8-4C93-4A8A-BCE2-EBE14E94C374}" showRuler="0">
      <selection activeCell="E10" sqref="E10"/>
      <pageMargins left="0.75" right="0.75" top="1" bottom="1" header="0.5" footer="0.5"/>
      <pageSetup paperSize="9" orientation="portrait" r:id="rId1"/>
      <headerFooter alignWithMargins="0"/>
    </customSheetView>
  </customSheetViews>
  <phoneticPr fontId="0" type="noConversion"/>
  <pageMargins left="0.75" right="0.75" top="1" bottom="1" header="0.5" footer="0.5"/>
  <pageSetup paperSize="9" orientation="portrait"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6"/>
  <dimension ref="A1:Q106"/>
  <sheetViews>
    <sheetView workbookViewId="0">
      <selection activeCell="K15" sqref="K15"/>
    </sheetView>
  </sheetViews>
  <sheetFormatPr defaultColWidth="9.109375" defaultRowHeight="13.2" x14ac:dyDescent="0.25"/>
  <cols>
    <col min="1" max="1" width="9.109375" style="32"/>
    <col min="2" max="2" width="9.5546875" style="19" customWidth="1"/>
    <col min="3" max="3" width="8.44140625" style="19" customWidth="1"/>
    <col min="4" max="4" width="11" style="19" customWidth="1"/>
    <col min="5" max="5" width="9.33203125" style="19" customWidth="1"/>
    <col min="6" max="6" width="9.109375" style="19"/>
    <col min="7" max="7" width="9.5546875" style="19" customWidth="1"/>
    <col min="8" max="8" width="8" style="19" customWidth="1"/>
    <col min="9" max="9" width="11" style="19" customWidth="1"/>
    <col min="10" max="10" width="9.44140625" style="19" customWidth="1"/>
    <col min="11" max="12" width="9.109375" style="19"/>
    <col min="13" max="13" width="9.33203125" style="19" customWidth="1"/>
    <col min="14" max="16384" width="9.109375" style="32"/>
  </cols>
  <sheetData>
    <row r="1" spans="1:17" s="27" customFormat="1" ht="15.6" x14ac:dyDescent="0.3">
      <c r="A1" s="42" t="s">
        <v>85</v>
      </c>
      <c r="H1" s="56"/>
      <c r="J1" s="18"/>
      <c r="M1" s="18"/>
      <c r="P1" s="57"/>
      <c r="Q1" s="18"/>
    </row>
    <row r="2" spans="1:17" x14ac:dyDescent="0.25">
      <c r="A2" s="43"/>
    </row>
    <row r="3" spans="1:17" x14ac:dyDescent="0.25">
      <c r="B3" s="129" t="s">
        <v>17</v>
      </c>
      <c r="C3" s="134"/>
      <c r="D3" s="129" t="s">
        <v>49</v>
      </c>
      <c r="E3" s="129"/>
      <c r="G3" s="129" t="s">
        <v>16</v>
      </c>
      <c r="H3" s="129"/>
      <c r="I3" s="136" t="s">
        <v>50</v>
      </c>
      <c r="J3" s="136"/>
      <c r="L3" s="129" t="s">
        <v>18</v>
      </c>
      <c r="M3" s="129"/>
    </row>
    <row r="4" spans="1:17" s="52" customFormat="1" ht="26.25" customHeight="1" x14ac:dyDescent="0.25">
      <c r="B4" s="52" t="s">
        <v>83</v>
      </c>
      <c r="C4" s="52" t="s">
        <v>20</v>
      </c>
      <c r="D4" s="52" t="s">
        <v>84</v>
      </c>
      <c r="E4" s="52" t="s">
        <v>20</v>
      </c>
      <c r="G4" s="52" t="s">
        <v>83</v>
      </c>
      <c r="H4" s="52" t="s">
        <v>20</v>
      </c>
      <c r="I4" s="52" t="s">
        <v>84</v>
      </c>
      <c r="J4" s="52" t="s">
        <v>20</v>
      </c>
      <c r="L4" s="52" t="s">
        <v>84</v>
      </c>
      <c r="M4" s="52" t="s">
        <v>21</v>
      </c>
    </row>
    <row r="5" spans="1:17" x14ac:dyDescent="0.25">
      <c r="B5" s="19" t="str">
        <f>'A1'!T3</f>
        <v>°C</v>
      </c>
      <c r="C5" s="19" t="str">
        <f>'A1'!T5</f>
        <v>kW</v>
      </c>
      <c r="D5" s="19" t="str">
        <f>'A1'!T3</f>
        <v>°C</v>
      </c>
      <c r="E5" s="19" t="str">
        <f>'A1'!T5</f>
        <v>kW</v>
      </c>
      <c r="G5" s="19" t="str">
        <f>'A1'!T3</f>
        <v>°C</v>
      </c>
      <c r="H5" s="19" t="str">
        <f>'A1'!T5</f>
        <v>kW</v>
      </c>
      <c r="I5" s="19" t="str">
        <f>'A1'!T3</f>
        <v>°C</v>
      </c>
      <c r="J5" s="19" t="str">
        <f>'A1'!T5</f>
        <v>kW</v>
      </c>
      <c r="L5" s="19" t="str">
        <f>'A1'!T3</f>
        <v>°C</v>
      </c>
      <c r="M5" s="19" t="str">
        <f>'A1'!T5</f>
        <v>kW</v>
      </c>
    </row>
    <row r="6" spans="1:17" x14ac:dyDescent="0.25">
      <c r="B6" s="19" t="e">
        <f>IF(AT!H5="",NA(),AT!A5)</f>
        <v>#N/A</v>
      </c>
      <c r="C6" s="19" t="e">
        <f>IF(AT!H5="",NA(),AT!H5)</f>
        <v>#N/A</v>
      </c>
      <c r="D6" s="19" t="e">
        <f>IF(ST!H5="",NA(),ST!A5)</f>
        <v>#N/A</v>
      </c>
      <c r="E6" s="19" t="e">
        <f>IF(ST!H5="",NA(),ST!H5)</f>
        <v>#N/A</v>
      </c>
      <c r="G6" s="19">
        <f>IF(AT!E5="",NA(),AT!A5)</f>
        <v>549.75599999999997</v>
      </c>
      <c r="H6" s="19">
        <f>IF(AT!E5="",NA(),AT!E5)</f>
        <v>318969.8000000001</v>
      </c>
      <c r="I6" s="19" t="e">
        <f>IF(ST!E5="",NA(),ST!A5)</f>
        <v>#NUM!</v>
      </c>
      <c r="J6" s="19" t="e">
        <f>IF(ST!E5="",NA(),ST!E5)</f>
        <v>#NUM!</v>
      </c>
      <c r="L6" s="19">
        <f>IF(PT!A5="",NA(),PT!A5)</f>
        <v>544.75599999999997</v>
      </c>
      <c r="M6" s="19">
        <f>IF(PT!M5="",NA(),PT!M5)</f>
        <v>0</v>
      </c>
    </row>
    <row r="7" spans="1:17" x14ac:dyDescent="0.25">
      <c r="B7" s="19" t="e">
        <f>IF(AT!H7="",NA(),AT!A7)</f>
        <v>#N/A</v>
      </c>
      <c r="C7" s="19" t="e">
        <f>IF(AT!H7="",NA(),AT!H7)</f>
        <v>#N/A</v>
      </c>
      <c r="D7" s="19" t="e">
        <f>IF(ST!H7="",NA(),ST!A7)</f>
        <v>#NUM!</v>
      </c>
      <c r="E7" s="19" t="e">
        <f>IF(ST!H7="",NA(),ST!H7)</f>
        <v>#NUM!</v>
      </c>
      <c r="G7" s="19">
        <f>IF(AT!E7="",NA(),AT!A7)</f>
        <v>391.85</v>
      </c>
      <c r="H7" s="19">
        <f>IF(AT!E7="",NA(),AT!E7)</f>
        <v>308203.50000000006</v>
      </c>
      <c r="I7" s="19" t="e">
        <f>IF(ST!E7="",NA(),ST!A7)</f>
        <v>#NUM!</v>
      </c>
      <c r="J7" s="19" t="e">
        <f>IF(ST!E7="",NA(),ST!E7)</f>
        <v>#NUM!</v>
      </c>
      <c r="L7" s="19">
        <f>IF(PT!A7="",NA(),PT!A7)</f>
        <v>394.85</v>
      </c>
      <c r="M7" s="19">
        <f>IF(PT!M7="",NA(),PT!M7)</f>
        <v>10220.846375691866</v>
      </c>
    </row>
    <row r="8" spans="1:17" x14ac:dyDescent="0.25">
      <c r="B8" s="19">
        <f>IF(AT!H9="",NA(),AT!A9)</f>
        <v>389.85</v>
      </c>
      <c r="C8" s="19">
        <f>IF(AT!H9="",NA(),AT!H9)</f>
        <v>318969.8</v>
      </c>
      <c r="D8" s="19" t="e">
        <f>IF(ST!H9="",NA(),ST!A9)</f>
        <v>#NUM!</v>
      </c>
      <c r="E8" s="19" t="e">
        <f>IF(ST!H9="",NA(),ST!H9)</f>
        <v>#NUM!</v>
      </c>
      <c r="G8" s="19">
        <f>IF(AT!E9="",NA(),AT!A9)</f>
        <v>389.85</v>
      </c>
      <c r="H8" s="19">
        <f>IF(AT!E9="",NA(),AT!E9)</f>
        <v>308203.50000000006</v>
      </c>
      <c r="I8" s="19" t="e">
        <f>IF(ST!E9="",NA(),ST!A9)</f>
        <v>#NUM!</v>
      </c>
      <c r="J8" s="19" t="e">
        <f>IF(ST!E9="",NA(),ST!E9)</f>
        <v>#NUM!</v>
      </c>
      <c r="L8" s="19">
        <f>IF(PT!A9="",NA(),PT!A9)</f>
        <v>386.85</v>
      </c>
      <c r="M8" s="19">
        <f>IF(PT!M9="",NA(),PT!M9)</f>
        <v>9431.5348122831419</v>
      </c>
    </row>
    <row r="9" spans="1:17" x14ac:dyDescent="0.25">
      <c r="B9" s="19">
        <f>IF(AT!H11="",NA(),AT!A11)</f>
        <v>388.83900000000006</v>
      </c>
      <c r="C9" s="19">
        <f>IF(AT!H11="",NA(),AT!H11)</f>
        <v>318801.1190494023</v>
      </c>
      <c r="D9" s="19" t="e">
        <f>IF(ST!H11="",NA(),ST!A11)</f>
        <v>#NUM!</v>
      </c>
      <c r="E9" s="19" t="e">
        <f>IF(ST!H11="",NA(),ST!H11)</f>
        <v>#NUM!</v>
      </c>
      <c r="G9" s="19">
        <f>IF(AT!E11="",NA(),AT!A11)</f>
        <v>388.83900000000006</v>
      </c>
      <c r="H9" s="19">
        <f>IF(AT!E11="",NA(),AT!E11)</f>
        <v>277942.40000000008</v>
      </c>
      <c r="I9" s="19" t="e">
        <f>IF(ST!E11="",NA(),ST!A11)</f>
        <v>#NUM!</v>
      </c>
      <c r="J9" s="19" t="e">
        <f>IF(ST!E11="",NA(),ST!E11)</f>
        <v>#NUM!</v>
      </c>
      <c r="L9" s="19">
        <f>IF(PT!A11="",NA(),PT!A11)</f>
        <v>384.85</v>
      </c>
      <c r="M9" s="19">
        <f>IF(PT!M11="",NA(),PT!M11)</f>
        <v>9097.8435153539267</v>
      </c>
    </row>
    <row r="10" spans="1:17" x14ac:dyDescent="0.25">
      <c r="B10" s="19">
        <f>IF(AT!H13="",NA(),AT!A13)</f>
        <v>351.5</v>
      </c>
      <c r="C10" s="19">
        <f>IF(AT!H13="",NA(),AT!H13)</f>
        <v>312571.26938138227</v>
      </c>
      <c r="D10" s="19" t="e">
        <f>IF(ST!H13="",NA(),ST!A13)</f>
        <v>#NUM!</v>
      </c>
      <c r="E10" s="19" t="e">
        <f>IF(ST!H13="",NA(),ST!H13)</f>
        <v>#NUM!</v>
      </c>
      <c r="G10" s="19" t="e">
        <f>IF(AT!E13="",NA(),AT!A13)</f>
        <v>#N/A</v>
      </c>
      <c r="H10" s="19" t="e">
        <f>IF(AT!E13="",NA(),AT!E13)</f>
        <v>#N/A</v>
      </c>
      <c r="I10" s="19" t="e">
        <f>IF(ST!E13="",NA(),ST!A13)</f>
        <v>#NUM!</v>
      </c>
      <c r="J10" s="19" t="e">
        <f>IF(ST!E13="",NA(),ST!E13)</f>
        <v>#NUM!</v>
      </c>
      <c r="L10" s="19">
        <f>IF(PT!A13="",NA(),PT!A13)</f>
        <v>383.83900000000006</v>
      </c>
      <c r="M10" s="19">
        <f>IF(PT!M13="",NA(),PT!M13)</f>
        <v>39190.262564756216</v>
      </c>
    </row>
    <row r="11" spans="1:17" x14ac:dyDescent="0.25">
      <c r="B11" s="19">
        <f>IF(AT!H15="",NA(),AT!A15)</f>
        <v>350.33400000000006</v>
      </c>
      <c r="C11" s="19">
        <f>IF(AT!H15="",NA(),AT!H15)</f>
        <v>312361.91684695473</v>
      </c>
      <c r="D11" s="19" t="e">
        <f>IF(ST!H15="",NA(),ST!A15)</f>
        <v>#NUM!</v>
      </c>
      <c r="E11" s="19" t="e">
        <f>IF(ST!H15="",NA(),ST!H15)</f>
        <v>#NUM!</v>
      </c>
      <c r="G11" s="19">
        <f>IF(AT!E15="",NA(),AT!A15)</f>
        <v>350.33400000000006</v>
      </c>
      <c r="H11" s="19">
        <f>IF(AT!E15="",NA(),AT!E15)</f>
        <v>277942.40000000008</v>
      </c>
      <c r="I11" s="19" t="e">
        <f>IF(ST!E15="",NA(),ST!A15)</f>
        <v>#N/A</v>
      </c>
      <c r="J11" s="19" t="e">
        <f>IF(ST!E15="",NA(),ST!E15)</f>
        <v>#N/A</v>
      </c>
      <c r="L11" s="19">
        <f>IF(PT!A15="",NA(),PT!A15)</f>
        <v>356.5</v>
      </c>
      <c r="M11" s="19">
        <f>IF(PT!M15="",NA(),PT!M15)</f>
        <v>34628.869381382312</v>
      </c>
    </row>
    <row r="12" spans="1:17" x14ac:dyDescent="0.25">
      <c r="B12" s="19">
        <f>IF(AT!H17="",NA(),AT!A17)</f>
        <v>350</v>
      </c>
      <c r="C12" s="19">
        <f>IF(AT!H17="",NA(),AT!H17)</f>
        <v>312301.94793915126</v>
      </c>
      <c r="D12" s="19" t="e">
        <f>IF(ST!H17="",NA(),ST!A17)</f>
        <v>#NUM!</v>
      </c>
      <c r="E12" s="19" t="e">
        <f>IF(ST!H17="",NA(),ST!H17)</f>
        <v>#NUM!</v>
      </c>
      <c r="G12" s="19">
        <f>IF(AT!E17="",NA(),AT!A17)</f>
        <v>350</v>
      </c>
      <c r="H12" s="19">
        <f>IF(AT!E17="",NA(),AT!E17)</f>
        <v>217304.59999999998</v>
      </c>
      <c r="I12" s="19" t="e">
        <f>IF(ST!E17="",NA(),ST!A17)</f>
        <v>#N/A</v>
      </c>
      <c r="J12" s="19" t="e">
        <f>IF(ST!E17="",NA(),ST!E17)</f>
        <v>#N/A</v>
      </c>
      <c r="L12" s="19">
        <f>IF(PT!A17="",NA(),PT!A17)</f>
        <v>355</v>
      </c>
      <c r="M12" s="19">
        <f>IF(PT!M17="",NA(),PT!M17)</f>
        <v>34359.547939151278</v>
      </c>
    </row>
    <row r="13" spans="1:17" x14ac:dyDescent="0.25">
      <c r="B13" s="19">
        <f>IF(AT!H19="",NA(),AT!A19)</f>
        <v>276.85000000000002</v>
      </c>
      <c r="C13" s="19">
        <f>IF(AT!H19="",NA(),AT!H19)</f>
        <v>297251.93044195545</v>
      </c>
      <c r="D13" s="19" t="e">
        <f>IF(ST!H19="",NA(),ST!A19)</f>
        <v>#NUM!</v>
      </c>
      <c r="E13" s="19" t="e">
        <f>IF(ST!H19="",NA(),ST!H19)</f>
        <v>#NUM!</v>
      </c>
      <c r="G13" s="19">
        <f>IF(AT!E19="",NA(),AT!A19)</f>
        <v>276.85000000000002</v>
      </c>
      <c r="H13" s="19">
        <f>IF(AT!E19="",NA(),AT!E19)</f>
        <v>214185.9586622222</v>
      </c>
      <c r="I13" s="19" t="e">
        <f>IF(ST!E19="",NA(),ST!A19)</f>
        <v>#NUM!</v>
      </c>
      <c r="J13" s="19" t="e">
        <f>IF(ST!E19="",NA(),ST!E19)</f>
        <v>#NUM!</v>
      </c>
      <c r="L13" s="19">
        <f>IF(PT!A19="",NA(),PT!A19)</f>
        <v>345.33400000000006</v>
      </c>
      <c r="M13" s="19">
        <f>IF(PT!M19="",NA(),PT!M19)</f>
        <v>32370.847062488341</v>
      </c>
    </row>
    <row r="14" spans="1:17" x14ac:dyDescent="0.25">
      <c r="B14" s="19">
        <f>IF(AT!H21="",NA(),AT!A21)</f>
        <v>204.76400000000001</v>
      </c>
      <c r="C14" s="19">
        <f>IF(AT!H21="",NA(),AT!H21)</f>
        <v>275544.84104630246</v>
      </c>
      <c r="D14" s="19" t="e">
        <f>IF(ST!H21="",NA(),ST!A21)</f>
        <v>#NUM!</v>
      </c>
      <c r="E14" s="19" t="e">
        <f>IF(ST!H21="",NA(),ST!H21)</f>
        <v>#NUM!</v>
      </c>
      <c r="G14" s="19">
        <f>IF(AT!E21="",NA(),AT!A21)</f>
        <v>204.76400000000001</v>
      </c>
      <c r="H14" s="19">
        <f>IF(AT!E21="",NA(),AT!E21)</f>
        <v>211112.67938026664</v>
      </c>
      <c r="I14" s="19" t="e">
        <f>IF(ST!E21="",NA(),ST!A21)</f>
        <v>#NUM!</v>
      </c>
      <c r="J14" s="19" t="e">
        <f>IF(ST!E21="",NA(),ST!E21)</f>
        <v>#NUM!</v>
      </c>
      <c r="L14" s="19">
        <f>IF(PT!A21="",NA(),PT!A21)</f>
        <v>345</v>
      </c>
      <c r="M14" s="19">
        <f>IF(PT!M21="",NA(),PT!M21)</f>
        <v>92939.929279247561</v>
      </c>
    </row>
    <row r="15" spans="1:17" x14ac:dyDescent="0.25">
      <c r="B15" s="19">
        <f>IF(AT!H23="",NA(),AT!A23)</f>
        <v>125</v>
      </c>
      <c r="C15" s="19">
        <f>IF(AT!H23="",NA(),AT!H23)</f>
        <v>251525.69338163984</v>
      </c>
      <c r="D15" s="19" t="e">
        <f>IF(ST!H23="",NA(),ST!A23)</f>
        <v>#NUM!</v>
      </c>
      <c r="E15" s="19" t="e">
        <f>IF(ST!H23="",NA(),ST!H23)</f>
        <v>#NUM!</v>
      </c>
      <c r="G15" s="19">
        <f>IF(AT!E23="",NA(),AT!A23)</f>
        <v>125</v>
      </c>
      <c r="H15" s="19">
        <f>IF(AT!E23="",NA(),AT!E23)</f>
        <v>204367.09602189536</v>
      </c>
      <c r="I15" s="19" t="e">
        <f>IF(ST!E23="",NA(),ST!A23)</f>
        <v>#NUM!</v>
      </c>
      <c r="J15" s="19" t="e">
        <f>IF(ST!E23="",NA(),ST!E23)</f>
        <v>#NUM!</v>
      </c>
      <c r="L15" s="19">
        <f>IF(PT!A23="",NA(),PT!A23)</f>
        <v>281.85000000000002</v>
      </c>
      <c r="M15" s="19">
        <f>IF(PT!M23="",NA(),PT!M23)</f>
        <v>82639.636668622144</v>
      </c>
    </row>
    <row r="16" spans="1:17" x14ac:dyDescent="0.25">
      <c r="B16" s="19">
        <f>IF(AT!H25="",NA(),AT!A25)</f>
        <v>124.85000000000002</v>
      </c>
      <c r="C16" s="19">
        <f>IF(AT!H25="",NA(),AT!H25)</f>
        <v>251480.52423077356</v>
      </c>
      <c r="D16" s="19" t="e">
        <f>IF(ST!H25="",NA(),ST!A25)</f>
        <v>#NUM!</v>
      </c>
      <c r="E16" s="19" t="e">
        <f>IF(ST!H25="",NA(),ST!H25)</f>
        <v>#NUM!</v>
      </c>
      <c r="G16" s="19">
        <f>IF(AT!E25="",NA(),AT!A25)</f>
        <v>124.85000000000002</v>
      </c>
      <c r="H16" s="19">
        <f>IF(AT!E25="",NA(),AT!E25)</f>
        <v>93509.805657862526</v>
      </c>
      <c r="I16" s="19" t="e">
        <f>IF(ST!E25="",NA(),ST!A25)</f>
        <v>#NUM!</v>
      </c>
      <c r="J16" s="19" t="e">
        <f>IF(ST!E25="",NA(),ST!E25)</f>
        <v>#NUM!</v>
      </c>
      <c r="L16" s="19">
        <f>IF(PT!A25="",NA(),PT!A25)</f>
        <v>199.76400000000001</v>
      </c>
      <c r="M16" s="19">
        <f>IF(PT!M25="",NA(),PT!M25)</f>
        <v>61420.884941615906</v>
      </c>
    </row>
    <row r="17" spans="2:13" x14ac:dyDescent="0.25">
      <c r="B17" s="19">
        <f>IF(AT!H27="",NA(),AT!A27)</f>
        <v>100.19800000000004</v>
      </c>
      <c r="C17" s="19">
        <f>IF(AT!H27="",NA(),AT!H27)</f>
        <v>244057.12484973369</v>
      </c>
      <c r="D17" s="19" t="e">
        <f>IF(ST!H27="",NA(),ST!A27)</f>
        <v>#NUM!</v>
      </c>
      <c r="E17" s="19" t="e">
        <f>IF(ST!H27="",NA(),ST!H27)</f>
        <v>#NUM!</v>
      </c>
      <c r="G17" s="19">
        <f>IF(AT!E27="",NA(),AT!A27)</f>
        <v>100.19800000000004</v>
      </c>
      <c r="H17" s="19">
        <f>IF(AT!E27="",NA(),AT!E27)</f>
        <v>79491.135803210564</v>
      </c>
      <c r="I17" s="19" t="e">
        <f>IF(ST!E27="",NA(),ST!A27)</f>
        <v>#NUM!</v>
      </c>
      <c r="J17" s="19" t="e">
        <f>IF(ST!E27="",NA(),ST!E27)</f>
        <v>#NUM!</v>
      </c>
      <c r="L17" s="19">
        <f>IF(PT!A27="",NA(),PT!A27)</f>
        <v>120</v>
      </c>
      <c r="M17" s="19">
        <f>IF(PT!M27="",NA(),PT!M27)</f>
        <v>44147.320635324591</v>
      </c>
    </row>
    <row r="18" spans="2:13" x14ac:dyDescent="0.25">
      <c r="B18" s="19">
        <f>IF(AT!H29="",NA(),AT!A29)</f>
        <v>100.11200000000002</v>
      </c>
      <c r="C18" s="19">
        <f>IF(AT!H29="",NA(),AT!H29)</f>
        <v>198492.52786990366</v>
      </c>
      <c r="D18" s="19" t="e">
        <f>IF(ST!H29="",NA(),ST!A29)</f>
        <v>#NUM!</v>
      </c>
      <c r="E18" s="19" t="e">
        <f>IF(ST!H29="",NA(),ST!H29)</f>
        <v>#NUM!</v>
      </c>
      <c r="G18" s="19">
        <f>IF(AT!E29="",NA(),AT!A29)</f>
        <v>100.11200000000002</v>
      </c>
      <c r="H18" s="19">
        <f>IF(AT!E29="",NA(),AT!E29)</f>
        <v>79441.261286149311</v>
      </c>
      <c r="I18" s="19" t="e">
        <f>IF(ST!E29="",NA(),ST!A29)</f>
        <v>#NUM!</v>
      </c>
      <c r="J18" s="19" t="e">
        <f>IF(ST!E29="",NA(),ST!E29)</f>
        <v>#NUM!</v>
      </c>
      <c r="L18" s="19">
        <f>IF(PT!A29="",NA(),PT!A29)</f>
        <v>119.85000000000002</v>
      </c>
      <c r="M18" s="19">
        <f>IF(PT!M29="",NA(),PT!M29)</f>
        <v>154959.44184849114</v>
      </c>
    </row>
    <row r="19" spans="2:13" x14ac:dyDescent="0.25">
      <c r="B19" s="19">
        <f>IF(AT!H31="",NA(),AT!A31)</f>
        <v>80.25</v>
      </c>
      <c r="C19" s="19">
        <f>IF(AT!H31="",NA(),AT!H31)</f>
        <v>192511.53003986093</v>
      </c>
      <c r="D19" s="19" t="e">
        <f>IF(ST!H31="",NA(),ST!A31)</f>
        <v>#NUM!</v>
      </c>
      <c r="E19" s="19" t="e">
        <f>IF(ST!H31="",NA(),ST!H31)</f>
        <v>#NUM!</v>
      </c>
      <c r="G19" s="19">
        <f>IF(AT!E31="",NA(),AT!A31)</f>
        <v>80.25</v>
      </c>
      <c r="H19" s="19">
        <f>IF(AT!E31="",NA(),AT!E31)</f>
        <v>67922.567589981554</v>
      </c>
      <c r="I19" s="19" t="e">
        <f>IF(ST!E31="",NA(),ST!A31)</f>
        <v>#NUM!</v>
      </c>
      <c r="J19" s="19" t="e">
        <f>IF(ST!E31="",NA(),ST!E31)</f>
        <v>#NUM!</v>
      </c>
      <c r="L19" s="19">
        <f>IF(PT!A31="",NA(),PT!A31)</f>
        <v>105.19800000000004</v>
      </c>
      <c r="M19" s="19">
        <f>IF(PT!M31="",NA(),PT!M31)</f>
        <v>158879.36327390754</v>
      </c>
    </row>
    <row r="20" spans="2:13" x14ac:dyDescent="0.25">
      <c r="B20" s="19">
        <f>IF(AT!H33="",NA(),AT!A33)</f>
        <v>78.987000000000023</v>
      </c>
      <c r="C20" s="19">
        <f>IF(AT!H33="",NA(),AT!H33)</f>
        <v>192131.20578956671</v>
      </c>
      <c r="D20" s="19" t="e">
        <f>IF(ST!H33="",NA(),ST!A33)</f>
        <v>#NUM!</v>
      </c>
      <c r="E20" s="19" t="e">
        <f>IF(ST!H33="",NA(),ST!H33)</f>
        <v>#NUM!</v>
      </c>
      <c r="G20" s="19">
        <f>IF(AT!E33="",NA(),AT!A33)</f>
        <v>78.987000000000023</v>
      </c>
      <c r="H20" s="19">
        <f>IF(AT!E33="",NA(),AT!E33)</f>
        <v>57244.819673875143</v>
      </c>
      <c r="I20" s="19" t="e">
        <f>IF(ST!E33="",NA(),ST!A33)</f>
        <v>#NUM!</v>
      </c>
      <c r="J20" s="19" t="e">
        <f>IF(ST!E33="",NA(),ST!E33)</f>
        <v>#NUM!</v>
      </c>
      <c r="L20" s="19">
        <f>IF(PT!A33="",NA(),PT!A33)</f>
        <v>105.11200000000002</v>
      </c>
      <c r="M20" s="19">
        <f>IF(PT!M33="",NA(),PT!M33)</f>
        <v>113363.67127572204</v>
      </c>
    </row>
    <row r="21" spans="2:13" x14ac:dyDescent="0.25">
      <c r="B21" s="19">
        <f>IF(AT!H35="",NA(),AT!A35)</f>
        <v>78.974000000000046</v>
      </c>
      <c r="C21" s="19">
        <f>IF(AT!H35="",NA(),AT!H35)</f>
        <v>191938.05346123187</v>
      </c>
      <c r="D21" s="19" t="e">
        <f>IF(ST!H35="",NA(),ST!A35)</f>
        <v>#NUM!</v>
      </c>
      <c r="E21" s="19" t="e">
        <f>IF(ST!H35="",NA(),ST!H35)</f>
        <v>#NUM!</v>
      </c>
      <c r="G21" s="19">
        <f>IF(AT!E35="",NA(),AT!A35)</f>
        <v>78.974000000000046</v>
      </c>
      <c r="H21" s="19">
        <f>IF(AT!E35="",NA(),AT!E35)</f>
        <v>57134.914113377017</v>
      </c>
      <c r="I21" s="19" t="e">
        <f>IF(ST!E35="",NA(),ST!A35)</f>
        <v>#NUM!</v>
      </c>
      <c r="J21" s="19" t="e">
        <f>IF(ST!E35="",NA(),ST!E35)</f>
        <v>#NUM!</v>
      </c>
      <c r="L21" s="19">
        <f>IF(PT!A35="",NA(),PT!A35)</f>
        <v>95.198000000000036</v>
      </c>
      <c r="M21" s="19">
        <f>IF(PT!M35="",NA(),PT!M35)</f>
        <v>116016.01232210328</v>
      </c>
    </row>
    <row r="22" spans="2:13" x14ac:dyDescent="0.25">
      <c r="B22" s="19">
        <f>IF(AT!H37="",NA(),AT!A37)</f>
        <v>78.963999999999999</v>
      </c>
      <c r="C22" s="19">
        <f>IF(AT!H37="",NA(),AT!H37)</f>
        <v>191642.37932356267</v>
      </c>
      <c r="D22" s="19" t="e">
        <f>IF(ST!H37="",NA(),ST!A37)</f>
        <v>#NUM!</v>
      </c>
      <c r="E22" s="19" t="e">
        <f>IF(ST!H37="",NA(),ST!H37)</f>
        <v>#NUM!</v>
      </c>
      <c r="G22" s="19">
        <f>IF(AT!E37="",NA(),AT!A37)</f>
        <v>78.963999999999999</v>
      </c>
      <c r="H22" s="19">
        <f>IF(AT!E37="",NA(),AT!E37)</f>
        <v>57050.371374531751</v>
      </c>
      <c r="I22" s="19" t="e">
        <f>IF(ST!E37="",NA(),ST!A37)</f>
        <v>#NUM!</v>
      </c>
      <c r="J22" s="19" t="e">
        <f>IF(ST!E37="",NA(),ST!E37)</f>
        <v>#NUM!</v>
      </c>
      <c r="L22" s="19">
        <f>IF(PT!A37="",NA(),PT!A37)</f>
        <v>83.987000000000023</v>
      </c>
      <c r="M22" s="19">
        <f>IF(PT!M37="",NA(),PT!M37)</f>
        <v>119141.73522790972</v>
      </c>
    </row>
    <row r="23" spans="2:13" x14ac:dyDescent="0.25">
      <c r="B23" s="19">
        <f>IF(AT!H39="",NA(),AT!A39)</f>
        <v>78.951999999999998</v>
      </c>
      <c r="C23" s="19">
        <f>IF(AT!H39="",NA(),AT!H39)</f>
        <v>191287.57035836135</v>
      </c>
      <c r="D23" s="19" t="e">
        <f>IF(ST!H39="",NA(),ST!A39)</f>
        <v>#NUM!</v>
      </c>
      <c r="E23" s="19" t="e">
        <f>IF(ST!H39="",NA(),ST!H39)</f>
        <v>#NUM!</v>
      </c>
      <c r="G23" s="19">
        <f>IF(AT!E39="",NA(),AT!A39)</f>
        <v>78.951999999999998</v>
      </c>
      <c r="H23" s="19">
        <f>IF(AT!E39="",NA(),AT!E39)</f>
        <v>56948.404518678813</v>
      </c>
      <c r="I23" s="19" t="e">
        <f>IF(ST!E39="",NA(),ST!A39)</f>
        <v>#NUM!</v>
      </c>
      <c r="J23" s="19" t="e">
        <f>IF(ST!E39="",NA(),ST!E39)</f>
        <v>#NUM!</v>
      </c>
      <c r="L23" s="19">
        <f>IF(PT!A39="",NA(),PT!A39)</f>
        <v>83.974000000000046</v>
      </c>
      <c r="M23" s="19">
        <f>IF(PT!M39="",NA(),PT!M39)</f>
        <v>118956.12207075855</v>
      </c>
    </row>
    <row r="24" spans="2:13" x14ac:dyDescent="0.25">
      <c r="B24" s="19">
        <f>IF(AT!H41="",NA(),AT!A41)</f>
        <v>77.949000000000012</v>
      </c>
      <c r="C24" s="19">
        <f>IF(AT!H41="",NA(),AT!H41)</f>
        <v>146614.78487555694</v>
      </c>
      <c r="D24" s="19" t="e">
        <f>IF(ST!H41="",NA(),ST!A41)</f>
        <v>#NUM!</v>
      </c>
      <c r="E24" s="19" t="e">
        <f>IF(ST!H41="",NA(),ST!H41)</f>
        <v>#NUM!</v>
      </c>
      <c r="G24" s="19">
        <f>IF(AT!E41="",NA(),AT!A41)</f>
        <v>77.949000000000012</v>
      </c>
      <c r="H24" s="19">
        <f>IF(AT!E41="",NA(),AT!E41)</f>
        <v>48425.674816970961</v>
      </c>
      <c r="I24" s="19" t="e">
        <f>IF(ST!E41="",NA(),ST!A41)</f>
        <v>#NUM!</v>
      </c>
      <c r="J24" s="19" t="e">
        <f>IF(ST!E41="",NA(),ST!E41)</f>
        <v>#NUM!</v>
      </c>
      <c r="L24" s="19">
        <f>IF(PT!A41="",NA(),PT!A41)</f>
        <v>83.951999999999998</v>
      </c>
      <c r="M24" s="19">
        <f>IF(PT!M41="",NA(),PT!M41)</f>
        <v>118318.39756527582</v>
      </c>
    </row>
    <row r="25" spans="2:13" x14ac:dyDescent="0.25">
      <c r="B25" s="19">
        <f>IF(AT!H43="",NA(),AT!A43)</f>
        <v>77.947000000000003</v>
      </c>
      <c r="C25" s="19">
        <f>IF(AT!H43="",NA(),AT!H43)</f>
        <v>146554.82002707483</v>
      </c>
      <c r="D25" s="19" t="e">
        <f>IF(ST!H43="",NA(),ST!A43)</f>
        <v>#NUM!</v>
      </c>
      <c r="E25" s="19" t="e">
        <f>IF(ST!H43="",NA(),ST!H43)</f>
        <v>#NUM!</v>
      </c>
      <c r="G25" s="19">
        <f>IF(AT!E43="",NA(),AT!A43)</f>
        <v>77.947000000000003</v>
      </c>
      <c r="H25" s="19">
        <f>IF(AT!E43="",NA(),AT!E43)</f>
        <v>48408.680340995386</v>
      </c>
      <c r="I25" s="19" t="e">
        <f>IF(ST!E43="",NA(),ST!A43)</f>
        <v>#NUM!</v>
      </c>
      <c r="J25" s="19" t="e">
        <f>IF(ST!E43="",NA(),ST!E43)</f>
        <v>#NUM!</v>
      </c>
      <c r="L25" s="19">
        <f>IF(PT!A43="",NA(),PT!A43)</f>
        <v>82.949000000000012</v>
      </c>
      <c r="M25" s="19">
        <f>IF(PT!M43="",NA(),PT!M43)</f>
        <v>74227.288136104296</v>
      </c>
    </row>
    <row r="26" spans="2:13" x14ac:dyDescent="0.25">
      <c r="B26" s="19">
        <f>IF(AT!H45="",NA(),AT!A45)</f>
        <v>77.94300000000004</v>
      </c>
      <c r="C26" s="19">
        <f>IF(AT!H45="",NA(),AT!H45)</f>
        <v>146493.72849953728</v>
      </c>
      <c r="D26" s="19" t="e">
        <f>IF(ST!H45="",NA(),ST!A45)</f>
        <v>#NUM!</v>
      </c>
      <c r="E26" s="19" t="e">
        <f>IF(ST!H45="",NA(),ST!H45)</f>
        <v>#NUM!</v>
      </c>
      <c r="G26" s="19">
        <f>IF(AT!E45="",NA(),AT!A45)</f>
        <v>77.94300000000004</v>
      </c>
      <c r="H26" s="19">
        <f>IF(AT!E45="",NA(),AT!E45)</f>
        <v>48374.691389044732</v>
      </c>
      <c r="I26" s="19" t="e">
        <f>IF(ST!E45="",NA(),ST!A45)</f>
        <v>#NUM!</v>
      </c>
      <c r="J26" s="19" t="e">
        <f>IF(ST!E45="",NA(),ST!E45)</f>
        <v>#NUM!</v>
      </c>
      <c r="L26" s="19">
        <f>IF(PT!A45="",NA(),PT!A45)</f>
        <v>82.947000000000003</v>
      </c>
      <c r="M26" s="19">
        <f>IF(PT!M45="",NA(),PT!M45)</f>
        <v>74168.483160111995</v>
      </c>
    </row>
    <row r="27" spans="2:13" x14ac:dyDescent="0.25">
      <c r="B27" s="19">
        <f>IF(AT!H47="",NA(),AT!A47)</f>
        <v>75.68300000000005</v>
      </c>
      <c r="C27" s="19">
        <f>IF(AT!H47="",NA(),AT!H47)</f>
        <v>145813.1799598184</v>
      </c>
      <c r="D27" s="19" t="e">
        <f>IF(ST!H47="",NA(),ST!A47)</f>
        <v>#NUM!</v>
      </c>
      <c r="E27" s="19" t="e">
        <f>IF(ST!H47="",NA(),ST!H47)</f>
        <v>#NUM!</v>
      </c>
      <c r="G27" s="19">
        <f>IF(AT!E47="",NA(),AT!A47)</f>
        <v>75.68300000000005</v>
      </c>
      <c r="H27" s="19">
        <f>IF(AT!E47="",NA(),AT!E47)</f>
        <v>29170.933536741708</v>
      </c>
      <c r="I27" s="19" t="e">
        <f>IF(ST!E47="",NA(),ST!A47)</f>
        <v>#NUM!</v>
      </c>
      <c r="J27" s="19" t="e">
        <f>IF(ST!E47="",NA(),ST!E47)</f>
        <v>#NUM!</v>
      </c>
      <c r="L27" s="19">
        <f>IF(PT!A47="",NA(),PT!A47)</f>
        <v>82.94300000000004</v>
      </c>
      <c r="M27" s="19">
        <f>IF(PT!M47="",NA(),PT!M47)</f>
        <v>74109.711377554006</v>
      </c>
    </row>
    <row r="28" spans="2:13" x14ac:dyDescent="0.25">
      <c r="B28" s="19">
        <f>IF(AT!H49="",NA(),AT!A49)</f>
        <v>67.614000000000033</v>
      </c>
      <c r="C28" s="19">
        <f>IF(AT!H49="",NA(),AT!H49)</f>
        <v>143383.38077088399</v>
      </c>
      <c r="D28" s="19" t="e">
        <f>IF(ST!H49="",NA(),ST!A49)</f>
        <v>#NUM!</v>
      </c>
      <c r="E28" s="19" t="e">
        <f>IF(ST!H49="",NA(),ST!H49)</f>
        <v>#NUM!</v>
      </c>
      <c r="G28" s="19">
        <f>IF(AT!E49="",NA(),AT!A49)</f>
        <v>67.614000000000033</v>
      </c>
      <c r="H28" s="19">
        <f>IF(AT!E49="",NA(),AT!E49)</f>
        <v>24144.750627468544</v>
      </c>
      <c r="I28" s="19" t="e">
        <f>IF(ST!E49="",NA(),ST!A49)</f>
        <v>#NUM!</v>
      </c>
      <c r="J28" s="19" t="e">
        <f>IF(ST!E49="",NA(),ST!E49)</f>
        <v>#NUM!</v>
      </c>
      <c r="L28" s="19">
        <f>IF(PT!A49="",NA(),PT!A49)</f>
        <v>75.25</v>
      </c>
      <c r="M28" s="19">
        <f>IF(PT!M49="",NA(),PT!M49)</f>
        <v>76254.585725459547</v>
      </c>
    </row>
    <row r="29" spans="2:13" x14ac:dyDescent="0.25">
      <c r="B29" s="19">
        <f>IF(AT!H51="",NA(),AT!A51)</f>
        <v>67.613</v>
      </c>
      <c r="C29" s="19">
        <f>IF(AT!H51="",NA(),AT!H51)</f>
        <v>143383.07964321156</v>
      </c>
      <c r="D29" s="19" t="e">
        <f>IF(ST!H51="",NA(),ST!A51)</f>
        <v>#NUM!</v>
      </c>
      <c r="E29" s="19" t="e">
        <f>IF(ST!H51="",NA(),ST!H51)</f>
        <v>#NUM!</v>
      </c>
      <c r="G29" s="19">
        <f>IF(AT!E51="",NA(),AT!A51)</f>
        <v>67.613</v>
      </c>
      <c r="H29" s="19">
        <f>IF(AT!E51="",NA(),AT!E51)</f>
        <v>24139.89395089645</v>
      </c>
      <c r="I29" s="19" t="e">
        <f>IF(ST!E51="",NA(),ST!A51)</f>
        <v>#NUM!</v>
      </c>
      <c r="J29" s="19" t="e">
        <f>IF(ST!E51="",NA(),ST!E51)</f>
        <v>#NUM!</v>
      </c>
      <c r="L29" s="19">
        <f>IF(PT!A51="",NA(),PT!A51)</f>
        <v>73.963999999999999</v>
      </c>
      <c r="M29" s="19">
        <f>IF(PT!M51="",NA(),PT!M51)</f>
        <v>86739.531754148949</v>
      </c>
    </row>
    <row r="30" spans="2:13" x14ac:dyDescent="0.25">
      <c r="B30" s="19">
        <f>IF(AT!H53="",NA(),AT!A53)</f>
        <v>66.184000000000026</v>
      </c>
      <c r="C30" s="19">
        <f>IF(AT!H53="",NA(),AT!H53)</f>
        <v>142952.76819929195</v>
      </c>
      <c r="D30" s="19" t="e">
        <f>IF(ST!H53="",NA(),ST!A53)</f>
        <v>#NUM!</v>
      </c>
      <c r="E30" s="19" t="e">
        <f>IF(ST!H53="",NA(),ST!H53)</f>
        <v>#NUM!</v>
      </c>
      <c r="G30" s="19">
        <f>IF(AT!E53="",NA(),AT!A53)</f>
        <v>66.184000000000026</v>
      </c>
      <c r="H30" s="19">
        <f>IF(AT!E53="",NA(),AT!E53)</f>
        <v>5097.7219757586863</v>
      </c>
      <c r="I30" s="19" t="e">
        <f>IF(ST!E53="",NA(),ST!A53)</f>
        <v>#NUM!</v>
      </c>
      <c r="J30" s="19" t="e">
        <f>IF(ST!E53="",NA(),ST!E53)</f>
        <v>#NUM!</v>
      </c>
      <c r="L30" s="19">
        <f>IF(PT!A53="",NA(),PT!A53)</f>
        <v>71.18300000000005</v>
      </c>
      <c r="M30" s="19">
        <f>IF(PT!M53="",NA(),PT!M53)</f>
        <v>109532.91454100546</v>
      </c>
    </row>
    <row r="31" spans="2:13" x14ac:dyDescent="0.25">
      <c r="B31" s="19">
        <f>IF(AT!H55="",NA(),AT!A55)</f>
        <v>66.18300000000005</v>
      </c>
      <c r="C31" s="19">
        <f>IF(AT!H55="",NA(),AT!H55)</f>
        <v>142952.46707161953</v>
      </c>
      <c r="D31" s="19" t="e">
        <f>IF(ST!H55="",NA(),ST!A55)</f>
        <v>#NUM!</v>
      </c>
      <c r="E31" s="19" t="e">
        <f>IF(ST!H55="",NA(),ST!H55)</f>
        <v>#NUM!</v>
      </c>
      <c r="G31" s="19">
        <f>IF(AT!E55="",NA(),AT!A55)</f>
        <v>66.18300000000005</v>
      </c>
      <c r="H31" s="19">
        <f>IF(AT!E55="",NA(),AT!E55)</f>
        <v>5088.6302292568989</v>
      </c>
      <c r="I31" s="19" t="e">
        <f>IF(ST!E55="",NA(),ST!A55)</f>
        <v>#NUM!</v>
      </c>
      <c r="J31" s="19" t="e">
        <f>IF(ST!E55="",NA(),ST!E55)</f>
        <v>#NUM!</v>
      </c>
      <c r="L31" s="19">
        <f>IF(PT!A55="",NA(),PT!A55)</f>
        <v>70.68300000000005</v>
      </c>
      <c r="M31" s="19">
        <f>IF(PT!M55="",NA(),PT!M55)</f>
        <v>113644.06681757502</v>
      </c>
    </row>
    <row r="32" spans="2:13" x14ac:dyDescent="0.25">
      <c r="B32" s="19">
        <f>IF(AT!H57="",NA(),AT!A57)</f>
        <v>65</v>
      </c>
      <c r="C32" s="19">
        <f>IF(AT!H57="",NA(),AT!H57)</f>
        <v>142627.22081848106</v>
      </c>
      <c r="D32" s="19" t="e">
        <f>IF(ST!H57="",NA(),ST!A57)</f>
        <v>#NUM!</v>
      </c>
      <c r="E32" s="19" t="e">
        <f>IF(ST!H57="",NA(),ST!H57)</f>
        <v>#NUM!</v>
      </c>
      <c r="G32" s="19">
        <f>IF(AT!E57="",NA(),AT!A57)</f>
        <v>65</v>
      </c>
      <c r="H32" s="19">
        <f>IF(AT!E57="",NA(),AT!E57)</f>
        <v>4351.7391173879696</v>
      </c>
      <c r="I32" s="19" t="e">
        <f>IF(ST!E57="",NA(),ST!A57)</f>
        <v>#NUM!</v>
      </c>
      <c r="J32" s="19" t="e">
        <f>IF(ST!E57="",NA(),ST!E57)</f>
        <v>#NUM!</v>
      </c>
      <c r="L32" s="19">
        <f>IF(PT!A57="",NA(),PT!A57)</f>
        <v>70</v>
      </c>
      <c r="M32" s="19">
        <f>IF(PT!M57="",NA(),PT!M57)</f>
        <v>113881.72821953014</v>
      </c>
    </row>
    <row r="33" spans="2:13" x14ac:dyDescent="0.25">
      <c r="B33" s="19">
        <f>IF(AT!H59="",NA(),AT!A59)</f>
        <v>25</v>
      </c>
      <c r="C33" s="19">
        <f>IF(AT!H59="",NA(),AT!H59)</f>
        <v>131093.22921203345</v>
      </c>
      <c r="D33" s="19" t="e">
        <f>IF(ST!H59="",NA(),ST!A59)</f>
        <v>#NUM!</v>
      </c>
      <c r="E33" s="19" t="e">
        <f>IF(ST!H59="",NA(),ST!H59)</f>
        <v>#NUM!</v>
      </c>
      <c r="G33" s="19">
        <f>IF(AT!E59="",NA(),AT!A59)</f>
        <v>25</v>
      </c>
      <c r="H33" s="19">
        <f>IF(AT!E59="",NA(),AT!E59)</f>
        <v>504.79787284038014</v>
      </c>
      <c r="I33" s="19" t="e">
        <f>IF(ST!E59="",NA(),ST!A59)</f>
        <v>#NUM!</v>
      </c>
      <c r="J33" s="19" t="e">
        <f>IF(ST!E59="",NA(),ST!E59)</f>
        <v>#NUM!</v>
      </c>
      <c r="L33" s="19">
        <f>IF(PT!A59="",NA(),PT!A59)</f>
        <v>62.614000000000033</v>
      </c>
      <c r="M33" s="19">
        <f>IF(PT!M59="",NA(),PT!M59)</f>
        <v>116352.71864088198</v>
      </c>
    </row>
    <row r="34" spans="2:13" x14ac:dyDescent="0.25">
      <c r="B34" s="19">
        <f>IF(AT!H61="",NA(),AT!A61)</f>
        <v>20</v>
      </c>
      <c r="C34" s="19">
        <f>IF(AT!H61="",NA(),AT!H61)</f>
        <v>129651.48026122751</v>
      </c>
      <c r="D34" s="19" t="e">
        <f>IF(ST!H61="",NA(),ST!A61)</f>
        <v>#NUM!</v>
      </c>
      <c r="E34" s="19" t="e">
        <f>IF(ST!H61="",NA(),ST!H61)</f>
        <v>#NUM!</v>
      </c>
      <c r="G34" s="19">
        <f>IF(AT!E61="",NA(),AT!A61)</f>
        <v>20</v>
      </c>
      <c r="H34" s="19">
        <f>IF(AT!E61="",NA(),AT!E61)</f>
        <v>233.60901836670007</v>
      </c>
      <c r="I34" s="19" t="e">
        <f>IF(ST!E61="",NA(),ST!A61)</f>
        <v>#NUM!</v>
      </c>
      <c r="J34" s="19" t="e">
        <f>IF(ST!E61="",NA(),ST!E61)</f>
        <v>#NUM!</v>
      </c>
      <c r="L34" s="19">
        <f>IF(PT!A61="",NA(),PT!A61)</f>
        <v>62.613</v>
      </c>
      <c r="M34" s="19">
        <f>IF(PT!M61="",NA(),PT!M61)</f>
        <v>116357.28696766391</v>
      </c>
    </row>
    <row r="35" spans="2:13" x14ac:dyDescent="0.25">
      <c r="B35" s="19">
        <f>IF(AT!H63="",NA(),AT!A63)</f>
        <v>19.850000000000023</v>
      </c>
      <c r="C35" s="19">
        <f>IF(AT!H63="",NA(),AT!H63)</f>
        <v>129610.24024603667</v>
      </c>
      <c r="D35" s="19" t="e">
        <f>IF(ST!H63="",NA(),ST!A63)</f>
        <v>#NUM!</v>
      </c>
      <c r="E35" s="19" t="e">
        <f>IF(ST!H63="",NA(),ST!H63)</f>
        <v>#NUM!</v>
      </c>
      <c r="G35" s="19">
        <f>IF(AT!E63="",NA(),AT!A63)</f>
        <v>19.850000000000023</v>
      </c>
      <c r="H35" s="19">
        <f>IF(AT!E63="",NA(),AT!E63)</f>
        <v>225.47335273249089</v>
      </c>
      <c r="I35" s="19" t="e">
        <f>IF(ST!E63="",NA(),ST!A63)</f>
        <v>#NUM!</v>
      </c>
      <c r="J35" s="19" t="e">
        <f>IF(ST!E63="",NA(),ST!E63)</f>
        <v>#NUM!</v>
      </c>
      <c r="L35" s="19">
        <f>IF(PT!A63="",NA(),PT!A63)</f>
        <v>61.184000000000026</v>
      </c>
      <c r="M35" s="19">
        <f>IF(PT!M63="",NA(),PT!M63)</f>
        <v>134987.40709266133</v>
      </c>
    </row>
    <row r="36" spans="2:13" x14ac:dyDescent="0.25">
      <c r="B36" s="19">
        <f>IF(AT!H65="",NA(),AT!A65)</f>
        <v>-0.14999999999997726</v>
      </c>
      <c r="C36" s="19">
        <f>IF(AT!H65="",NA(),AT!H65)</f>
        <v>125246.72831068074</v>
      </c>
      <c r="D36" s="19" t="e">
        <f>IF(ST!H65="",NA(),ST!A65)</f>
        <v>#NUM!</v>
      </c>
      <c r="E36" s="19" t="e">
        <f>IF(ST!H65="",NA(),ST!H65)</f>
        <v>#NUM!</v>
      </c>
      <c r="G36" s="19">
        <f>IF(AT!E65="",NA(),AT!A65)</f>
        <v>-0.14999999999997726</v>
      </c>
      <c r="H36" s="19">
        <f>IF(AT!E65="",NA(),AT!E65)</f>
        <v>0</v>
      </c>
      <c r="I36" s="19" t="e">
        <f>IF(ST!E65="",NA(),ST!A65)</f>
        <v>#NUM!</v>
      </c>
      <c r="J36" s="19" t="e">
        <f>IF(ST!E65="",NA(),ST!E65)</f>
        <v>#NUM!</v>
      </c>
      <c r="L36" s="19">
        <f>IF(PT!A65="",NA(),PT!A65)</f>
        <v>61.18300000000005</v>
      </c>
      <c r="M36" s="19">
        <f>IF(PT!M65="",NA(),PT!M65)</f>
        <v>134996.21048937296</v>
      </c>
    </row>
    <row r="37" spans="2:13" x14ac:dyDescent="0.25">
      <c r="B37" s="19">
        <f>IF(AT!H67="",NA(),AT!A67)</f>
        <v>-33.149999999999977</v>
      </c>
      <c r="C37" s="19">
        <f>IF(AT!H67="",NA(),AT!H67)</f>
        <v>118046.93361734347</v>
      </c>
      <c r="D37" s="19" t="e">
        <f>IF(ST!H67="",NA(),ST!A67)</f>
        <v>#NUM!</v>
      </c>
      <c r="E37" s="19" t="e">
        <f>IF(ST!H67="",NA(),ST!H67)</f>
        <v>#NUM!</v>
      </c>
      <c r="G37" s="19" t="e">
        <f>IF(AT!E67="",NA(),AT!A67)</f>
        <v>#N/A</v>
      </c>
      <c r="H37" s="19" t="e">
        <f>IF(AT!E67="",NA(),AT!E67)</f>
        <v>#N/A</v>
      </c>
      <c r="I37" s="19" t="e">
        <f>IF(ST!E67="",NA(),ST!A67)</f>
        <v>#NUM!</v>
      </c>
      <c r="J37" s="19" t="e">
        <f>IF(ST!E67="",NA(),ST!E67)</f>
        <v>#NUM!</v>
      </c>
      <c r="L37" s="19">
        <f>IF(PT!A67="",NA(),PT!A67)</f>
        <v>60</v>
      </c>
      <c r="M37" s="19">
        <f>IF(PT!M67="",NA(),PT!M67)</f>
        <v>135391.98379948118</v>
      </c>
    </row>
    <row r="38" spans="2:13" x14ac:dyDescent="0.25">
      <c r="B38" s="19">
        <f>IF(AT!H69="",NA(),AT!A69)</f>
        <v>-61.575999999999965</v>
      </c>
      <c r="C38" s="19">
        <f>IF(AT!H69="",NA(),AT!H69)</f>
        <v>114556.51103781564</v>
      </c>
      <c r="D38" s="19" t="e">
        <f>IF(ST!H69="",NA(),ST!A69)</f>
        <v>#NUM!</v>
      </c>
      <c r="E38" s="19" t="e">
        <f>IF(ST!H69="",NA(),ST!H69)</f>
        <v>#NUM!</v>
      </c>
      <c r="G38" s="19" t="e">
        <f>IF(AT!E69="",NA(),AT!A69)</f>
        <v>#N/A</v>
      </c>
      <c r="H38" s="19" t="e">
        <f>IF(AT!E69="",NA(),AT!E69)</f>
        <v>#N/A</v>
      </c>
      <c r="I38" s="19" t="e">
        <f>IF(ST!E69="",NA(),ST!A69)</f>
        <v>#NUM!</v>
      </c>
      <c r="J38" s="19" t="e">
        <f>IF(ST!E69="",NA(),ST!E69)</f>
        <v>#NUM!</v>
      </c>
      <c r="L38" s="19">
        <f>IF(PT!A69="",NA(),PT!A69)</f>
        <v>25</v>
      </c>
      <c r="M38" s="19">
        <f>IF(PT!M69="",NA(),PT!M69)</f>
        <v>128665.81473281869</v>
      </c>
    </row>
    <row r="39" spans="2:13" x14ac:dyDescent="0.25">
      <c r="B39" s="19">
        <f>IF(AT!H71="",NA(),AT!A71)</f>
        <v>-154.63999999999999</v>
      </c>
      <c r="C39" s="19">
        <f>IF(AT!H71="",NA(),AT!H71)</f>
        <v>113374.41400000002</v>
      </c>
      <c r="D39" s="19" t="e">
        <f>IF(ST!H71="",NA(),ST!A71)</f>
        <v>#NUM!</v>
      </c>
      <c r="E39" s="19" t="e">
        <f>IF(ST!H71="",NA(),ST!H71)</f>
        <v>#NUM!</v>
      </c>
      <c r="G39" s="19" t="e">
        <f>IF(AT!E71="",NA(),AT!A71)</f>
        <v>#N/A</v>
      </c>
      <c r="H39" s="19" t="e">
        <f>IF(AT!E71="",NA(),AT!E71)</f>
        <v>#N/A</v>
      </c>
      <c r="I39" s="19" t="e">
        <f>IF(ST!E71="",NA(),ST!A71)</f>
        <v>#NUM!</v>
      </c>
      <c r="J39" s="19" t="e">
        <f>IF(ST!E71="",NA(),ST!E71)</f>
        <v>#NUM!</v>
      </c>
      <c r="L39" s="19">
        <f>IF(PT!A71="",NA(),PT!A71)</f>
        <v>24.850000000000023</v>
      </c>
      <c r="M39" s="19">
        <f>IF(PT!M71="",NA(),PT!M71)</f>
        <v>128639.00074729491</v>
      </c>
    </row>
    <row r="40" spans="2:13" x14ac:dyDescent="0.25">
      <c r="B40" s="19" t="e">
        <f>IF(AT!H73="",NA(),AT!A73)</f>
        <v>#N/A</v>
      </c>
      <c r="C40" s="19" t="e">
        <f>IF(AT!H73="",NA(),AT!H73)</f>
        <v>#N/A</v>
      </c>
      <c r="D40" s="19" t="e">
        <f>IF(ST!H73="",NA(),ST!A73)</f>
        <v>#NUM!</v>
      </c>
      <c r="E40" s="19" t="e">
        <f>IF(ST!H73="",NA(),ST!H73)</f>
        <v>#NUM!</v>
      </c>
      <c r="G40" s="19" t="e">
        <f>IF(AT!E73="",NA(),AT!A73)</f>
        <v>#N/A</v>
      </c>
      <c r="H40" s="19" t="e">
        <f>IF(AT!E73="",NA(),AT!E73)</f>
        <v>#N/A</v>
      </c>
      <c r="I40" s="19" t="e">
        <f>IF(ST!E73="",NA(),ST!A73)</f>
        <v>#NUM!</v>
      </c>
      <c r="J40" s="19" t="e">
        <f>IF(ST!E73="",NA(),ST!E73)</f>
        <v>#NUM!</v>
      </c>
      <c r="L40" s="19">
        <f>IF(PT!A73="",NA(),PT!A73)</f>
        <v>20</v>
      </c>
      <c r="M40" s="19">
        <f>IF(PT!M73="",NA(),PT!M73)</f>
        <v>128047.29072887248</v>
      </c>
    </row>
    <row r="41" spans="2:13" x14ac:dyDescent="0.25">
      <c r="B41" s="19" t="e">
        <f>IF(AT!H75="",NA(),AT!A75)</f>
        <v>#N/A</v>
      </c>
      <c r="C41" s="19" t="e">
        <f>IF(AT!H75="",NA(),AT!H75)</f>
        <v>#N/A</v>
      </c>
      <c r="D41" s="19" t="e">
        <f>IF(ST!H75="",NA(),ST!A75)</f>
        <v>#NUM!</v>
      </c>
      <c r="E41" s="19" t="e">
        <f>IF(ST!H75="",NA(),ST!H75)</f>
        <v>#NUM!</v>
      </c>
      <c r="G41" s="19" t="e">
        <f>IF(AT!E75="",NA(),AT!A75)</f>
        <v>#N/A</v>
      </c>
      <c r="H41" s="19" t="e">
        <f>IF(AT!E75="",NA(),AT!E75)</f>
        <v>#N/A</v>
      </c>
      <c r="I41" s="19" t="e">
        <f>IF(ST!E75="",NA(),ST!A75)</f>
        <v>#NUM!</v>
      </c>
      <c r="J41" s="19" t="e">
        <f>IF(ST!E75="",NA(),ST!E75)</f>
        <v>#NUM!</v>
      </c>
      <c r="L41" s="19">
        <f>IF(PT!A75="",NA(),PT!A75)</f>
        <v>14.850000000000023</v>
      </c>
      <c r="M41" s="19">
        <f>IF(PT!M75="",NA(),PT!M75)</f>
        <v>127203.01092562622</v>
      </c>
    </row>
    <row r="42" spans="2:13" x14ac:dyDescent="0.25">
      <c r="B42" s="19" t="e">
        <f>IF(AT!H77="",NA(),AT!A77)</f>
        <v>#N/A</v>
      </c>
      <c r="C42" s="19" t="e">
        <f>IF(AT!H77="",NA(),AT!H77)</f>
        <v>#N/A</v>
      </c>
      <c r="D42" s="19" t="e">
        <f>IF(ST!H77="",NA(),ST!A77)</f>
        <v>#NUM!</v>
      </c>
      <c r="E42" s="19" t="e">
        <f>IF(ST!H77="",NA(),ST!H77)</f>
        <v>#NUM!</v>
      </c>
      <c r="G42" s="19" t="e">
        <f>IF(AT!E77="",NA(),AT!A77)</f>
        <v>#N/A</v>
      </c>
      <c r="H42" s="19" t="e">
        <f>IF(AT!E77="",NA(),AT!E77)</f>
        <v>#N/A</v>
      </c>
      <c r="I42" s="19" t="e">
        <f>IF(ST!E77="",NA(),ST!A77)</f>
        <v>#NUM!</v>
      </c>
      <c r="J42" s="19" t="e">
        <f>IF(ST!E77="",NA(),ST!E77)</f>
        <v>#NUM!</v>
      </c>
      <c r="L42" s="19">
        <f>IF(PT!A77="",NA(),PT!A77)</f>
        <v>-5.1499999999999773</v>
      </c>
      <c r="M42" s="19">
        <f>IF(PT!M77="",NA(),PT!M77)</f>
        <v>123064.97234300278</v>
      </c>
    </row>
    <row r="43" spans="2:13" x14ac:dyDescent="0.25">
      <c r="B43" s="19" t="e">
        <f>IF(AT!H79="",NA(),AT!A79)</f>
        <v>#N/A</v>
      </c>
      <c r="C43" s="19" t="e">
        <f>IF(AT!H79="",NA(),AT!H79)</f>
        <v>#N/A</v>
      </c>
      <c r="D43" s="19" t="e">
        <f>IF(ST!H79="",NA(),ST!A79)</f>
        <v>#NUM!</v>
      </c>
      <c r="E43" s="19" t="e">
        <f>IF(ST!H79="",NA(),ST!H79)</f>
        <v>#NUM!</v>
      </c>
      <c r="G43" s="19" t="e">
        <f>IF(AT!E79="",NA(),AT!A79)</f>
        <v>#N/A</v>
      </c>
      <c r="H43" s="19" t="e">
        <f>IF(AT!E79="",NA(),AT!E79)</f>
        <v>#N/A</v>
      </c>
      <c r="I43" s="19" t="e">
        <f>IF(ST!E79="",NA(),ST!A79)</f>
        <v>#NUM!</v>
      </c>
      <c r="J43" s="19" t="e">
        <f>IF(ST!E79="",NA(),ST!E79)</f>
        <v>#NUM!</v>
      </c>
      <c r="L43" s="19">
        <f>IF(PT!A79="",NA(),PT!A79)</f>
        <v>-28.149999999999977</v>
      </c>
      <c r="M43" s="19">
        <f>IF(PT!M79="",NA(),PT!M79)</f>
        <v>118046.93361734347</v>
      </c>
    </row>
    <row r="44" spans="2:13" x14ac:dyDescent="0.25">
      <c r="B44" s="19" t="e">
        <f>IF(AT!H81="",NA(),AT!A81)</f>
        <v>#N/A</v>
      </c>
      <c r="C44" s="19" t="e">
        <f>IF(AT!H81="",NA(),AT!H81)</f>
        <v>#N/A</v>
      </c>
      <c r="D44" s="19" t="e">
        <f>IF(ST!H81="",NA(),ST!A81)</f>
        <v>#NUM!</v>
      </c>
      <c r="E44" s="19" t="e">
        <f>IF(ST!H81="",NA(),ST!H81)</f>
        <v>#NUM!</v>
      </c>
      <c r="G44" s="19" t="e">
        <f>IF(AT!E81="",NA(),AT!A81)</f>
        <v>#N/A</v>
      </c>
      <c r="H44" s="19" t="e">
        <f>IF(AT!E81="",NA(),AT!E81)</f>
        <v>#N/A</v>
      </c>
      <c r="I44" s="19" t="e">
        <f>IF(ST!E81="",NA(),ST!A81)</f>
        <v>#NUM!</v>
      </c>
      <c r="J44" s="19" t="e">
        <f>IF(ST!E81="",NA(),ST!E81)</f>
        <v>#NUM!</v>
      </c>
      <c r="L44" s="19">
        <f>IF(PT!A81="",NA(),PT!A81)</f>
        <v>-56.575999999999965</v>
      </c>
      <c r="M44" s="19">
        <f>IF(PT!M81="",NA(),PT!M81)</f>
        <v>114556.51103781564</v>
      </c>
    </row>
    <row r="45" spans="2:13" x14ac:dyDescent="0.25">
      <c r="B45" s="19" t="e">
        <f>IF(AT!H83="",NA(),AT!A83)</f>
        <v>#N/A</v>
      </c>
      <c r="C45" s="19" t="e">
        <f>IF(AT!H83="",NA(),AT!H83)</f>
        <v>#N/A</v>
      </c>
      <c r="D45" s="19" t="e">
        <f>IF(ST!H83="",NA(),ST!A83)</f>
        <v>#NUM!</v>
      </c>
      <c r="E45" s="19" t="e">
        <f>IF(ST!H83="",NA(),ST!H83)</f>
        <v>#NUM!</v>
      </c>
      <c r="G45" s="19" t="e">
        <f>IF(AT!E83="",NA(),AT!A83)</f>
        <v>#N/A</v>
      </c>
      <c r="H45" s="19" t="e">
        <f>IF(AT!E83="",NA(),AT!E83)</f>
        <v>#N/A</v>
      </c>
      <c r="I45" s="19" t="e">
        <f>IF(ST!E83="",NA(),ST!A83)</f>
        <v>#NUM!</v>
      </c>
      <c r="J45" s="19" t="e">
        <f>IF(ST!E83="",NA(),ST!E83)</f>
        <v>#NUM!</v>
      </c>
      <c r="L45" s="19">
        <f>IF(PT!A83="",NA(),PT!A83)</f>
        <v>-149.63999999999999</v>
      </c>
      <c r="M45" s="19">
        <f>IF(PT!M83="",NA(),PT!M83)</f>
        <v>113374.41400000002</v>
      </c>
    </row>
    <row r="46" spans="2:13" x14ac:dyDescent="0.25">
      <c r="B46" s="19" t="e">
        <f>IF(AT!H85="",NA(),AT!A85)</f>
        <v>#N/A</v>
      </c>
      <c r="C46" s="19" t="e">
        <f>IF(AT!H85="",NA(),AT!H85)</f>
        <v>#N/A</v>
      </c>
      <c r="D46" s="19" t="e">
        <f>IF(ST!H85="",NA(),ST!A85)</f>
        <v>#NUM!</v>
      </c>
      <c r="E46" s="19" t="e">
        <f>IF(ST!H85="",NA(),ST!H85)</f>
        <v>#NUM!</v>
      </c>
      <c r="G46" s="19" t="e">
        <f>IF(AT!E85="",NA(),AT!A85)</f>
        <v>#N/A</v>
      </c>
      <c r="H46" s="19" t="e">
        <f>IF(AT!E85="",NA(),AT!E85)</f>
        <v>#N/A</v>
      </c>
      <c r="I46" s="19" t="e">
        <f>IF(ST!E85="",NA(),ST!A85)</f>
        <v>#NUM!</v>
      </c>
      <c r="J46" s="19" t="e">
        <f>IF(ST!E85="",NA(),ST!E85)</f>
        <v>#NUM!</v>
      </c>
      <c r="L46" s="19" t="e">
        <f>IF(PT!A85="",NA(),PT!A85)</f>
        <v>#N/A</v>
      </c>
      <c r="M46" s="19" t="e">
        <f>IF(PT!M85="",NA(),PT!M85)</f>
        <v>#N/A</v>
      </c>
    </row>
    <row r="47" spans="2:13" x14ac:dyDescent="0.25">
      <c r="B47" s="19" t="e">
        <f>IF(AT!H87="",NA(),AT!A87)</f>
        <v>#N/A</v>
      </c>
      <c r="C47" s="19" t="e">
        <f>IF(AT!H87="",NA(),AT!H87)</f>
        <v>#N/A</v>
      </c>
      <c r="D47" s="19" t="e">
        <f>IF(ST!H87="",NA(),ST!A87)</f>
        <v>#NUM!</v>
      </c>
      <c r="E47" s="19" t="e">
        <f>IF(ST!H87="",NA(),ST!H87)</f>
        <v>#NUM!</v>
      </c>
      <c r="G47" s="19" t="e">
        <f>IF(AT!E87="",NA(),AT!A87)</f>
        <v>#N/A</v>
      </c>
      <c r="H47" s="19" t="e">
        <f>IF(AT!E87="",NA(),AT!E87)</f>
        <v>#N/A</v>
      </c>
      <c r="I47" s="19" t="e">
        <f>IF(ST!E87="",NA(),ST!A87)</f>
        <v>#NUM!</v>
      </c>
      <c r="J47" s="19" t="e">
        <f>IF(ST!E87="",NA(),ST!E87)</f>
        <v>#NUM!</v>
      </c>
      <c r="L47" s="19" t="e">
        <f>IF(PT!A87="",NA(),PT!A87)</f>
        <v>#N/A</v>
      </c>
      <c r="M47" s="19" t="e">
        <f>IF(PT!M87="",NA(),PT!M87)</f>
        <v>#N/A</v>
      </c>
    </row>
    <row r="48" spans="2:13" x14ac:dyDescent="0.25">
      <c r="B48" s="19" t="e">
        <f>IF(AT!H89="",NA(),AT!A89)</f>
        <v>#N/A</v>
      </c>
      <c r="C48" s="19" t="e">
        <f>IF(AT!H89="",NA(),AT!H89)</f>
        <v>#N/A</v>
      </c>
      <c r="D48" s="19" t="e">
        <f>IF(ST!H89="",NA(),ST!A89)</f>
        <v>#NUM!</v>
      </c>
      <c r="E48" s="19" t="e">
        <f>IF(ST!H89="",NA(),ST!H89)</f>
        <v>#NUM!</v>
      </c>
      <c r="G48" s="19" t="e">
        <f>IF(AT!E89="",NA(),AT!A89)</f>
        <v>#N/A</v>
      </c>
      <c r="H48" s="19" t="e">
        <f>IF(AT!E89="",NA(),AT!E89)</f>
        <v>#N/A</v>
      </c>
      <c r="I48" s="19" t="e">
        <f>IF(ST!E89="",NA(),ST!A89)</f>
        <v>#NUM!</v>
      </c>
      <c r="J48" s="19" t="e">
        <f>IF(ST!E89="",NA(),ST!E89)</f>
        <v>#NUM!</v>
      </c>
      <c r="L48" s="19" t="e">
        <f>IF(PT!A89="",NA(),PT!A89)</f>
        <v>#N/A</v>
      </c>
      <c r="M48" s="19" t="e">
        <f>IF(PT!M89="",NA(),PT!M89)</f>
        <v>#N/A</v>
      </c>
    </row>
    <row r="49" spans="2:13" x14ac:dyDescent="0.25">
      <c r="B49" s="19" t="e">
        <f>IF(AT!H91="",NA(),AT!A91)</f>
        <v>#N/A</v>
      </c>
      <c r="C49" s="19" t="e">
        <f>IF(AT!H91="",NA(),AT!H91)</f>
        <v>#N/A</v>
      </c>
      <c r="D49" s="19" t="e">
        <f>IF(ST!H91="",NA(),ST!A91)</f>
        <v>#NUM!</v>
      </c>
      <c r="E49" s="19" t="e">
        <f>IF(ST!H91="",NA(),ST!H91)</f>
        <v>#NUM!</v>
      </c>
      <c r="G49" s="19" t="e">
        <f>IF(AT!E91="",NA(),AT!A91)</f>
        <v>#N/A</v>
      </c>
      <c r="H49" s="19" t="e">
        <f>IF(AT!E91="",NA(),AT!E91)</f>
        <v>#N/A</v>
      </c>
      <c r="I49" s="19" t="e">
        <f>IF(ST!E91="",NA(),ST!A91)</f>
        <v>#NUM!</v>
      </c>
      <c r="J49" s="19" t="e">
        <f>IF(ST!E91="",NA(),ST!E91)</f>
        <v>#NUM!</v>
      </c>
      <c r="L49" s="19" t="e">
        <f>IF(PT!A91="",NA(),PT!A91)</f>
        <v>#N/A</v>
      </c>
      <c r="M49" s="19" t="e">
        <f>IF(PT!M91="",NA(),PT!M91)</f>
        <v>#N/A</v>
      </c>
    </row>
    <row r="50" spans="2:13" x14ac:dyDescent="0.25">
      <c r="B50" s="19" t="e">
        <f>IF(AT!H93="",NA(),AT!A93)</f>
        <v>#N/A</v>
      </c>
      <c r="C50" s="19" t="e">
        <f>IF(AT!H93="",NA(),AT!H93)</f>
        <v>#N/A</v>
      </c>
      <c r="D50" s="19" t="e">
        <f>IF(ST!H93="",NA(),ST!A93)</f>
        <v>#NUM!</v>
      </c>
      <c r="E50" s="19" t="e">
        <f>IF(ST!H93="",NA(),ST!H93)</f>
        <v>#NUM!</v>
      </c>
      <c r="G50" s="19" t="e">
        <f>IF(AT!E93="",NA(),AT!A93)</f>
        <v>#N/A</v>
      </c>
      <c r="H50" s="19" t="e">
        <f>IF(AT!E93="",NA(),AT!E93)</f>
        <v>#N/A</v>
      </c>
      <c r="I50" s="19" t="e">
        <f>IF(ST!E93="",NA(),ST!A93)</f>
        <v>#NUM!</v>
      </c>
      <c r="J50" s="19" t="e">
        <f>IF(ST!E93="",NA(),ST!E93)</f>
        <v>#NUM!</v>
      </c>
      <c r="L50" s="19" t="e">
        <f>IF(PT!A93="",NA(),PT!A93)</f>
        <v>#N/A</v>
      </c>
      <c r="M50" s="19" t="e">
        <f>IF(PT!M93="",NA(),PT!M93)</f>
        <v>#N/A</v>
      </c>
    </row>
    <row r="51" spans="2:13" x14ac:dyDescent="0.25">
      <c r="B51" s="19" t="e">
        <f>IF(AT!H95="",NA(),AT!A95)</f>
        <v>#N/A</v>
      </c>
      <c r="C51" s="19" t="e">
        <f>IF(AT!H95="",NA(),AT!H95)</f>
        <v>#N/A</v>
      </c>
      <c r="D51" s="19" t="e">
        <f>IF(ST!H95="",NA(),ST!A95)</f>
        <v>#NUM!</v>
      </c>
      <c r="E51" s="19" t="e">
        <f>IF(ST!H95="",NA(),ST!H95)</f>
        <v>#NUM!</v>
      </c>
      <c r="G51" s="19" t="e">
        <f>IF(AT!E95="",NA(),AT!A95)</f>
        <v>#N/A</v>
      </c>
      <c r="H51" s="19" t="e">
        <f>IF(AT!E95="",NA(),AT!E95)</f>
        <v>#N/A</v>
      </c>
      <c r="I51" s="19" t="e">
        <f>IF(ST!E95="",NA(),ST!A95)</f>
        <v>#NUM!</v>
      </c>
      <c r="J51" s="19" t="e">
        <f>IF(ST!E95="",NA(),ST!E95)</f>
        <v>#NUM!</v>
      </c>
      <c r="L51" s="19" t="e">
        <f>IF(PT!A95="",NA(),PT!A95)</f>
        <v>#N/A</v>
      </c>
      <c r="M51" s="19" t="e">
        <f>IF(PT!M95="",NA(),PT!M95)</f>
        <v>#N/A</v>
      </c>
    </row>
    <row r="52" spans="2:13" x14ac:dyDescent="0.25">
      <c r="B52" s="19" t="e">
        <f>IF(AT!H97="",NA(),AT!A97)</f>
        <v>#N/A</v>
      </c>
      <c r="C52" s="19" t="e">
        <f>IF(AT!H97="",NA(),AT!H97)</f>
        <v>#N/A</v>
      </c>
      <c r="D52" s="19" t="e">
        <f>IF(ST!H97="",NA(),ST!A97)</f>
        <v>#NUM!</v>
      </c>
      <c r="E52" s="19" t="e">
        <f>IF(ST!H97="",NA(),ST!H97)</f>
        <v>#NUM!</v>
      </c>
      <c r="G52" s="19" t="e">
        <f>IF(AT!E97="",NA(),AT!A97)</f>
        <v>#N/A</v>
      </c>
      <c r="H52" s="19" t="e">
        <f>IF(AT!E97="",NA(),AT!E97)</f>
        <v>#N/A</v>
      </c>
      <c r="I52" s="19" t="e">
        <f>IF(ST!E97="",NA(),ST!A97)</f>
        <v>#NUM!</v>
      </c>
      <c r="J52" s="19" t="e">
        <f>IF(ST!E97="",NA(),ST!E97)</f>
        <v>#NUM!</v>
      </c>
      <c r="L52" s="19" t="e">
        <f>IF(PT!A97="",NA(),PT!A97)</f>
        <v>#N/A</v>
      </c>
      <c r="M52" s="19" t="e">
        <f>IF(PT!M97="",NA(),PT!M97)</f>
        <v>#N/A</v>
      </c>
    </row>
    <row r="53" spans="2:13" x14ac:dyDescent="0.25">
      <c r="B53" s="19" t="e">
        <f>IF(AT!H99="",NA(),AT!A99)</f>
        <v>#N/A</v>
      </c>
      <c r="C53" s="19" t="e">
        <f>IF(AT!H99="",NA(),AT!H99)</f>
        <v>#N/A</v>
      </c>
      <c r="D53" s="19" t="e">
        <f>IF(ST!H99="",NA(),ST!A99)</f>
        <v>#NUM!</v>
      </c>
      <c r="E53" s="19" t="e">
        <f>IF(ST!H99="",NA(),ST!H99)</f>
        <v>#NUM!</v>
      </c>
      <c r="G53" s="19" t="e">
        <f>IF(AT!E99="",NA(),AT!A99)</f>
        <v>#N/A</v>
      </c>
      <c r="H53" s="19" t="e">
        <f>IF(AT!E99="",NA(),AT!E99)</f>
        <v>#N/A</v>
      </c>
      <c r="I53" s="19" t="e">
        <f>IF(ST!E99="",NA(),ST!A99)</f>
        <v>#NUM!</v>
      </c>
      <c r="J53" s="19" t="e">
        <f>IF(ST!E99="",NA(),ST!E99)</f>
        <v>#NUM!</v>
      </c>
      <c r="L53" s="19" t="e">
        <f>IF(PT!A99="",NA(),PT!A99)</f>
        <v>#N/A</v>
      </c>
      <c r="M53" s="19" t="e">
        <f>IF(PT!M99="",NA(),PT!M99)</f>
        <v>#N/A</v>
      </c>
    </row>
    <row r="54" spans="2:13" x14ac:dyDescent="0.25">
      <c r="B54" s="19" t="e">
        <f>IF(AT!H101="",NA(),AT!A101)</f>
        <v>#N/A</v>
      </c>
      <c r="C54" s="19" t="e">
        <f>IF(AT!H101="",NA(),AT!H101)</f>
        <v>#N/A</v>
      </c>
      <c r="D54" s="19" t="e">
        <f>IF(ST!H101="",NA(),ST!A101)</f>
        <v>#NUM!</v>
      </c>
      <c r="E54" s="19" t="e">
        <f>IF(ST!H101="",NA(),ST!H101)</f>
        <v>#NUM!</v>
      </c>
      <c r="G54" s="19" t="e">
        <f>IF(AT!E101="",NA(),AT!A101)</f>
        <v>#N/A</v>
      </c>
      <c r="H54" s="19" t="e">
        <f>IF(AT!E101="",NA(),AT!E101)</f>
        <v>#N/A</v>
      </c>
      <c r="I54" s="19" t="e">
        <f>IF(ST!E101="",NA(),ST!A101)</f>
        <v>#NUM!</v>
      </c>
      <c r="J54" s="19" t="e">
        <f>IF(ST!E101="",NA(),ST!E101)</f>
        <v>#NUM!</v>
      </c>
      <c r="L54" s="19" t="e">
        <f>IF(PT!A101="",NA(),PT!A101)</f>
        <v>#N/A</v>
      </c>
      <c r="M54" s="19" t="e">
        <f>IF(PT!M101="",NA(),PT!M101)</f>
        <v>#N/A</v>
      </c>
    </row>
    <row r="55" spans="2:13" x14ac:dyDescent="0.25">
      <c r="B55" s="19" t="e">
        <f>IF(AT!H103="",NA(),AT!A103)</f>
        <v>#N/A</v>
      </c>
      <c r="C55" s="19" t="e">
        <f>IF(AT!H103="",NA(),AT!H103)</f>
        <v>#N/A</v>
      </c>
      <c r="D55" s="19" t="e">
        <f>IF(ST!H103="",NA(),ST!A103)</f>
        <v>#NUM!</v>
      </c>
      <c r="E55" s="19" t="e">
        <f>IF(ST!H103="",NA(),ST!H103)</f>
        <v>#NUM!</v>
      </c>
      <c r="G55" s="19" t="e">
        <f>IF(AT!E103="",NA(),AT!A103)</f>
        <v>#N/A</v>
      </c>
      <c r="H55" s="19" t="e">
        <f>IF(AT!E103="",NA(),AT!E103)</f>
        <v>#N/A</v>
      </c>
      <c r="I55" s="19" t="e">
        <f>IF(ST!E103="",NA(),ST!A103)</f>
        <v>#NUM!</v>
      </c>
      <c r="J55" s="19" t="e">
        <f>IF(ST!E103="",NA(),ST!E103)</f>
        <v>#NUM!</v>
      </c>
      <c r="L55" s="19" t="e">
        <f>IF(PT!A103="",NA(),PT!A103)</f>
        <v>#N/A</v>
      </c>
      <c r="M55" s="19" t="e">
        <f>IF(PT!M103="",NA(),PT!M103)</f>
        <v>#N/A</v>
      </c>
    </row>
    <row r="56" spans="2:13" x14ac:dyDescent="0.25">
      <c r="B56" s="19" t="e">
        <f>IF(AT!H105="",NA(),AT!A105)</f>
        <v>#N/A</v>
      </c>
      <c r="C56" s="19" t="e">
        <f>IF(AT!H105="",NA(),AT!H105)</f>
        <v>#N/A</v>
      </c>
      <c r="D56" s="19" t="e">
        <f>IF(ST!H105="",NA(),ST!A105)</f>
        <v>#NUM!</v>
      </c>
      <c r="E56" s="19" t="e">
        <f>IF(ST!H105="",NA(),ST!H105)</f>
        <v>#NUM!</v>
      </c>
      <c r="G56" s="19" t="e">
        <f>IF(AT!E105="",NA(),AT!A105)</f>
        <v>#N/A</v>
      </c>
      <c r="H56" s="19" t="e">
        <f>IF(AT!E105="",NA(),AT!E105)</f>
        <v>#N/A</v>
      </c>
      <c r="I56" s="19" t="e">
        <f>IF(ST!E105="",NA(),ST!A105)</f>
        <v>#NUM!</v>
      </c>
      <c r="J56" s="19" t="e">
        <f>IF(ST!E105="",NA(),ST!E105)</f>
        <v>#NUM!</v>
      </c>
      <c r="L56" s="19" t="e">
        <f>IF(PT!A105="",NA(),PT!A105)</f>
        <v>#N/A</v>
      </c>
      <c r="M56" s="19" t="e">
        <f>IF(PT!M105="",NA(),PT!M105)</f>
        <v>#N/A</v>
      </c>
    </row>
    <row r="57" spans="2:13" x14ac:dyDescent="0.25">
      <c r="B57" s="19" t="e">
        <f>IF(AT!H106="",NA(),AT!A106)</f>
        <v>#N/A</v>
      </c>
      <c r="C57" s="19" t="e">
        <f>IF(AT!H106="",NA(),AT!H106)</f>
        <v>#N/A</v>
      </c>
      <c r="D57" s="19" t="e">
        <f>IF(ST!H106="",NA(),ST!A106)</f>
        <v>#NUM!</v>
      </c>
      <c r="E57" s="19" t="e">
        <f>IF(ST!H106="",NA(),ST!H106)</f>
        <v>#NUM!</v>
      </c>
      <c r="G57" s="19" t="e">
        <f>IF(AT!E106="",NA(),AT!A106)</f>
        <v>#N/A</v>
      </c>
      <c r="H57" s="19" t="e">
        <f>IF(AT!E106="",NA(),AT!E106)</f>
        <v>#N/A</v>
      </c>
      <c r="I57" s="19" t="e">
        <f>IF(ST!E106="",NA(),ST!A106)</f>
        <v>#NUM!</v>
      </c>
      <c r="J57" s="19" t="e">
        <f>IF(ST!E106="",NA(),ST!E106)</f>
        <v>#NUM!</v>
      </c>
      <c r="L57" s="19" t="e">
        <f>IF(PT!A106="",NA(),PT!A106)</f>
        <v>#N/A</v>
      </c>
      <c r="M57" s="19" t="e">
        <f>IF(PT!M106="",NA(),PT!M106)</f>
        <v>#N/A</v>
      </c>
    </row>
    <row r="58" spans="2:13" x14ac:dyDescent="0.25">
      <c r="B58" s="19" t="e">
        <f>IF(AT!H107="",NA(),AT!A107)</f>
        <v>#N/A</v>
      </c>
      <c r="C58" s="19" t="e">
        <f>IF(AT!H107="",NA(),AT!H107)</f>
        <v>#N/A</v>
      </c>
      <c r="D58" s="19" t="e">
        <f>IF(ST!H107="",NA(),ST!A107)</f>
        <v>#NUM!</v>
      </c>
      <c r="E58" s="19" t="e">
        <f>IF(ST!H107="",NA(),ST!H107)</f>
        <v>#NUM!</v>
      </c>
      <c r="G58" s="19" t="e">
        <f>IF(AT!E107="",NA(),AT!A107)</f>
        <v>#N/A</v>
      </c>
      <c r="H58" s="19" t="e">
        <f>IF(AT!E107="",NA(),AT!E107)</f>
        <v>#N/A</v>
      </c>
      <c r="I58" s="19" t="e">
        <f>IF(ST!E107="",NA(),ST!A107)</f>
        <v>#NUM!</v>
      </c>
      <c r="J58" s="19" t="e">
        <f>IF(ST!E107="",NA(),ST!E107)</f>
        <v>#NUM!</v>
      </c>
      <c r="L58" s="19" t="e">
        <f>IF(PT!A107="",NA(),PT!A107)</f>
        <v>#N/A</v>
      </c>
      <c r="M58" s="19" t="e">
        <f>IF(PT!M107="",NA(),PT!M107)</f>
        <v>#N/A</v>
      </c>
    </row>
    <row r="59" spans="2:13" x14ac:dyDescent="0.25">
      <c r="B59" s="19" t="e">
        <f>IF(AT!H108="",NA(),AT!A108)</f>
        <v>#N/A</v>
      </c>
      <c r="C59" s="19" t="e">
        <f>IF(AT!H108="",NA(),AT!H108)</f>
        <v>#N/A</v>
      </c>
      <c r="D59" s="19" t="e">
        <f>IF(ST!H108="",NA(),ST!A108)</f>
        <v>#NUM!</v>
      </c>
      <c r="E59" s="19" t="e">
        <f>IF(ST!H108="",NA(),ST!H108)</f>
        <v>#NUM!</v>
      </c>
      <c r="G59" s="19" t="e">
        <f>IF(AT!E108="",NA(),AT!A108)</f>
        <v>#N/A</v>
      </c>
      <c r="H59" s="19" t="e">
        <f>IF(AT!E108="",NA(),AT!E108)</f>
        <v>#N/A</v>
      </c>
      <c r="I59" s="19" t="e">
        <f>IF(ST!E108="",NA(),ST!A108)</f>
        <v>#NUM!</v>
      </c>
      <c r="J59" s="19" t="e">
        <f>IF(ST!E108="",NA(),ST!E108)</f>
        <v>#NUM!</v>
      </c>
      <c r="L59" s="19" t="e">
        <f>IF(PT!A108="",NA(),PT!A108)</f>
        <v>#N/A</v>
      </c>
      <c r="M59" s="19" t="e">
        <f>IF(PT!M108="",NA(),PT!M108)</f>
        <v>#N/A</v>
      </c>
    </row>
    <row r="60" spans="2:13" x14ac:dyDescent="0.25">
      <c r="B60" s="19" t="e">
        <f>IF(AT!H109="",NA(),AT!A109)</f>
        <v>#N/A</v>
      </c>
      <c r="C60" s="19" t="e">
        <f>IF(AT!H109="",NA(),AT!H109)</f>
        <v>#N/A</v>
      </c>
      <c r="D60" s="19" t="e">
        <f>IF(ST!H109="",NA(),ST!A109)</f>
        <v>#NUM!</v>
      </c>
      <c r="E60" s="19" t="e">
        <f>IF(ST!H109="",NA(),ST!H109)</f>
        <v>#NUM!</v>
      </c>
      <c r="G60" s="19" t="e">
        <f>IF(AT!E109="",NA(),AT!A109)</f>
        <v>#N/A</v>
      </c>
      <c r="H60" s="19" t="e">
        <f>IF(AT!E109="",NA(),AT!E109)</f>
        <v>#N/A</v>
      </c>
      <c r="I60" s="19" t="e">
        <f>IF(ST!E109="",NA(),ST!A109)</f>
        <v>#NUM!</v>
      </c>
      <c r="J60" s="19" t="e">
        <f>IF(ST!E109="",NA(),ST!E109)</f>
        <v>#NUM!</v>
      </c>
      <c r="L60" s="19" t="e">
        <f>IF(PT!A109="",NA(),PT!A109)</f>
        <v>#N/A</v>
      </c>
      <c r="M60" s="19" t="e">
        <f>IF(PT!M109="",NA(),PT!M109)</f>
        <v>#N/A</v>
      </c>
    </row>
    <row r="61" spans="2:13" x14ac:dyDescent="0.25">
      <c r="B61" s="19" t="e">
        <f>IF(AT!H110="",NA(),AT!A110)</f>
        <v>#N/A</v>
      </c>
      <c r="C61" s="19" t="e">
        <f>IF(AT!H110="",NA(),AT!H110)</f>
        <v>#N/A</v>
      </c>
      <c r="D61" s="19" t="e">
        <f>IF(ST!H110="",NA(),ST!A110)</f>
        <v>#NUM!</v>
      </c>
      <c r="E61" s="19" t="e">
        <f>IF(ST!H110="",NA(),ST!H110)</f>
        <v>#NUM!</v>
      </c>
      <c r="G61" s="19" t="e">
        <f>IF(AT!E110="",NA(),AT!A110)</f>
        <v>#N/A</v>
      </c>
      <c r="H61" s="19" t="e">
        <f>IF(AT!E110="",NA(),AT!E110)</f>
        <v>#N/A</v>
      </c>
      <c r="I61" s="19" t="e">
        <f>IF(ST!E110="",NA(),ST!A110)</f>
        <v>#NUM!</v>
      </c>
      <c r="J61" s="19" t="e">
        <f>IF(ST!E110="",NA(),ST!E110)</f>
        <v>#NUM!</v>
      </c>
      <c r="L61" s="19" t="e">
        <f>IF(PT!A110="",NA(),PT!A110)</f>
        <v>#N/A</v>
      </c>
      <c r="M61" s="19" t="e">
        <f>IF(PT!M110="",NA(),PT!M110)</f>
        <v>#N/A</v>
      </c>
    </row>
    <row r="62" spans="2:13" x14ac:dyDescent="0.25">
      <c r="B62" s="19" t="e">
        <f>IF(AT!H111="",NA(),AT!A111)</f>
        <v>#N/A</v>
      </c>
      <c r="C62" s="19" t="e">
        <f>IF(AT!H111="",NA(),AT!H111)</f>
        <v>#N/A</v>
      </c>
      <c r="D62" s="19" t="e">
        <f>IF(ST!H111="",NA(),ST!A111)</f>
        <v>#NUM!</v>
      </c>
      <c r="E62" s="19" t="e">
        <f>IF(ST!H111="",NA(),ST!H111)</f>
        <v>#NUM!</v>
      </c>
      <c r="G62" s="19" t="e">
        <f>IF(AT!E111="",NA(),AT!A111)</f>
        <v>#N/A</v>
      </c>
      <c r="H62" s="19" t="e">
        <f>IF(AT!E111="",NA(),AT!E111)</f>
        <v>#N/A</v>
      </c>
      <c r="I62" s="19" t="e">
        <f>IF(ST!E111="",NA(),ST!A111)</f>
        <v>#NUM!</v>
      </c>
      <c r="J62" s="19" t="e">
        <f>IF(ST!E111="",NA(),ST!E111)</f>
        <v>#NUM!</v>
      </c>
      <c r="L62" s="19" t="e">
        <f>IF(PT!A111="",NA(),PT!A111)</f>
        <v>#N/A</v>
      </c>
      <c r="M62" s="19" t="e">
        <f>IF(PT!M111="",NA(),PT!M111)</f>
        <v>#N/A</v>
      </c>
    </row>
    <row r="63" spans="2:13" x14ac:dyDescent="0.25">
      <c r="B63" s="19" t="e">
        <f>IF(AT!H112="",NA(),AT!A112)</f>
        <v>#N/A</v>
      </c>
      <c r="C63" s="19" t="e">
        <f>IF(AT!H112="",NA(),AT!H112)</f>
        <v>#N/A</v>
      </c>
      <c r="D63" s="19" t="e">
        <f>IF(ST!H112="",NA(),ST!A112)</f>
        <v>#NUM!</v>
      </c>
      <c r="E63" s="19" t="e">
        <f>IF(ST!H112="",NA(),ST!H112)</f>
        <v>#NUM!</v>
      </c>
      <c r="G63" s="19" t="e">
        <f>IF(AT!E112="",NA(),AT!A112)</f>
        <v>#N/A</v>
      </c>
      <c r="H63" s="19" t="e">
        <f>IF(AT!E112="",NA(),AT!E112)</f>
        <v>#N/A</v>
      </c>
      <c r="I63" s="19" t="e">
        <f>IF(ST!E112="",NA(),ST!A112)</f>
        <v>#NUM!</v>
      </c>
      <c r="J63" s="19" t="e">
        <f>IF(ST!E112="",NA(),ST!E112)</f>
        <v>#NUM!</v>
      </c>
      <c r="L63" s="19" t="e">
        <f>IF(PT!A112="",NA(),PT!A112)</f>
        <v>#N/A</v>
      </c>
      <c r="M63" s="19" t="e">
        <f>IF(PT!M112="",NA(),PT!M112)</f>
        <v>#N/A</v>
      </c>
    </row>
    <row r="64" spans="2:13" x14ac:dyDescent="0.25">
      <c r="B64" s="19" t="e">
        <f>IF(AT!H113="",NA(),AT!A113)</f>
        <v>#N/A</v>
      </c>
      <c r="C64" s="19" t="e">
        <f>IF(AT!H113="",NA(),AT!H113)</f>
        <v>#N/A</v>
      </c>
      <c r="D64" s="19" t="e">
        <f>IF(ST!H113="",NA(),ST!A113)</f>
        <v>#NUM!</v>
      </c>
      <c r="E64" s="19" t="e">
        <f>IF(ST!H113="",NA(),ST!H113)</f>
        <v>#NUM!</v>
      </c>
      <c r="G64" s="19" t="e">
        <f>IF(AT!E113="",NA(),AT!A113)</f>
        <v>#N/A</v>
      </c>
      <c r="H64" s="19" t="e">
        <f>IF(AT!E113="",NA(),AT!E113)</f>
        <v>#N/A</v>
      </c>
      <c r="I64" s="19" t="e">
        <f>IF(ST!E113="",NA(),ST!A113)</f>
        <v>#NUM!</v>
      </c>
      <c r="J64" s="19" t="e">
        <f>IF(ST!E113="",NA(),ST!E113)</f>
        <v>#NUM!</v>
      </c>
      <c r="L64" s="19" t="e">
        <f>IF(PT!A113="",NA(),PT!A113)</f>
        <v>#N/A</v>
      </c>
      <c r="M64" s="19" t="e">
        <f>IF(PT!M113="",NA(),PT!M113)</f>
        <v>#N/A</v>
      </c>
    </row>
    <row r="65" spans="2:13" x14ac:dyDescent="0.25">
      <c r="B65" s="19" t="e">
        <f>IF(AT!H114="",NA(),AT!A114)</f>
        <v>#N/A</v>
      </c>
      <c r="C65" s="19" t="e">
        <f>IF(AT!H114="",NA(),AT!H114)</f>
        <v>#N/A</v>
      </c>
      <c r="D65" s="19" t="e">
        <f>IF(ST!H114="",NA(),ST!A114)</f>
        <v>#NUM!</v>
      </c>
      <c r="E65" s="19" t="e">
        <f>IF(ST!H114="",NA(),ST!H114)</f>
        <v>#NUM!</v>
      </c>
      <c r="G65" s="19" t="e">
        <f>IF(AT!E114="",NA(),AT!A114)</f>
        <v>#N/A</v>
      </c>
      <c r="H65" s="19" t="e">
        <f>IF(AT!E114="",NA(),AT!E114)</f>
        <v>#N/A</v>
      </c>
      <c r="I65" s="19" t="e">
        <f>IF(ST!E114="",NA(),ST!A114)</f>
        <v>#NUM!</v>
      </c>
      <c r="J65" s="19" t="e">
        <f>IF(ST!E114="",NA(),ST!E114)</f>
        <v>#NUM!</v>
      </c>
      <c r="L65" s="19" t="e">
        <f>IF(PT!A114="",NA(),PT!A114)</f>
        <v>#N/A</v>
      </c>
      <c r="M65" s="19" t="e">
        <f>IF(PT!M114="",NA(),PT!M114)</f>
        <v>#N/A</v>
      </c>
    </row>
    <row r="66" spans="2:13" x14ac:dyDescent="0.25">
      <c r="B66" s="19" t="e">
        <f>IF(AT!H115="",NA(),AT!A115)</f>
        <v>#N/A</v>
      </c>
      <c r="C66" s="19" t="e">
        <f>IF(AT!H115="",NA(),AT!H115)</f>
        <v>#N/A</v>
      </c>
      <c r="D66" s="19" t="e">
        <f>IF(ST!H115="",NA(),ST!A115)</f>
        <v>#NUM!</v>
      </c>
      <c r="E66" s="19" t="e">
        <f>IF(ST!H115="",NA(),ST!H115)</f>
        <v>#NUM!</v>
      </c>
      <c r="G66" s="19" t="e">
        <f>IF(AT!E115="",NA(),AT!A115)</f>
        <v>#N/A</v>
      </c>
      <c r="H66" s="19" t="e">
        <f>IF(AT!E115="",NA(),AT!E115)</f>
        <v>#N/A</v>
      </c>
      <c r="I66" s="19" t="e">
        <f>IF(ST!E115="",NA(),ST!A115)</f>
        <v>#NUM!</v>
      </c>
      <c r="J66" s="19" t="e">
        <f>IF(ST!E115="",NA(),ST!E115)</f>
        <v>#NUM!</v>
      </c>
      <c r="L66" s="19" t="e">
        <f>IF(PT!A115="",NA(),PT!A115)</f>
        <v>#N/A</v>
      </c>
      <c r="M66" s="19" t="e">
        <f>IF(PT!M115="",NA(),PT!M115)</f>
        <v>#N/A</v>
      </c>
    </row>
    <row r="67" spans="2:13" x14ac:dyDescent="0.25">
      <c r="B67" s="19" t="e">
        <f>IF(AT!H116="",NA(),AT!A116)</f>
        <v>#N/A</v>
      </c>
      <c r="C67" s="19" t="e">
        <f>IF(AT!H116="",NA(),AT!H116)</f>
        <v>#N/A</v>
      </c>
      <c r="D67" s="19" t="e">
        <f>IF(ST!H116="",NA(),ST!A116)</f>
        <v>#NUM!</v>
      </c>
      <c r="E67" s="19" t="e">
        <f>IF(ST!H116="",NA(),ST!H116)</f>
        <v>#NUM!</v>
      </c>
      <c r="G67" s="19" t="e">
        <f>IF(AT!E116="",NA(),AT!A116)</f>
        <v>#N/A</v>
      </c>
      <c r="H67" s="19" t="e">
        <f>IF(AT!E116="",NA(),AT!E116)</f>
        <v>#N/A</v>
      </c>
      <c r="I67" s="19" t="e">
        <f>IF(ST!E116="",NA(),ST!A116)</f>
        <v>#NUM!</v>
      </c>
      <c r="J67" s="19" t="e">
        <f>IF(ST!E116="",NA(),ST!E116)</f>
        <v>#NUM!</v>
      </c>
      <c r="L67" s="19" t="e">
        <f>IF(PT!A116="",NA(),PT!A116)</f>
        <v>#N/A</v>
      </c>
      <c r="M67" s="19" t="e">
        <f>IF(PT!M116="",NA(),PT!M116)</f>
        <v>#N/A</v>
      </c>
    </row>
    <row r="68" spans="2:13" x14ac:dyDescent="0.25">
      <c r="B68" s="19" t="e">
        <f>IF(AT!H117="",NA(),AT!A117)</f>
        <v>#N/A</v>
      </c>
      <c r="C68" s="19" t="e">
        <f>IF(AT!H117="",NA(),AT!H117)</f>
        <v>#N/A</v>
      </c>
      <c r="D68" s="19" t="e">
        <f>IF(ST!H117="",NA(),ST!A117)</f>
        <v>#NUM!</v>
      </c>
      <c r="E68" s="19" t="e">
        <f>IF(ST!H117="",NA(),ST!H117)</f>
        <v>#NUM!</v>
      </c>
      <c r="G68" s="19" t="e">
        <f>IF(AT!E117="",NA(),AT!A117)</f>
        <v>#N/A</v>
      </c>
      <c r="H68" s="19" t="e">
        <f>IF(AT!E117="",NA(),AT!E117)</f>
        <v>#N/A</v>
      </c>
      <c r="I68" s="19" t="e">
        <f>IF(ST!E117="",NA(),ST!A117)</f>
        <v>#NUM!</v>
      </c>
      <c r="J68" s="19" t="e">
        <f>IF(ST!E117="",NA(),ST!E117)</f>
        <v>#NUM!</v>
      </c>
      <c r="L68" s="19" t="e">
        <f>IF(PT!A117="",NA(),PT!A117)</f>
        <v>#N/A</v>
      </c>
      <c r="M68" s="19" t="e">
        <f>IF(PT!M117="",NA(),PT!M117)</f>
        <v>#N/A</v>
      </c>
    </row>
    <row r="69" spans="2:13" x14ac:dyDescent="0.25">
      <c r="B69" s="19" t="e">
        <f>IF(AT!H118="",NA(),AT!A118)</f>
        <v>#N/A</v>
      </c>
      <c r="C69" s="19" t="e">
        <f>IF(AT!H118="",NA(),AT!H118)</f>
        <v>#N/A</v>
      </c>
      <c r="D69" s="19" t="e">
        <f>IF(ST!H118="",NA(),ST!A118)</f>
        <v>#NUM!</v>
      </c>
      <c r="E69" s="19" t="e">
        <f>IF(ST!H118="",NA(),ST!H118)</f>
        <v>#NUM!</v>
      </c>
      <c r="G69" s="19" t="e">
        <f>IF(AT!E118="",NA(),AT!A118)</f>
        <v>#N/A</v>
      </c>
      <c r="H69" s="19" t="e">
        <f>IF(AT!E118="",NA(),AT!E118)</f>
        <v>#N/A</v>
      </c>
      <c r="I69" s="19" t="e">
        <f>IF(ST!E118="",NA(),ST!A118)</f>
        <v>#NUM!</v>
      </c>
      <c r="J69" s="19" t="e">
        <f>IF(ST!E118="",NA(),ST!E118)</f>
        <v>#NUM!</v>
      </c>
      <c r="L69" s="19" t="e">
        <f>IF(PT!A118="",NA(),PT!A118)</f>
        <v>#N/A</v>
      </c>
      <c r="M69" s="19" t="e">
        <f>IF(PT!M118="",NA(),PT!M118)</f>
        <v>#N/A</v>
      </c>
    </row>
    <row r="70" spans="2:13" x14ac:dyDescent="0.25">
      <c r="B70" s="19" t="e">
        <f>IF(AT!H119="",NA(),AT!A119)</f>
        <v>#N/A</v>
      </c>
      <c r="C70" s="19" t="e">
        <f>IF(AT!H119="",NA(),AT!H119)</f>
        <v>#N/A</v>
      </c>
      <c r="D70" s="19" t="e">
        <f>IF(ST!H119="",NA(),ST!A119)</f>
        <v>#NUM!</v>
      </c>
      <c r="E70" s="19" t="e">
        <f>IF(ST!H119="",NA(),ST!H119)</f>
        <v>#NUM!</v>
      </c>
      <c r="G70" s="19" t="e">
        <f>IF(AT!E119="",NA(),AT!A119)</f>
        <v>#N/A</v>
      </c>
      <c r="H70" s="19" t="e">
        <f>IF(AT!E119="",NA(),AT!E119)</f>
        <v>#N/A</v>
      </c>
      <c r="I70" s="19" t="e">
        <f>IF(ST!E119="",NA(),ST!A119)</f>
        <v>#NUM!</v>
      </c>
      <c r="J70" s="19" t="e">
        <f>IF(ST!E119="",NA(),ST!E119)</f>
        <v>#NUM!</v>
      </c>
      <c r="L70" s="19" t="e">
        <f>IF(PT!A119="",NA(),PT!A119)</f>
        <v>#N/A</v>
      </c>
      <c r="M70" s="19" t="e">
        <f>IF(PT!M119="",NA(),PT!M119)</f>
        <v>#N/A</v>
      </c>
    </row>
    <row r="71" spans="2:13" x14ac:dyDescent="0.25">
      <c r="B71" s="19" t="e">
        <f>IF(AT!H120="",NA(),AT!A120)</f>
        <v>#N/A</v>
      </c>
      <c r="C71" s="19" t="e">
        <f>IF(AT!H120="",NA(),AT!H120)</f>
        <v>#N/A</v>
      </c>
      <c r="D71" s="19" t="e">
        <f>IF(ST!H120="",NA(),ST!A120)</f>
        <v>#NUM!</v>
      </c>
      <c r="E71" s="19" t="e">
        <f>IF(ST!H120="",NA(),ST!H120)</f>
        <v>#NUM!</v>
      </c>
      <c r="G71" s="19" t="e">
        <f>IF(AT!E120="",NA(),AT!A120)</f>
        <v>#N/A</v>
      </c>
      <c r="H71" s="19" t="e">
        <f>IF(AT!E120="",NA(),AT!E120)</f>
        <v>#N/A</v>
      </c>
      <c r="I71" s="19" t="e">
        <f>IF(ST!E120="",NA(),ST!A120)</f>
        <v>#NUM!</v>
      </c>
      <c r="J71" s="19" t="e">
        <f>IF(ST!E120="",NA(),ST!E120)</f>
        <v>#NUM!</v>
      </c>
      <c r="L71" s="19" t="e">
        <f>IF(PT!A120="",NA(),PT!A120)</f>
        <v>#N/A</v>
      </c>
      <c r="M71" s="19" t="e">
        <f>IF(PT!M120="",NA(),PT!M120)</f>
        <v>#N/A</v>
      </c>
    </row>
    <row r="72" spans="2:13" x14ac:dyDescent="0.25">
      <c r="B72" s="19" t="e">
        <f>IF(AT!H121="",NA(),AT!A121)</f>
        <v>#N/A</v>
      </c>
      <c r="C72" s="19" t="e">
        <f>IF(AT!H121="",NA(),AT!H121)</f>
        <v>#N/A</v>
      </c>
      <c r="D72" s="19" t="e">
        <f>IF(ST!H121="",NA(),ST!A121)</f>
        <v>#NUM!</v>
      </c>
      <c r="E72" s="19" t="e">
        <f>IF(ST!H121="",NA(),ST!H121)</f>
        <v>#NUM!</v>
      </c>
      <c r="G72" s="19" t="e">
        <f>IF(AT!E121="",NA(),AT!A121)</f>
        <v>#N/A</v>
      </c>
      <c r="H72" s="19" t="e">
        <f>IF(AT!E121="",NA(),AT!E121)</f>
        <v>#N/A</v>
      </c>
      <c r="I72" s="19" t="e">
        <f>IF(ST!E121="",NA(),ST!A121)</f>
        <v>#NUM!</v>
      </c>
      <c r="J72" s="19" t="e">
        <f>IF(ST!E121="",NA(),ST!E121)</f>
        <v>#NUM!</v>
      </c>
      <c r="L72" s="19" t="e">
        <f>IF(PT!A121="",NA(),PT!A121)</f>
        <v>#N/A</v>
      </c>
      <c r="M72" s="19" t="e">
        <f>IF(PT!M121="",NA(),PT!M121)</f>
        <v>#N/A</v>
      </c>
    </row>
    <row r="73" spans="2:13" x14ac:dyDescent="0.25">
      <c r="B73" s="19" t="e">
        <f>IF(AT!H122="",NA(),AT!A122)</f>
        <v>#N/A</v>
      </c>
      <c r="C73" s="19" t="e">
        <f>IF(AT!H122="",NA(),AT!H122)</f>
        <v>#N/A</v>
      </c>
      <c r="D73" s="19" t="e">
        <f>IF(ST!H122="",NA(),ST!A122)</f>
        <v>#NUM!</v>
      </c>
      <c r="E73" s="19" t="e">
        <f>IF(ST!H122="",NA(),ST!H122)</f>
        <v>#NUM!</v>
      </c>
      <c r="G73" s="19" t="e">
        <f>IF(AT!E122="",NA(),AT!A122)</f>
        <v>#N/A</v>
      </c>
      <c r="H73" s="19" t="e">
        <f>IF(AT!E122="",NA(),AT!E122)</f>
        <v>#N/A</v>
      </c>
      <c r="I73" s="19" t="e">
        <f>IF(ST!E122="",NA(),ST!A122)</f>
        <v>#NUM!</v>
      </c>
      <c r="J73" s="19" t="e">
        <f>IF(ST!E122="",NA(),ST!E122)</f>
        <v>#NUM!</v>
      </c>
      <c r="L73" s="19" t="e">
        <f>IF(PT!A122="",NA(),PT!A122)</f>
        <v>#N/A</v>
      </c>
      <c r="M73" s="19" t="e">
        <f>IF(PT!M122="",NA(),PT!M122)</f>
        <v>#N/A</v>
      </c>
    </row>
    <row r="74" spans="2:13" x14ac:dyDescent="0.25">
      <c r="B74" s="19" t="e">
        <f>IF(AT!H123="",NA(),AT!A123)</f>
        <v>#N/A</v>
      </c>
      <c r="C74" s="19" t="e">
        <f>IF(AT!H123="",NA(),AT!H123)</f>
        <v>#N/A</v>
      </c>
      <c r="D74" s="19" t="e">
        <f>IF(ST!H123="",NA(),ST!A123)</f>
        <v>#NUM!</v>
      </c>
      <c r="E74" s="19" t="e">
        <f>IF(ST!H123="",NA(),ST!H123)</f>
        <v>#NUM!</v>
      </c>
      <c r="G74" s="19" t="e">
        <f>IF(AT!E123="",NA(),AT!A123)</f>
        <v>#N/A</v>
      </c>
      <c r="H74" s="19" t="e">
        <f>IF(AT!E123="",NA(),AT!E123)</f>
        <v>#N/A</v>
      </c>
      <c r="I74" s="19" t="e">
        <f>IF(ST!E123="",NA(),ST!A123)</f>
        <v>#NUM!</v>
      </c>
      <c r="J74" s="19" t="e">
        <f>IF(ST!E123="",NA(),ST!E123)</f>
        <v>#NUM!</v>
      </c>
      <c r="L74" s="19" t="e">
        <f>IF(PT!A123="",NA(),PT!A123)</f>
        <v>#N/A</v>
      </c>
      <c r="M74" s="19" t="e">
        <f>IF(PT!M123="",NA(),PT!M123)</f>
        <v>#N/A</v>
      </c>
    </row>
    <row r="75" spans="2:13" x14ac:dyDescent="0.25">
      <c r="B75" s="19" t="e">
        <f>IF(AT!H124="",NA(),AT!A124)</f>
        <v>#N/A</v>
      </c>
      <c r="C75" s="19" t="e">
        <f>IF(AT!H124="",NA(),AT!H124)</f>
        <v>#N/A</v>
      </c>
      <c r="D75" s="19" t="e">
        <f>IF(ST!H124="",NA(),ST!A124)</f>
        <v>#NUM!</v>
      </c>
      <c r="E75" s="19" t="e">
        <f>IF(ST!H124="",NA(),ST!H124)</f>
        <v>#NUM!</v>
      </c>
      <c r="G75" s="19" t="e">
        <f>IF(AT!E124="",NA(),AT!A124)</f>
        <v>#N/A</v>
      </c>
      <c r="H75" s="19" t="e">
        <f>IF(AT!E124="",NA(),AT!E124)</f>
        <v>#N/A</v>
      </c>
      <c r="I75" s="19" t="e">
        <f>IF(ST!E124="",NA(),ST!A124)</f>
        <v>#NUM!</v>
      </c>
      <c r="J75" s="19" t="e">
        <f>IF(ST!E124="",NA(),ST!E124)</f>
        <v>#NUM!</v>
      </c>
      <c r="L75" s="19" t="e">
        <f>IF(PT!A124="",NA(),PT!A124)</f>
        <v>#N/A</v>
      </c>
      <c r="M75" s="19" t="e">
        <f>IF(PT!M124="",NA(),PT!M124)</f>
        <v>#N/A</v>
      </c>
    </row>
    <row r="76" spans="2:13" x14ac:dyDescent="0.25">
      <c r="B76" s="19" t="e">
        <f>IF(AT!H125="",NA(),AT!A125)</f>
        <v>#N/A</v>
      </c>
      <c r="C76" s="19" t="e">
        <f>IF(AT!H125="",NA(),AT!H125)</f>
        <v>#N/A</v>
      </c>
      <c r="D76" s="19" t="e">
        <f>IF(ST!H125="",NA(),ST!A125)</f>
        <v>#NUM!</v>
      </c>
      <c r="E76" s="19" t="e">
        <f>IF(ST!H125="",NA(),ST!H125)</f>
        <v>#NUM!</v>
      </c>
      <c r="G76" s="19" t="e">
        <f>IF(AT!E125="",NA(),AT!A125)</f>
        <v>#N/A</v>
      </c>
      <c r="H76" s="19" t="e">
        <f>IF(AT!E125="",NA(),AT!E125)</f>
        <v>#N/A</v>
      </c>
      <c r="I76" s="19" t="e">
        <f>IF(ST!E125="",NA(),ST!A125)</f>
        <v>#NUM!</v>
      </c>
      <c r="J76" s="19" t="e">
        <f>IF(ST!E125="",NA(),ST!E125)</f>
        <v>#NUM!</v>
      </c>
      <c r="L76" s="19" t="e">
        <f>IF(PT!A125="",NA(),PT!A125)</f>
        <v>#N/A</v>
      </c>
      <c r="M76" s="19" t="e">
        <f>IF(PT!M125="",NA(),PT!M125)</f>
        <v>#N/A</v>
      </c>
    </row>
    <row r="77" spans="2:13" x14ac:dyDescent="0.25">
      <c r="B77" s="19" t="e">
        <f>IF(AT!H126="",NA(),AT!A126)</f>
        <v>#N/A</v>
      </c>
      <c r="C77" s="19" t="e">
        <f>IF(AT!H126="",NA(),AT!H126)</f>
        <v>#N/A</v>
      </c>
      <c r="D77" s="19" t="e">
        <f>IF(ST!H126="",NA(),ST!A126)</f>
        <v>#NUM!</v>
      </c>
      <c r="E77" s="19" t="e">
        <f>IF(ST!H126="",NA(),ST!H126)</f>
        <v>#NUM!</v>
      </c>
      <c r="G77" s="19" t="e">
        <f>IF(AT!E126="",NA(),AT!A126)</f>
        <v>#N/A</v>
      </c>
      <c r="H77" s="19" t="e">
        <f>IF(AT!E126="",NA(),AT!E126)</f>
        <v>#N/A</v>
      </c>
      <c r="I77" s="19" t="e">
        <f>IF(ST!E126="",NA(),ST!A126)</f>
        <v>#NUM!</v>
      </c>
      <c r="J77" s="19" t="e">
        <f>IF(ST!E126="",NA(),ST!E126)</f>
        <v>#NUM!</v>
      </c>
      <c r="L77" s="19" t="e">
        <f>IF(PT!A126="",NA(),PT!A126)</f>
        <v>#N/A</v>
      </c>
      <c r="M77" s="19" t="e">
        <f>IF(PT!M126="",NA(),PT!M126)</f>
        <v>#N/A</v>
      </c>
    </row>
    <row r="78" spans="2:13" x14ac:dyDescent="0.25">
      <c r="B78" s="19" t="e">
        <f>IF(AT!H127="",NA(),AT!A127)</f>
        <v>#N/A</v>
      </c>
      <c r="C78" s="19" t="e">
        <f>IF(AT!H127="",NA(),AT!H127)</f>
        <v>#N/A</v>
      </c>
      <c r="D78" s="19" t="e">
        <f>IF(ST!H127="",NA(),ST!A127)</f>
        <v>#NUM!</v>
      </c>
      <c r="E78" s="19" t="e">
        <f>IF(ST!H127="",NA(),ST!H127)</f>
        <v>#NUM!</v>
      </c>
      <c r="G78" s="19" t="e">
        <f>IF(AT!E127="",NA(),AT!A127)</f>
        <v>#N/A</v>
      </c>
      <c r="H78" s="19" t="e">
        <f>IF(AT!E127="",NA(),AT!E127)</f>
        <v>#N/A</v>
      </c>
      <c r="I78" s="19" t="e">
        <f>IF(ST!E127="",NA(),ST!A127)</f>
        <v>#NUM!</v>
      </c>
      <c r="J78" s="19" t="e">
        <f>IF(ST!E127="",NA(),ST!E127)</f>
        <v>#NUM!</v>
      </c>
      <c r="L78" s="19" t="e">
        <f>IF(PT!A127="",NA(),PT!A127)</f>
        <v>#N/A</v>
      </c>
      <c r="M78" s="19" t="e">
        <f>IF(PT!M127="",NA(),PT!M127)</f>
        <v>#N/A</v>
      </c>
    </row>
    <row r="79" spans="2:13" x14ac:dyDescent="0.25">
      <c r="B79" s="19" t="e">
        <f>IF(AT!H128="",NA(),AT!A128)</f>
        <v>#N/A</v>
      </c>
      <c r="C79" s="19" t="e">
        <f>IF(AT!H128="",NA(),AT!H128)</f>
        <v>#N/A</v>
      </c>
      <c r="D79" s="19" t="e">
        <f>IF(ST!H128="",NA(),ST!A128)</f>
        <v>#NUM!</v>
      </c>
      <c r="E79" s="19" t="e">
        <f>IF(ST!H128="",NA(),ST!H128)</f>
        <v>#NUM!</v>
      </c>
      <c r="G79" s="19" t="e">
        <f>IF(AT!E128="",NA(),AT!A128)</f>
        <v>#N/A</v>
      </c>
      <c r="H79" s="19" t="e">
        <f>IF(AT!E128="",NA(),AT!E128)</f>
        <v>#N/A</v>
      </c>
      <c r="I79" s="19" t="e">
        <f>IF(ST!E128="",NA(),ST!A128)</f>
        <v>#NUM!</v>
      </c>
      <c r="J79" s="19" t="e">
        <f>IF(ST!E128="",NA(),ST!E128)</f>
        <v>#NUM!</v>
      </c>
      <c r="L79" s="19" t="e">
        <f>IF(PT!A128="",NA(),PT!A128)</f>
        <v>#N/A</v>
      </c>
      <c r="M79" s="19" t="e">
        <f>IF(PT!M128="",NA(),PT!M128)</f>
        <v>#N/A</v>
      </c>
    </row>
    <row r="80" spans="2:13" x14ac:dyDescent="0.25">
      <c r="B80" s="19" t="e">
        <f>IF(AT!H129="",NA(),AT!A129)</f>
        <v>#N/A</v>
      </c>
      <c r="C80" s="19" t="e">
        <f>IF(AT!H129="",NA(),AT!H129)</f>
        <v>#N/A</v>
      </c>
      <c r="D80" s="19" t="e">
        <f>IF(ST!H129="",NA(),ST!A129)</f>
        <v>#NUM!</v>
      </c>
      <c r="E80" s="19" t="e">
        <f>IF(ST!H129="",NA(),ST!H129)</f>
        <v>#NUM!</v>
      </c>
      <c r="G80" s="19" t="e">
        <f>IF(AT!E129="",NA(),AT!A129)</f>
        <v>#N/A</v>
      </c>
      <c r="H80" s="19" t="e">
        <f>IF(AT!E129="",NA(),AT!E129)</f>
        <v>#N/A</v>
      </c>
      <c r="I80" s="19" t="e">
        <f>IF(ST!E129="",NA(),ST!A129)</f>
        <v>#NUM!</v>
      </c>
      <c r="J80" s="19" t="e">
        <f>IF(ST!E129="",NA(),ST!E129)</f>
        <v>#NUM!</v>
      </c>
      <c r="L80" s="19" t="e">
        <f>IF(PT!A129="",NA(),PT!A129)</f>
        <v>#N/A</v>
      </c>
      <c r="M80" s="19" t="e">
        <f>IF(PT!M129="",NA(),PT!M129)</f>
        <v>#N/A</v>
      </c>
    </row>
    <row r="81" spans="2:13" x14ac:dyDescent="0.25">
      <c r="B81" s="19" t="e">
        <f>IF(AT!H130="",NA(),AT!A130)</f>
        <v>#N/A</v>
      </c>
      <c r="C81" s="19" t="e">
        <f>IF(AT!H130="",NA(),AT!H130)</f>
        <v>#N/A</v>
      </c>
      <c r="D81" s="19" t="e">
        <f>IF(ST!H130="",NA(),ST!A130)</f>
        <v>#NUM!</v>
      </c>
      <c r="E81" s="19" t="e">
        <f>IF(ST!H130="",NA(),ST!H130)</f>
        <v>#NUM!</v>
      </c>
      <c r="G81" s="19" t="e">
        <f>IF(AT!E130="",NA(),AT!A130)</f>
        <v>#N/A</v>
      </c>
      <c r="H81" s="19" t="e">
        <f>IF(AT!E130="",NA(),AT!E130)</f>
        <v>#N/A</v>
      </c>
      <c r="I81" s="19" t="e">
        <f>IF(ST!E130="",NA(),ST!A130)</f>
        <v>#NUM!</v>
      </c>
      <c r="J81" s="19" t="e">
        <f>IF(ST!E130="",NA(),ST!E130)</f>
        <v>#NUM!</v>
      </c>
      <c r="L81" s="19" t="e">
        <f>IF(PT!A130="",NA(),PT!A130)</f>
        <v>#N/A</v>
      </c>
      <c r="M81" s="19" t="e">
        <f>IF(PT!M130="",NA(),PT!M130)</f>
        <v>#N/A</v>
      </c>
    </row>
    <row r="82" spans="2:13" x14ac:dyDescent="0.25">
      <c r="B82" s="19" t="e">
        <f>IF(AT!H131="",NA(),AT!A131)</f>
        <v>#N/A</v>
      </c>
      <c r="C82" s="19" t="e">
        <f>IF(AT!H131="",NA(),AT!H131)</f>
        <v>#N/A</v>
      </c>
      <c r="D82" s="19" t="e">
        <f>IF(ST!H131="",NA(),ST!A131)</f>
        <v>#NUM!</v>
      </c>
      <c r="E82" s="19" t="e">
        <f>IF(ST!H131="",NA(),ST!H131)</f>
        <v>#NUM!</v>
      </c>
      <c r="G82" s="19" t="e">
        <f>IF(AT!E131="",NA(),AT!A131)</f>
        <v>#N/A</v>
      </c>
      <c r="H82" s="19" t="e">
        <f>IF(AT!E131="",NA(),AT!E131)</f>
        <v>#N/A</v>
      </c>
      <c r="I82" s="19" t="e">
        <f>IF(ST!E131="",NA(),ST!A131)</f>
        <v>#NUM!</v>
      </c>
      <c r="J82" s="19" t="e">
        <f>IF(ST!E131="",NA(),ST!E131)</f>
        <v>#NUM!</v>
      </c>
      <c r="L82" s="19" t="e">
        <f>IF(PT!A131="",NA(),PT!A131)</f>
        <v>#N/A</v>
      </c>
      <c r="M82" s="19" t="e">
        <f>IF(PT!M131="",NA(),PT!M131)</f>
        <v>#N/A</v>
      </c>
    </row>
    <row r="83" spans="2:13" x14ac:dyDescent="0.25">
      <c r="B83" s="19" t="e">
        <f>IF(AT!H132="",NA(),AT!A132)</f>
        <v>#N/A</v>
      </c>
      <c r="C83" s="19" t="e">
        <f>IF(AT!H132="",NA(),AT!H132)</f>
        <v>#N/A</v>
      </c>
      <c r="D83" s="19" t="e">
        <f>IF(ST!H132="",NA(),ST!A132)</f>
        <v>#NUM!</v>
      </c>
      <c r="E83" s="19" t="e">
        <f>IF(ST!H132="",NA(),ST!H132)</f>
        <v>#NUM!</v>
      </c>
      <c r="G83" s="19" t="e">
        <f>IF(AT!E132="",NA(),AT!A132)</f>
        <v>#N/A</v>
      </c>
      <c r="H83" s="19" t="e">
        <f>IF(AT!E132="",NA(),AT!E132)</f>
        <v>#N/A</v>
      </c>
      <c r="I83" s="19" t="e">
        <f>IF(ST!E132="",NA(),ST!A132)</f>
        <v>#NUM!</v>
      </c>
      <c r="J83" s="19" t="e">
        <f>IF(ST!E132="",NA(),ST!E132)</f>
        <v>#NUM!</v>
      </c>
      <c r="L83" s="19" t="e">
        <f>IF(PT!A132="",NA(),PT!A132)</f>
        <v>#N/A</v>
      </c>
      <c r="M83" s="19" t="e">
        <f>IF(PT!M132="",NA(),PT!M132)</f>
        <v>#N/A</v>
      </c>
    </row>
    <row r="84" spans="2:13" x14ac:dyDescent="0.25">
      <c r="B84" s="19" t="e">
        <f>IF(AT!H133="",NA(),AT!A133)</f>
        <v>#N/A</v>
      </c>
      <c r="C84" s="19" t="e">
        <f>IF(AT!H133="",NA(),AT!H133)</f>
        <v>#N/A</v>
      </c>
      <c r="D84" s="19" t="e">
        <f>IF(ST!H133="",NA(),ST!A133)</f>
        <v>#NUM!</v>
      </c>
      <c r="E84" s="19" t="e">
        <f>IF(ST!H133="",NA(),ST!H133)</f>
        <v>#NUM!</v>
      </c>
      <c r="G84" s="19" t="e">
        <f>IF(AT!E133="",NA(),AT!A133)</f>
        <v>#N/A</v>
      </c>
      <c r="H84" s="19" t="e">
        <f>IF(AT!E133="",NA(),AT!E133)</f>
        <v>#N/A</v>
      </c>
      <c r="I84" s="19" t="e">
        <f>IF(ST!E133="",NA(),ST!A133)</f>
        <v>#NUM!</v>
      </c>
      <c r="J84" s="19" t="e">
        <f>IF(ST!E133="",NA(),ST!E133)</f>
        <v>#NUM!</v>
      </c>
      <c r="L84" s="19" t="e">
        <f>IF(PT!A133="",NA(),PT!A133)</f>
        <v>#N/A</v>
      </c>
      <c r="M84" s="19" t="e">
        <f>IF(PT!M133="",NA(),PT!M133)</f>
        <v>#N/A</v>
      </c>
    </row>
    <row r="85" spans="2:13" x14ac:dyDescent="0.25">
      <c r="B85" s="19" t="e">
        <f>IF(AT!H134="",NA(),AT!A134)</f>
        <v>#N/A</v>
      </c>
      <c r="C85" s="19" t="e">
        <f>IF(AT!H134="",NA(),AT!H134)</f>
        <v>#N/A</v>
      </c>
      <c r="D85" s="19" t="e">
        <f>IF(ST!H134="",NA(),ST!A134)</f>
        <v>#NUM!</v>
      </c>
      <c r="E85" s="19" t="e">
        <f>IF(ST!H134="",NA(),ST!H134)</f>
        <v>#NUM!</v>
      </c>
      <c r="G85" s="19" t="e">
        <f>IF(AT!E134="",NA(),AT!A134)</f>
        <v>#N/A</v>
      </c>
      <c r="H85" s="19" t="e">
        <f>IF(AT!E134="",NA(),AT!E134)</f>
        <v>#N/A</v>
      </c>
      <c r="I85" s="19" t="e">
        <f>IF(ST!E134="",NA(),ST!A134)</f>
        <v>#NUM!</v>
      </c>
      <c r="J85" s="19" t="e">
        <f>IF(ST!E134="",NA(),ST!E134)</f>
        <v>#NUM!</v>
      </c>
      <c r="L85" s="19" t="e">
        <f>IF(PT!A134="",NA(),PT!A134)</f>
        <v>#N/A</v>
      </c>
      <c r="M85" s="19" t="e">
        <f>IF(PT!M134="",NA(),PT!M134)</f>
        <v>#N/A</v>
      </c>
    </row>
    <row r="86" spans="2:13" x14ac:dyDescent="0.25">
      <c r="B86" s="19" t="e">
        <f>IF(AT!H135="",NA(),AT!A135)</f>
        <v>#N/A</v>
      </c>
      <c r="C86" s="19" t="e">
        <f>IF(AT!H135="",NA(),AT!H135)</f>
        <v>#N/A</v>
      </c>
      <c r="D86" s="19" t="e">
        <f>IF(ST!H135="",NA(),ST!A135)</f>
        <v>#NUM!</v>
      </c>
      <c r="E86" s="19" t="e">
        <f>IF(ST!H135="",NA(),ST!H135)</f>
        <v>#NUM!</v>
      </c>
      <c r="G86" s="19" t="e">
        <f>IF(AT!E135="",NA(),AT!A135)</f>
        <v>#N/A</v>
      </c>
      <c r="H86" s="19" t="e">
        <f>IF(AT!E135="",NA(),AT!E135)</f>
        <v>#N/A</v>
      </c>
      <c r="I86" s="19" t="e">
        <f>IF(ST!E135="",NA(),ST!A135)</f>
        <v>#NUM!</v>
      </c>
      <c r="J86" s="19" t="e">
        <f>IF(ST!E135="",NA(),ST!E135)</f>
        <v>#NUM!</v>
      </c>
      <c r="L86" s="19" t="e">
        <f>IF(PT!A135="",NA(),PT!A135)</f>
        <v>#N/A</v>
      </c>
      <c r="M86" s="19" t="e">
        <f>IF(PT!M135="",NA(),PT!M135)</f>
        <v>#N/A</v>
      </c>
    </row>
    <row r="87" spans="2:13" x14ac:dyDescent="0.25">
      <c r="B87" s="19" t="e">
        <f>IF(AT!H136="",NA(),AT!A136)</f>
        <v>#N/A</v>
      </c>
      <c r="C87" s="19" t="e">
        <f>IF(AT!H136="",NA(),AT!H136)</f>
        <v>#N/A</v>
      </c>
      <c r="D87" s="19" t="e">
        <f>IF(ST!H136="",NA(),ST!A136)</f>
        <v>#NUM!</v>
      </c>
      <c r="E87" s="19" t="e">
        <f>IF(ST!H136="",NA(),ST!H136)</f>
        <v>#NUM!</v>
      </c>
      <c r="G87" s="19" t="e">
        <f>IF(AT!E136="",NA(),AT!A136)</f>
        <v>#N/A</v>
      </c>
      <c r="H87" s="19" t="e">
        <f>IF(AT!E136="",NA(),AT!E136)</f>
        <v>#N/A</v>
      </c>
      <c r="I87" s="19" t="e">
        <f>IF(ST!E136="",NA(),ST!A136)</f>
        <v>#NUM!</v>
      </c>
      <c r="J87" s="19" t="e">
        <f>IF(ST!E136="",NA(),ST!E136)</f>
        <v>#NUM!</v>
      </c>
      <c r="L87" s="19" t="e">
        <f>IF(PT!A136="",NA(),PT!A136)</f>
        <v>#N/A</v>
      </c>
      <c r="M87" s="19" t="e">
        <f>IF(PT!M136="",NA(),PT!M136)</f>
        <v>#N/A</v>
      </c>
    </row>
    <row r="88" spans="2:13" x14ac:dyDescent="0.25">
      <c r="B88" s="19" t="e">
        <f>IF(AT!H137="",NA(),AT!A137)</f>
        <v>#N/A</v>
      </c>
      <c r="C88" s="19" t="e">
        <f>IF(AT!H137="",NA(),AT!H137)</f>
        <v>#N/A</v>
      </c>
      <c r="D88" s="19" t="e">
        <f>IF(ST!H137="",NA(),ST!A137)</f>
        <v>#NUM!</v>
      </c>
      <c r="E88" s="19" t="e">
        <f>IF(ST!H137="",NA(),ST!H137)</f>
        <v>#NUM!</v>
      </c>
      <c r="G88" s="19" t="e">
        <f>IF(AT!E137="",NA(),AT!A137)</f>
        <v>#N/A</v>
      </c>
      <c r="H88" s="19" t="e">
        <f>IF(AT!E137="",NA(),AT!E137)</f>
        <v>#N/A</v>
      </c>
      <c r="I88" s="19" t="e">
        <f>IF(ST!E137="",NA(),ST!A137)</f>
        <v>#NUM!</v>
      </c>
      <c r="J88" s="19" t="e">
        <f>IF(ST!E137="",NA(),ST!E137)</f>
        <v>#NUM!</v>
      </c>
      <c r="L88" s="19" t="e">
        <f>IF(PT!A137="",NA(),PT!A137)</f>
        <v>#N/A</v>
      </c>
      <c r="M88" s="19" t="e">
        <f>IF(PT!M137="",NA(),PT!M137)</f>
        <v>#N/A</v>
      </c>
    </row>
    <row r="89" spans="2:13" x14ac:dyDescent="0.25">
      <c r="B89" s="19" t="e">
        <f>IF(AT!H138="",NA(),AT!A138)</f>
        <v>#N/A</v>
      </c>
      <c r="C89" s="19" t="e">
        <f>IF(AT!H138="",NA(),AT!H138)</f>
        <v>#N/A</v>
      </c>
      <c r="D89" s="19" t="e">
        <f>IF(ST!H138="",NA(),ST!A138)</f>
        <v>#NUM!</v>
      </c>
      <c r="E89" s="19" t="e">
        <f>IF(ST!H138="",NA(),ST!H138)</f>
        <v>#NUM!</v>
      </c>
      <c r="G89" s="19" t="e">
        <f>IF(AT!E138="",NA(),AT!A138)</f>
        <v>#N/A</v>
      </c>
      <c r="H89" s="19" t="e">
        <f>IF(AT!E138="",NA(),AT!E138)</f>
        <v>#N/A</v>
      </c>
      <c r="I89" s="19" t="e">
        <f>IF(ST!E138="",NA(),ST!A138)</f>
        <v>#NUM!</v>
      </c>
      <c r="J89" s="19" t="e">
        <f>IF(ST!E138="",NA(),ST!E138)</f>
        <v>#NUM!</v>
      </c>
      <c r="L89" s="19" t="e">
        <f>IF(PT!A138="",NA(),PT!A138)</f>
        <v>#N/A</v>
      </c>
      <c r="M89" s="19" t="e">
        <f>IF(PT!M138="",NA(),PT!M138)</f>
        <v>#N/A</v>
      </c>
    </row>
    <row r="90" spans="2:13" x14ac:dyDescent="0.25">
      <c r="B90" s="19" t="e">
        <f>IF(AT!H139="",NA(),AT!A139)</f>
        <v>#N/A</v>
      </c>
      <c r="C90" s="19" t="e">
        <f>IF(AT!H139="",NA(),AT!H139)</f>
        <v>#N/A</v>
      </c>
      <c r="D90" s="19" t="e">
        <f>IF(ST!H139="",NA(),ST!A139)</f>
        <v>#NUM!</v>
      </c>
      <c r="E90" s="19" t="e">
        <f>IF(ST!H139="",NA(),ST!H139)</f>
        <v>#NUM!</v>
      </c>
      <c r="G90" s="19" t="e">
        <f>IF(AT!E139="",NA(),AT!A139)</f>
        <v>#N/A</v>
      </c>
      <c r="H90" s="19" t="e">
        <f>IF(AT!E139="",NA(),AT!E139)</f>
        <v>#N/A</v>
      </c>
      <c r="I90" s="19" t="e">
        <f>IF(ST!E139="",NA(),ST!A139)</f>
        <v>#NUM!</v>
      </c>
      <c r="J90" s="19" t="e">
        <f>IF(ST!E139="",NA(),ST!E139)</f>
        <v>#NUM!</v>
      </c>
      <c r="L90" s="19" t="e">
        <f>IF(PT!A139="",NA(),PT!A139)</f>
        <v>#N/A</v>
      </c>
      <c r="M90" s="19" t="e">
        <f>IF(PT!M139="",NA(),PT!M139)</f>
        <v>#N/A</v>
      </c>
    </row>
    <row r="91" spans="2:13" x14ac:dyDescent="0.25">
      <c r="B91" s="19" t="e">
        <f>IF(AT!H140="",NA(),AT!A140)</f>
        <v>#N/A</v>
      </c>
      <c r="C91" s="19" t="e">
        <f>IF(AT!H140="",NA(),AT!H140)</f>
        <v>#N/A</v>
      </c>
      <c r="D91" s="19" t="e">
        <f>IF(ST!H140="",NA(),ST!A140)</f>
        <v>#NUM!</v>
      </c>
      <c r="E91" s="19" t="e">
        <f>IF(ST!H140="",NA(),ST!H140)</f>
        <v>#NUM!</v>
      </c>
      <c r="G91" s="19" t="e">
        <f>IF(AT!E140="",NA(),AT!A140)</f>
        <v>#N/A</v>
      </c>
      <c r="H91" s="19" t="e">
        <f>IF(AT!E140="",NA(),AT!E140)</f>
        <v>#N/A</v>
      </c>
      <c r="I91" s="19" t="e">
        <f>IF(ST!E140="",NA(),ST!A140)</f>
        <v>#NUM!</v>
      </c>
      <c r="J91" s="19" t="e">
        <f>IF(ST!E140="",NA(),ST!E140)</f>
        <v>#NUM!</v>
      </c>
      <c r="L91" s="19" t="e">
        <f>IF(PT!A140="",NA(),PT!A140)</f>
        <v>#N/A</v>
      </c>
      <c r="M91" s="19" t="e">
        <f>IF(PT!M140="",NA(),PT!M140)</f>
        <v>#N/A</v>
      </c>
    </row>
    <row r="92" spans="2:13" x14ac:dyDescent="0.25">
      <c r="B92" s="19" t="e">
        <f>IF(AT!H141="",NA(),AT!A141)</f>
        <v>#N/A</v>
      </c>
      <c r="C92" s="19" t="e">
        <f>IF(AT!H141="",NA(),AT!H141)</f>
        <v>#N/A</v>
      </c>
      <c r="D92" s="19" t="e">
        <f>IF(ST!H141="",NA(),ST!A141)</f>
        <v>#NUM!</v>
      </c>
      <c r="E92" s="19" t="e">
        <f>IF(ST!H141="",NA(),ST!H141)</f>
        <v>#NUM!</v>
      </c>
      <c r="G92" s="19" t="e">
        <f>IF(AT!E141="",NA(),AT!A141)</f>
        <v>#N/A</v>
      </c>
      <c r="H92" s="19" t="e">
        <f>IF(AT!E141="",NA(),AT!E141)</f>
        <v>#N/A</v>
      </c>
      <c r="I92" s="19" t="e">
        <f>IF(ST!E141="",NA(),ST!A141)</f>
        <v>#NUM!</v>
      </c>
      <c r="J92" s="19" t="e">
        <f>IF(ST!E141="",NA(),ST!E141)</f>
        <v>#NUM!</v>
      </c>
      <c r="L92" s="19" t="e">
        <f>IF(PT!A141="",NA(),PT!A141)</f>
        <v>#N/A</v>
      </c>
      <c r="M92" s="19" t="e">
        <f>IF(PT!M141="",NA(),PT!M141)</f>
        <v>#N/A</v>
      </c>
    </row>
    <row r="93" spans="2:13" x14ac:dyDescent="0.25">
      <c r="B93" s="19" t="e">
        <f>IF(AT!H142="",NA(),AT!A142)</f>
        <v>#N/A</v>
      </c>
      <c r="C93" s="19" t="e">
        <f>IF(AT!H142="",NA(),AT!H142)</f>
        <v>#N/A</v>
      </c>
      <c r="D93" s="19" t="e">
        <f>IF(ST!H142="",NA(),ST!A142)</f>
        <v>#NUM!</v>
      </c>
      <c r="E93" s="19" t="e">
        <f>IF(ST!H142="",NA(),ST!H142)</f>
        <v>#NUM!</v>
      </c>
      <c r="G93" s="19" t="e">
        <f>IF(AT!E142="",NA(),AT!A142)</f>
        <v>#N/A</v>
      </c>
      <c r="H93" s="19" t="e">
        <f>IF(AT!E142="",NA(),AT!E142)</f>
        <v>#N/A</v>
      </c>
      <c r="I93" s="19" t="e">
        <f>IF(ST!E142="",NA(),ST!A142)</f>
        <v>#NUM!</v>
      </c>
      <c r="J93" s="19" t="e">
        <f>IF(ST!E142="",NA(),ST!E142)</f>
        <v>#NUM!</v>
      </c>
      <c r="L93" s="19" t="e">
        <f>IF(PT!A142="",NA(),PT!A142)</f>
        <v>#N/A</v>
      </c>
      <c r="M93" s="19" t="e">
        <f>IF(PT!M142="",NA(),PT!M142)</f>
        <v>#N/A</v>
      </c>
    </row>
    <row r="94" spans="2:13" x14ac:dyDescent="0.25">
      <c r="B94" s="19" t="e">
        <f>IF(AT!H143="",NA(),AT!A143)</f>
        <v>#N/A</v>
      </c>
      <c r="C94" s="19" t="e">
        <f>IF(AT!H143="",NA(),AT!H143)</f>
        <v>#N/A</v>
      </c>
      <c r="D94" s="19" t="e">
        <f>IF(ST!H143="",NA(),ST!A143)</f>
        <v>#NUM!</v>
      </c>
      <c r="E94" s="19" t="e">
        <f>IF(ST!H143="",NA(),ST!H143)</f>
        <v>#NUM!</v>
      </c>
      <c r="G94" s="19" t="e">
        <f>IF(AT!E143="",NA(),AT!A143)</f>
        <v>#N/A</v>
      </c>
      <c r="H94" s="19" t="e">
        <f>IF(AT!E143="",NA(),AT!E143)</f>
        <v>#N/A</v>
      </c>
      <c r="I94" s="19" t="e">
        <f>IF(ST!E143="",NA(),ST!A143)</f>
        <v>#NUM!</v>
      </c>
      <c r="J94" s="19" t="e">
        <f>IF(ST!E143="",NA(),ST!E143)</f>
        <v>#NUM!</v>
      </c>
      <c r="L94" s="19" t="e">
        <f>IF(PT!A143="",NA(),PT!A143)</f>
        <v>#N/A</v>
      </c>
      <c r="M94" s="19" t="e">
        <f>IF(PT!M143="",NA(),PT!M143)</f>
        <v>#N/A</v>
      </c>
    </row>
    <row r="95" spans="2:13" x14ac:dyDescent="0.25">
      <c r="B95" s="19" t="e">
        <f>IF(AT!H144="",NA(),AT!A144)</f>
        <v>#N/A</v>
      </c>
      <c r="C95" s="19" t="e">
        <f>IF(AT!H144="",NA(),AT!H144)</f>
        <v>#N/A</v>
      </c>
      <c r="D95" s="19" t="e">
        <f>IF(ST!H144="",NA(),ST!A144)</f>
        <v>#NUM!</v>
      </c>
      <c r="E95" s="19" t="e">
        <f>IF(ST!H144="",NA(),ST!H144)</f>
        <v>#NUM!</v>
      </c>
      <c r="G95" s="19" t="e">
        <f>IF(AT!E144="",NA(),AT!A144)</f>
        <v>#N/A</v>
      </c>
      <c r="H95" s="19" t="e">
        <f>IF(AT!E144="",NA(),AT!E144)</f>
        <v>#N/A</v>
      </c>
      <c r="I95" s="19" t="e">
        <f>IF(ST!E144="",NA(),ST!A144)</f>
        <v>#NUM!</v>
      </c>
      <c r="J95" s="19" t="e">
        <f>IF(ST!E144="",NA(),ST!E144)</f>
        <v>#NUM!</v>
      </c>
      <c r="L95" s="19" t="e">
        <f>IF(PT!A144="",NA(),PT!A144)</f>
        <v>#N/A</v>
      </c>
      <c r="M95" s="19" t="e">
        <f>IF(PT!M144="",NA(),PT!M144)</f>
        <v>#N/A</v>
      </c>
    </row>
    <row r="96" spans="2:13" x14ac:dyDescent="0.25">
      <c r="B96" s="19" t="e">
        <f>IF(AT!H145="",NA(),AT!A145)</f>
        <v>#N/A</v>
      </c>
      <c r="C96" s="19" t="e">
        <f>IF(AT!H145="",NA(),AT!H145)</f>
        <v>#N/A</v>
      </c>
      <c r="D96" s="19" t="e">
        <f>IF(ST!H145="",NA(),ST!A145)</f>
        <v>#NUM!</v>
      </c>
      <c r="E96" s="19" t="e">
        <f>IF(ST!H145="",NA(),ST!H145)</f>
        <v>#NUM!</v>
      </c>
      <c r="G96" s="19" t="e">
        <f>IF(AT!E145="",NA(),AT!A145)</f>
        <v>#N/A</v>
      </c>
      <c r="H96" s="19" t="e">
        <f>IF(AT!E145="",NA(),AT!E145)</f>
        <v>#N/A</v>
      </c>
      <c r="I96" s="19" t="e">
        <f>IF(ST!E145="",NA(),ST!A145)</f>
        <v>#NUM!</v>
      </c>
      <c r="J96" s="19" t="e">
        <f>IF(ST!E145="",NA(),ST!E145)</f>
        <v>#NUM!</v>
      </c>
      <c r="L96" s="19" t="e">
        <f>IF(PT!A145="",NA(),PT!A145)</f>
        <v>#N/A</v>
      </c>
      <c r="M96" s="19" t="e">
        <f>IF(PT!M145="",NA(),PT!M145)</f>
        <v>#N/A</v>
      </c>
    </row>
    <row r="97" spans="2:13" x14ac:dyDescent="0.25">
      <c r="B97" s="19" t="e">
        <f>IF(AT!H146="",NA(),AT!A146)</f>
        <v>#N/A</v>
      </c>
      <c r="C97" s="19" t="e">
        <f>IF(AT!H146="",NA(),AT!H146)</f>
        <v>#N/A</v>
      </c>
      <c r="D97" s="19" t="e">
        <f>IF(ST!H146="",NA(),ST!A146)</f>
        <v>#NUM!</v>
      </c>
      <c r="E97" s="19" t="e">
        <f>IF(ST!H146="",NA(),ST!H146)</f>
        <v>#NUM!</v>
      </c>
      <c r="G97" s="19" t="e">
        <f>IF(AT!E146="",NA(),AT!A146)</f>
        <v>#N/A</v>
      </c>
      <c r="H97" s="19" t="e">
        <f>IF(AT!E146="",NA(),AT!E146)</f>
        <v>#N/A</v>
      </c>
      <c r="I97" s="19" t="e">
        <f>IF(ST!E146="",NA(),ST!A146)</f>
        <v>#NUM!</v>
      </c>
      <c r="J97" s="19" t="e">
        <f>IF(ST!E146="",NA(),ST!E146)</f>
        <v>#NUM!</v>
      </c>
      <c r="L97" s="19" t="e">
        <f>IF(PT!A146="",NA(),PT!A146)</f>
        <v>#N/A</v>
      </c>
      <c r="M97" s="19" t="e">
        <f>IF(PT!M146="",NA(),PT!M146)</f>
        <v>#N/A</v>
      </c>
    </row>
    <row r="98" spans="2:13" x14ac:dyDescent="0.25">
      <c r="B98" s="19" t="e">
        <f>IF(AT!H147="",NA(),AT!A147)</f>
        <v>#N/A</v>
      </c>
      <c r="C98" s="19" t="e">
        <f>IF(AT!H147="",NA(),AT!H147)</f>
        <v>#N/A</v>
      </c>
      <c r="D98" s="19" t="e">
        <f>IF(ST!H147="",NA(),ST!A147)</f>
        <v>#NUM!</v>
      </c>
      <c r="E98" s="19" t="e">
        <f>IF(ST!H147="",NA(),ST!H147)</f>
        <v>#NUM!</v>
      </c>
      <c r="G98" s="19" t="e">
        <f>IF(AT!E147="",NA(),AT!A147)</f>
        <v>#N/A</v>
      </c>
      <c r="H98" s="19" t="e">
        <f>IF(AT!E147="",NA(),AT!E147)</f>
        <v>#N/A</v>
      </c>
      <c r="I98" s="19" t="e">
        <f>IF(ST!E147="",NA(),ST!A147)</f>
        <v>#NUM!</v>
      </c>
      <c r="J98" s="19" t="e">
        <f>IF(ST!E147="",NA(),ST!E147)</f>
        <v>#NUM!</v>
      </c>
      <c r="L98" s="19" t="e">
        <f>IF(PT!A147="",NA(),PT!A147)</f>
        <v>#N/A</v>
      </c>
      <c r="M98" s="19" t="e">
        <f>IF(PT!M147="",NA(),PT!M147)</f>
        <v>#N/A</v>
      </c>
    </row>
    <row r="99" spans="2:13" x14ac:dyDescent="0.25">
      <c r="B99" s="19" t="e">
        <f>IF(AT!H148="",NA(),AT!A148)</f>
        <v>#N/A</v>
      </c>
      <c r="C99" s="19" t="e">
        <f>IF(AT!H148="",NA(),AT!H148)</f>
        <v>#N/A</v>
      </c>
      <c r="D99" s="19" t="e">
        <f>IF(ST!H148="",NA(),ST!A148)</f>
        <v>#NUM!</v>
      </c>
      <c r="E99" s="19" t="e">
        <f>IF(ST!H148="",NA(),ST!H148)</f>
        <v>#NUM!</v>
      </c>
      <c r="G99" s="19" t="e">
        <f>IF(AT!E148="",NA(),AT!A148)</f>
        <v>#N/A</v>
      </c>
      <c r="H99" s="19" t="e">
        <f>IF(AT!E148="",NA(),AT!E148)</f>
        <v>#N/A</v>
      </c>
      <c r="I99" s="19" t="e">
        <f>IF(ST!E148="",NA(),ST!A148)</f>
        <v>#NUM!</v>
      </c>
      <c r="J99" s="19" t="e">
        <f>IF(ST!E148="",NA(),ST!E148)</f>
        <v>#NUM!</v>
      </c>
      <c r="L99" s="19" t="e">
        <f>IF(PT!A148="",NA(),PT!A148)</f>
        <v>#N/A</v>
      </c>
      <c r="M99" s="19" t="e">
        <f>IF(PT!M148="",NA(),PT!M148)</f>
        <v>#N/A</v>
      </c>
    </row>
    <row r="100" spans="2:13" x14ac:dyDescent="0.25">
      <c r="B100" s="19" t="e">
        <f>IF(AT!H149="",NA(),AT!A149)</f>
        <v>#N/A</v>
      </c>
      <c r="C100" s="19" t="e">
        <f>IF(AT!H149="",NA(),AT!H149)</f>
        <v>#N/A</v>
      </c>
      <c r="D100" s="19" t="e">
        <f>IF(ST!H149="",NA(),ST!A149)</f>
        <v>#NUM!</v>
      </c>
      <c r="E100" s="19" t="e">
        <f>IF(ST!H149="",NA(),ST!H149)</f>
        <v>#NUM!</v>
      </c>
      <c r="G100" s="19" t="e">
        <f>IF(AT!E149="",NA(),AT!A149)</f>
        <v>#N/A</v>
      </c>
      <c r="H100" s="19" t="e">
        <f>IF(AT!E149="",NA(),AT!E149)</f>
        <v>#N/A</v>
      </c>
      <c r="I100" s="19" t="e">
        <f>IF(ST!E149="",NA(),ST!A149)</f>
        <v>#NUM!</v>
      </c>
      <c r="J100" s="19" t="e">
        <f>IF(ST!E149="",NA(),ST!E149)</f>
        <v>#NUM!</v>
      </c>
      <c r="L100" s="19" t="e">
        <f>IF(PT!A149="",NA(),PT!A149)</f>
        <v>#N/A</v>
      </c>
      <c r="M100" s="19" t="e">
        <f>IF(PT!M149="",NA(),PT!M149)</f>
        <v>#N/A</v>
      </c>
    </row>
    <row r="101" spans="2:13" x14ac:dyDescent="0.25">
      <c r="B101" s="19" t="e">
        <f>IF(AT!H150="",NA(),AT!A150)</f>
        <v>#N/A</v>
      </c>
      <c r="C101" s="19" t="e">
        <f>IF(AT!H150="",NA(),AT!H150)</f>
        <v>#N/A</v>
      </c>
      <c r="D101" s="19" t="e">
        <f>IF(ST!H150="",NA(),ST!A150)</f>
        <v>#NUM!</v>
      </c>
      <c r="E101" s="19" t="e">
        <f>IF(ST!H150="",NA(),ST!H150)</f>
        <v>#NUM!</v>
      </c>
      <c r="G101" s="19" t="e">
        <f>IF(AT!E150="",NA(),AT!A150)</f>
        <v>#N/A</v>
      </c>
      <c r="H101" s="19" t="e">
        <f>IF(AT!E150="",NA(),AT!E150)</f>
        <v>#N/A</v>
      </c>
      <c r="I101" s="19" t="e">
        <f>IF(ST!E150="",NA(),ST!A150)</f>
        <v>#NUM!</v>
      </c>
      <c r="J101" s="19" t="e">
        <f>IF(ST!E150="",NA(),ST!E150)</f>
        <v>#NUM!</v>
      </c>
      <c r="L101" s="19" t="e">
        <f>IF(PT!A150="",NA(),PT!A150)</f>
        <v>#N/A</v>
      </c>
      <c r="M101" s="19" t="e">
        <f>IF(PT!M150="",NA(),PT!M150)</f>
        <v>#N/A</v>
      </c>
    </row>
    <row r="102" spans="2:13" x14ac:dyDescent="0.25">
      <c r="B102" s="19" t="e">
        <f>IF(AT!H151="",NA(),AT!A151)</f>
        <v>#N/A</v>
      </c>
      <c r="C102" s="19" t="e">
        <f>IF(AT!H151="",NA(),AT!H151)</f>
        <v>#N/A</v>
      </c>
      <c r="D102" s="19" t="e">
        <f>IF(ST!H151="",NA(),ST!A151)</f>
        <v>#NUM!</v>
      </c>
      <c r="E102" s="19" t="e">
        <f>IF(ST!H151="",NA(),ST!H151)</f>
        <v>#NUM!</v>
      </c>
      <c r="G102" s="19" t="e">
        <f>IF(AT!E151="",NA(),AT!A151)</f>
        <v>#N/A</v>
      </c>
      <c r="H102" s="19" t="e">
        <f>IF(AT!E151="",NA(),AT!E151)</f>
        <v>#N/A</v>
      </c>
      <c r="I102" s="19" t="e">
        <f>IF(ST!E151="",NA(),ST!A151)</f>
        <v>#NUM!</v>
      </c>
      <c r="J102" s="19" t="e">
        <f>IF(ST!E151="",NA(),ST!E151)</f>
        <v>#NUM!</v>
      </c>
      <c r="L102" s="19" t="e">
        <f>IF(PT!A151="",NA(),PT!A151)</f>
        <v>#N/A</v>
      </c>
      <c r="M102" s="19" t="e">
        <f>IF(PT!M151="",NA(),PT!M151)</f>
        <v>#N/A</v>
      </c>
    </row>
    <row r="103" spans="2:13" x14ac:dyDescent="0.25">
      <c r="B103" s="19" t="e">
        <f>IF(AT!H152="",NA(),AT!A152)</f>
        <v>#N/A</v>
      </c>
      <c r="C103" s="19" t="e">
        <f>IF(AT!H152="",NA(),AT!H152)</f>
        <v>#N/A</v>
      </c>
      <c r="D103" s="19" t="e">
        <f>IF(ST!H152="",NA(),ST!A152)</f>
        <v>#NUM!</v>
      </c>
      <c r="E103" s="19" t="e">
        <f>IF(ST!H152="",NA(),ST!H152)</f>
        <v>#NUM!</v>
      </c>
      <c r="G103" s="19" t="e">
        <f>IF(AT!E152="",NA(),AT!A152)</f>
        <v>#N/A</v>
      </c>
      <c r="H103" s="19" t="e">
        <f>IF(AT!E152="",NA(),AT!E152)</f>
        <v>#N/A</v>
      </c>
      <c r="I103" s="19" t="e">
        <f>IF(ST!E152="",NA(),ST!A152)</f>
        <v>#NUM!</v>
      </c>
      <c r="J103" s="19" t="e">
        <f>IF(ST!E152="",NA(),ST!E152)</f>
        <v>#NUM!</v>
      </c>
      <c r="L103" s="19" t="e">
        <f>IF(PT!A152="",NA(),PT!A152)</f>
        <v>#N/A</v>
      </c>
      <c r="M103" s="19" t="e">
        <f>IF(PT!M152="",NA(),PT!M152)</f>
        <v>#N/A</v>
      </c>
    </row>
    <row r="104" spans="2:13" x14ac:dyDescent="0.25">
      <c r="B104" s="19" t="e">
        <f>IF(AT!H153="",NA(),AT!A153)</f>
        <v>#N/A</v>
      </c>
      <c r="C104" s="19" t="e">
        <f>IF(AT!H153="",NA(),AT!H153)</f>
        <v>#N/A</v>
      </c>
      <c r="D104" s="19" t="e">
        <f>IF(ST!H153="",NA(),ST!A153)</f>
        <v>#NUM!</v>
      </c>
      <c r="E104" s="19" t="e">
        <f>IF(ST!H153="",NA(),ST!H153)</f>
        <v>#NUM!</v>
      </c>
      <c r="G104" s="19" t="e">
        <f>IF(AT!E153="",NA(),AT!A153)</f>
        <v>#N/A</v>
      </c>
      <c r="H104" s="19" t="e">
        <f>IF(AT!E153="",NA(),AT!E153)</f>
        <v>#N/A</v>
      </c>
      <c r="I104" s="19" t="e">
        <f>IF(ST!E153="",NA(),ST!A153)</f>
        <v>#NUM!</v>
      </c>
      <c r="J104" s="19" t="e">
        <f>IF(ST!E153="",NA(),ST!E153)</f>
        <v>#NUM!</v>
      </c>
      <c r="L104" s="19" t="e">
        <f>IF(PT!A153="",NA(),PT!A153)</f>
        <v>#N/A</v>
      </c>
      <c r="M104" s="19" t="e">
        <f>IF(PT!M153="",NA(),PT!M153)</f>
        <v>#N/A</v>
      </c>
    </row>
    <row r="105" spans="2:13" x14ac:dyDescent="0.25">
      <c r="B105" s="19" t="e">
        <f>IF(AT!H154="",NA(),AT!A154)</f>
        <v>#N/A</v>
      </c>
      <c r="C105" s="19" t="e">
        <f>IF(AT!H154="",NA(),AT!H154)</f>
        <v>#N/A</v>
      </c>
      <c r="D105" s="19" t="e">
        <f>IF(ST!H154="",NA(),ST!A154)</f>
        <v>#NUM!</v>
      </c>
      <c r="E105" s="19" t="e">
        <f>IF(ST!H154="",NA(),ST!H154)</f>
        <v>#NUM!</v>
      </c>
      <c r="G105" s="19" t="e">
        <f>IF(AT!E154="",NA(),AT!A154)</f>
        <v>#N/A</v>
      </c>
      <c r="H105" s="19" t="e">
        <f>IF(AT!E154="",NA(),AT!E154)</f>
        <v>#N/A</v>
      </c>
      <c r="I105" s="19" t="e">
        <f>IF(ST!E154="",NA(),ST!A154)</f>
        <v>#NUM!</v>
      </c>
      <c r="J105" s="19" t="e">
        <f>IF(ST!E154="",NA(),ST!E154)</f>
        <v>#NUM!</v>
      </c>
      <c r="L105" s="19" t="e">
        <f>IF(PT!A154="",NA(),PT!A154)</f>
        <v>#N/A</v>
      </c>
      <c r="M105" s="19" t="e">
        <f>IF(PT!M154="",NA(),PT!M154)</f>
        <v>#N/A</v>
      </c>
    </row>
    <row r="106" spans="2:13" x14ac:dyDescent="0.25">
      <c r="B106" s="19" t="e">
        <f>IF(AT!H155="",NA(),AT!A155)</f>
        <v>#N/A</v>
      </c>
      <c r="C106" s="19" t="e">
        <f>IF(AT!H155="",NA(),AT!H155)</f>
        <v>#N/A</v>
      </c>
      <c r="D106" s="19" t="e">
        <f>IF(ST!H155="",NA(),ST!A155)</f>
        <v>#NUM!</v>
      </c>
      <c r="E106" s="19" t="e">
        <f>IF(ST!H155="",NA(),ST!H155)</f>
        <v>#NUM!</v>
      </c>
      <c r="G106" s="19" t="e">
        <f>IF(AT!E155="",NA(),AT!A155)</f>
        <v>#N/A</v>
      </c>
      <c r="H106" s="19" t="e">
        <f>IF(AT!E155="",NA(),AT!E155)</f>
        <v>#N/A</v>
      </c>
      <c r="I106" s="19" t="e">
        <f>IF(ST!E155="",NA(),ST!A155)</f>
        <v>#NUM!</v>
      </c>
      <c r="J106" s="19" t="e">
        <f>IF(ST!E155="",NA(),ST!E155)</f>
        <v>#NUM!</v>
      </c>
      <c r="L106" s="19" t="e">
        <f>IF(PT!A155="",NA(),PT!A155)</f>
        <v>#N/A</v>
      </c>
      <c r="M106" s="19" t="e">
        <f>IF(PT!M155="",NA(),PT!M155)</f>
        <v>#N/A</v>
      </c>
    </row>
  </sheetData>
  <sheetProtection password="F648" sheet="1" objects="1" scenarios="1" formatCells="0" formatColumns="0" formatRows="0"/>
  <customSheetViews>
    <customSheetView guid="{A9FAE7F8-4C93-4A8A-BCE2-EBE14E94C374}" showRuler="0">
      <selection activeCell="A8" sqref="A8"/>
      <pageMargins left="0.75" right="0.75" top="1" bottom="1" header="0.5" footer="0.5"/>
      <headerFooter alignWithMargins="0"/>
    </customSheetView>
  </customSheetViews>
  <mergeCells count="5">
    <mergeCell ref="L3:M3"/>
    <mergeCell ref="B3:C3"/>
    <mergeCell ref="D3:E3"/>
    <mergeCell ref="I3:J3"/>
    <mergeCell ref="G3:H3"/>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versions xmlns="http://schemas.microsoft.com/SolverFoundationForExcel/Version">
  <addinversion>3.1</addinversion>
</versions>
</file>

<file path=customXml/item2.xml>��  
</file>

<file path=customXml/itemProps1.xml><?xml version="1.0" encoding="utf-8"?>
<ds:datastoreItem xmlns:ds="http://schemas.openxmlformats.org/officeDocument/2006/customXml" ds:itemID="{44B2F43C-74BF-4AB3-9813-A415951D6EC8}">
  <ds:schemaRefs>
    <ds:schemaRef ds:uri="http://schemas.microsoft.com/SolverFoundationForExcel/Version"/>
  </ds:schemaRefs>
</ds:datastoreItem>
</file>

<file path=customXml/itemProps2.xml><?xml version="1.0" encoding="utf-8"?>
<ds:datastoreItem xmlns:ds="http://schemas.openxmlformats.org/officeDocument/2006/customXml" ds:itemID="{8473B671-E1A6-418C-ABB4-E39F6604D41A}">
  <ds:schemaRefs>
    <ds:schemaRef ds:uri="http://schemas.microsoft.com/SolverFoundation/"/>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13</vt:i4>
      </vt:variant>
    </vt:vector>
  </HeadingPairs>
  <TitlesOfParts>
    <vt:vector size="27" baseType="lpstr">
      <vt:lpstr>INDEX</vt:lpstr>
      <vt:lpstr>INPUT</vt:lpstr>
      <vt:lpstr>PT</vt:lpstr>
      <vt:lpstr>CC</vt:lpstr>
      <vt:lpstr>SCC</vt:lpstr>
      <vt:lpstr>GCC</vt:lpstr>
      <vt:lpstr>GRID</vt:lpstr>
      <vt:lpstr>AS</vt:lpstr>
      <vt:lpstr>AT</vt:lpstr>
      <vt:lpstr>SS</vt:lpstr>
      <vt:lpstr>ST</vt:lpstr>
      <vt:lpstr>DTMIN</vt:lpstr>
      <vt:lpstr>A1</vt:lpstr>
      <vt:lpstr>A2</vt:lpstr>
      <vt:lpstr>EC</vt:lpstr>
      <vt:lpstr>HCF</vt:lpstr>
      <vt:lpstr>HL</vt:lpstr>
      <vt:lpstr>MF</vt:lpstr>
      <vt:lpstr>OUnits</vt:lpstr>
      <vt:lpstr>AS!Print_Area</vt:lpstr>
      <vt:lpstr>GCC!Print_Area</vt:lpstr>
      <vt:lpstr>SS!Print_Area</vt:lpstr>
      <vt:lpstr>SHC</vt:lpstr>
      <vt:lpstr>Temp</vt:lpstr>
      <vt:lpstr>Type</vt:lpstr>
      <vt:lpstr>Units</vt:lpstr>
      <vt:lpstr>Units2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Timber</dc:creator>
  <cp:lastModifiedBy>Βασιλικη Λαχανα</cp:lastModifiedBy>
  <cp:lastPrinted>2006-11-28T19:34:25Z</cp:lastPrinted>
  <dcterms:created xsi:type="dcterms:W3CDTF">2005-10-01T16:27:21Z</dcterms:created>
  <dcterms:modified xsi:type="dcterms:W3CDTF">2023-05-07T17:03:41Z</dcterms:modified>
</cp:coreProperties>
</file>