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itrisdoumanas/Desktop/new military decision making/"/>
    </mc:Choice>
  </mc:AlternateContent>
  <xr:revisionPtr revIDLastSave="0" documentId="13_ncr:1_{F6ECEB4E-9D97-9A46-A6C5-873185E92527}" xr6:coauthVersionLast="47" xr6:coauthVersionMax="47" xr10:uidLastSave="{00000000-0000-0000-0000-000000000000}"/>
  <bookViews>
    <workbookView xWindow="0" yWindow="500" windowWidth="13600" windowHeight="16340" xr2:uid="{DBD0A5CA-B859-024D-8FD5-3404FE20FA13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1" l="1"/>
  <c r="D113" i="1"/>
  <c r="D114" i="1"/>
  <c r="D115" i="1"/>
  <c r="D116" i="1"/>
  <c r="D117" i="1"/>
  <c r="D118" i="1"/>
  <c r="D119" i="1"/>
  <c r="D111" i="1"/>
  <c r="F112" i="1"/>
  <c r="F113" i="1"/>
  <c r="F114" i="1"/>
  <c r="F115" i="1"/>
  <c r="F116" i="1"/>
  <c r="F117" i="1"/>
  <c r="F118" i="1"/>
  <c r="F119" i="1"/>
  <c r="F111" i="1"/>
  <c r="E119" i="1"/>
  <c r="E118" i="1"/>
  <c r="E117" i="1"/>
  <c r="E116" i="1"/>
  <c r="G116" i="1" s="1"/>
  <c r="E115" i="1"/>
  <c r="E114" i="1"/>
  <c r="E113" i="1"/>
  <c r="E112" i="1"/>
  <c r="G112" i="1" s="1"/>
  <c r="E111" i="1"/>
  <c r="G111" i="1" s="1"/>
  <c r="F107" i="1"/>
  <c r="E107" i="1"/>
  <c r="G107" i="1" s="1"/>
  <c r="D107" i="1"/>
  <c r="F106" i="1"/>
  <c r="E106" i="1"/>
  <c r="G106" i="1" s="1"/>
  <c r="D106" i="1"/>
  <c r="F105" i="1"/>
  <c r="E105" i="1"/>
  <c r="G105" i="1" s="1"/>
  <c r="D105" i="1"/>
  <c r="F104" i="1"/>
  <c r="E104" i="1"/>
  <c r="D104" i="1"/>
  <c r="F103" i="1"/>
  <c r="E103" i="1"/>
  <c r="G103" i="1" s="1"/>
  <c r="D103" i="1"/>
  <c r="F102" i="1"/>
  <c r="E102" i="1"/>
  <c r="D102" i="1"/>
  <c r="F101" i="1"/>
  <c r="E101" i="1"/>
  <c r="D101" i="1"/>
  <c r="F100" i="1"/>
  <c r="E100" i="1"/>
  <c r="D100" i="1"/>
  <c r="F99" i="1"/>
  <c r="E99" i="1"/>
  <c r="G99" i="1" s="1"/>
  <c r="D99" i="1"/>
  <c r="F88" i="1"/>
  <c r="F89" i="1"/>
  <c r="F90" i="1"/>
  <c r="F91" i="1"/>
  <c r="F92" i="1"/>
  <c r="F93" i="1"/>
  <c r="F94" i="1"/>
  <c r="F95" i="1"/>
  <c r="E88" i="1"/>
  <c r="E89" i="1"/>
  <c r="G89" i="1" s="1"/>
  <c r="E90" i="1"/>
  <c r="G90" i="1" s="1"/>
  <c r="E91" i="1"/>
  <c r="G91" i="1" s="1"/>
  <c r="E92" i="1"/>
  <c r="E93" i="1"/>
  <c r="E94" i="1"/>
  <c r="E95" i="1"/>
  <c r="G88" i="1"/>
  <c r="D88" i="1"/>
  <c r="D89" i="1"/>
  <c r="D90" i="1"/>
  <c r="D91" i="1"/>
  <c r="D92" i="1"/>
  <c r="D93" i="1"/>
  <c r="D94" i="1"/>
  <c r="D95" i="1"/>
  <c r="F87" i="1"/>
  <c r="D87" i="1"/>
  <c r="E87" i="1"/>
  <c r="E76" i="1"/>
  <c r="F76" i="1"/>
  <c r="G76" i="1"/>
  <c r="E77" i="1"/>
  <c r="G77" i="1" s="1"/>
  <c r="F77" i="1"/>
  <c r="F75" i="1"/>
  <c r="E75" i="1"/>
  <c r="G75" i="1" s="1"/>
  <c r="F83" i="1"/>
  <c r="E83" i="1"/>
  <c r="G83" i="1" s="1"/>
  <c r="D83" i="1"/>
  <c r="F82" i="1"/>
  <c r="E82" i="1"/>
  <c r="D82" i="1"/>
  <c r="F81" i="1"/>
  <c r="E81" i="1"/>
  <c r="D81" i="1"/>
  <c r="F80" i="1"/>
  <c r="E80" i="1"/>
  <c r="G80" i="1" s="1"/>
  <c r="D80" i="1"/>
  <c r="F79" i="1"/>
  <c r="E79" i="1"/>
  <c r="D79" i="1"/>
  <c r="F78" i="1"/>
  <c r="E78" i="1"/>
  <c r="D78" i="1"/>
  <c r="D77" i="1"/>
  <c r="D76" i="1"/>
  <c r="D75" i="1"/>
  <c r="D68" i="1"/>
  <c r="F71" i="1"/>
  <c r="E71" i="1"/>
  <c r="G71" i="1" s="1"/>
  <c r="D71" i="1"/>
  <c r="F70" i="1"/>
  <c r="E70" i="1"/>
  <c r="G70" i="1" s="1"/>
  <c r="D70" i="1"/>
  <c r="F69" i="1"/>
  <c r="E69" i="1"/>
  <c r="D69" i="1"/>
  <c r="F68" i="1"/>
  <c r="E68" i="1"/>
  <c r="F67" i="1"/>
  <c r="E67" i="1"/>
  <c r="G67" i="1" s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52" i="1"/>
  <c r="F53" i="1"/>
  <c r="F54" i="1"/>
  <c r="F55" i="1"/>
  <c r="F56" i="1"/>
  <c r="F57" i="1"/>
  <c r="F58" i="1"/>
  <c r="F59" i="1"/>
  <c r="F51" i="1"/>
  <c r="D52" i="1"/>
  <c r="D53" i="1"/>
  <c r="D54" i="1"/>
  <c r="D55" i="1"/>
  <c r="D56" i="1"/>
  <c r="D57" i="1"/>
  <c r="D58" i="1"/>
  <c r="D59" i="1"/>
  <c r="D51" i="1"/>
  <c r="E52" i="1"/>
  <c r="G52" i="1" s="1"/>
  <c r="E53" i="1"/>
  <c r="E54" i="1"/>
  <c r="E55" i="1"/>
  <c r="E56" i="1"/>
  <c r="E57" i="1"/>
  <c r="E58" i="1"/>
  <c r="E59" i="1"/>
  <c r="E51" i="1"/>
  <c r="E40" i="1"/>
  <c r="F40" i="1"/>
  <c r="G40" i="1" s="1"/>
  <c r="E41" i="1"/>
  <c r="G41" i="1" s="1"/>
  <c r="F41" i="1"/>
  <c r="E42" i="1"/>
  <c r="F42" i="1"/>
  <c r="E43" i="1"/>
  <c r="F43" i="1"/>
  <c r="G43" i="1"/>
  <c r="E44" i="1"/>
  <c r="F44" i="1"/>
  <c r="G44" i="1"/>
  <c r="E45" i="1"/>
  <c r="F45" i="1"/>
  <c r="E46" i="1"/>
  <c r="F46" i="1"/>
  <c r="G46" i="1" s="1"/>
  <c r="E47" i="1"/>
  <c r="G47" i="1" s="1"/>
  <c r="F47" i="1"/>
  <c r="F39" i="1"/>
  <c r="E39" i="1"/>
  <c r="D40" i="1"/>
  <c r="D41" i="1"/>
  <c r="D42" i="1"/>
  <c r="D43" i="1"/>
  <c r="D44" i="1"/>
  <c r="D45" i="1"/>
  <c r="D46" i="1"/>
  <c r="D47" i="1"/>
  <c r="D39" i="1"/>
  <c r="E28" i="1"/>
  <c r="F28" i="1"/>
  <c r="G28" i="1"/>
  <c r="E29" i="1"/>
  <c r="F29" i="1"/>
  <c r="G29" i="1"/>
  <c r="E30" i="1"/>
  <c r="F30" i="1"/>
  <c r="E31" i="1"/>
  <c r="F31" i="1"/>
  <c r="G31" i="1"/>
  <c r="E32" i="1"/>
  <c r="F32" i="1"/>
  <c r="G32" i="1"/>
  <c r="E33" i="1"/>
  <c r="F33" i="1"/>
  <c r="E34" i="1"/>
  <c r="F34" i="1"/>
  <c r="G34" i="1"/>
  <c r="E35" i="1"/>
  <c r="F35" i="1"/>
  <c r="G35" i="1"/>
  <c r="F27" i="1"/>
  <c r="E27" i="1"/>
  <c r="G27" i="1" s="1"/>
  <c r="D28" i="1"/>
  <c r="D29" i="1"/>
  <c r="D30" i="1"/>
  <c r="D31" i="1"/>
  <c r="D32" i="1"/>
  <c r="D33" i="1"/>
  <c r="D34" i="1"/>
  <c r="D35" i="1"/>
  <c r="D27" i="1"/>
  <c r="E16" i="1"/>
  <c r="G16" i="1" s="1"/>
  <c r="F16" i="1"/>
  <c r="E17" i="1"/>
  <c r="G17" i="1" s="1"/>
  <c r="F17" i="1"/>
  <c r="E18" i="1"/>
  <c r="F18" i="1"/>
  <c r="E19" i="1"/>
  <c r="G19" i="1" s="1"/>
  <c r="F19" i="1"/>
  <c r="E20" i="1"/>
  <c r="G20" i="1" s="1"/>
  <c r="F20" i="1"/>
  <c r="E21" i="1"/>
  <c r="F21" i="1"/>
  <c r="E22" i="1"/>
  <c r="G22" i="1" s="1"/>
  <c r="F22" i="1"/>
  <c r="E23" i="1"/>
  <c r="G23" i="1" s="1"/>
  <c r="F23" i="1"/>
  <c r="F15" i="1"/>
  <c r="E15" i="1"/>
  <c r="E4" i="1"/>
  <c r="L16" i="1" s="1"/>
  <c r="F4" i="1"/>
  <c r="M16" i="1" s="1"/>
  <c r="E5" i="1"/>
  <c r="L17" i="1" s="1"/>
  <c r="F5" i="1"/>
  <c r="M17" i="1" s="1"/>
  <c r="E6" i="1"/>
  <c r="L18" i="1" s="1"/>
  <c r="F6" i="1"/>
  <c r="M18" i="1" s="1"/>
  <c r="E7" i="1"/>
  <c r="L19" i="1" s="1"/>
  <c r="F7" i="1"/>
  <c r="M19" i="1" s="1"/>
  <c r="E8" i="1"/>
  <c r="L20" i="1" s="1"/>
  <c r="F8" i="1"/>
  <c r="G8" i="1" s="1"/>
  <c r="E9" i="1"/>
  <c r="L21" i="1" s="1"/>
  <c r="F9" i="1"/>
  <c r="M21" i="1" s="1"/>
  <c r="E10" i="1"/>
  <c r="L22" i="1" s="1"/>
  <c r="F10" i="1"/>
  <c r="M22" i="1" s="1"/>
  <c r="G10" i="1"/>
  <c r="E11" i="1"/>
  <c r="G11" i="1" s="1"/>
  <c r="F11" i="1"/>
  <c r="M23" i="1" s="1"/>
  <c r="E3" i="1"/>
  <c r="L15" i="1" s="1"/>
  <c r="D4" i="1"/>
  <c r="D5" i="1"/>
  <c r="D6" i="1"/>
  <c r="D7" i="1"/>
  <c r="D8" i="1"/>
  <c r="D9" i="1"/>
  <c r="D10" i="1"/>
  <c r="D11" i="1"/>
  <c r="D3" i="1"/>
  <c r="F3" i="1"/>
  <c r="M15" i="1" s="1"/>
  <c r="L23" i="1" l="1"/>
  <c r="M20" i="1"/>
  <c r="G5" i="1"/>
  <c r="N17" i="1" s="1"/>
  <c r="G39" i="1"/>
  <c r="G65" i="1"/>
  <c r="G68" i="1"/>
  <c r="G87" i="1"/>
  <c r="G100" i="1"/>
  <c r="G6" i="1"/>
  <c r="G56" i="1"/>
  <c r="N20" i="1" s="1"/>
  <c r="G63" i="1"/>
  <c r="G7" i="1"/>
  <c r="N19" i="1" s="1"/>
  <c r="G4" i="1"/>
  <c r="N16" i="1" s="1"/>
  <c r="G55" i="1"/>
  <c r="G66" i="1"/>
  <c r="G69" i="1"/>
  <c r="G79" i="1"/>
  <c r="G104" i="1"/>
  <c r="G9" i="1"/>
  <c r="G30" i="1"/>
  <c r="G45" i="1"/>
  <c r="G113" i="1"/>
  <c r="G114" i="1"/>
  <c r="G33" i="1"/>
  <c r="G42" i="1"/>
  <c r="G53" i="1"/>
  <c r="G3" i="1"/>
  <c r="G51" i="1"/>
  <c r="G64" i="1"/>
  <c r="G82" i="1"/>
  <c r="G101" i="1"/>
  <c r="G117" i="1"/>
  <c r="G118" i="1"/>
  <c r="G115" i="1"/>
  <c r="G119" i="1"/>
  <c r="G102" i="1"/>
  <c r="G95" i="1"/>
  <c r="G93" i="1"/>
  <c r="G94" i="1"/>
  <c r="G92" i="1"/>
  <c r="G81" i="1"/>
  <c r="G78" i="1"/>
  <c r="G58" i="1"/>
  <c r="N22" i="1" s="1"/>
  <c r="G59" i="1"/>
  <c r="N23" i="1" s="1"/>
  <c r="G57" i="1"/>
  <c r="G54" i="1"/>
  <c r="G18" i="1"/>
  <c r="G15" i="1"/>
  <c r="G21" i="1"/>
  <c r="N18" i="1" l="1"/>
  <c r="N15" i="1"/>
  <c r="N21" i="1"/>
</calcChain>
</file>

<file path=xl/sharedStrings.xml><?xml version="1.0" encoding="utf-8"?>
<sst xmlns="http://schemas.openxmlformats.org/spreadsheetml/2006/main" count="391" uniqueCount="122">
  <si>
    <t>Scenario 1</t>
  </si>
  <si>
    <t>GPTo3</t>
  </si>
  <si>
    <t>TP</t>
  </si>
  <si>
    <t>FP</t>
  </si>
  <si>
    <t>PN</t>
  </si>
  <si>
    <t>Precision</t>
  </si>
  <si>
    <t>Recall</t>
  </si>
  <si>
    <t>F-1 Score</t>
  </si>
  <si>
    <t>Identified the winner</t>
  </si>
  <si>
    <t>yes</t>
  </si>
  <si>
    <t>Claude 3.7 Extended Thinking</t>
  </si>
  <si>
    <t>DeepSeek R1</t>
  </si>
  <si>
    <t>SndLtno1</t>
  </si>
  <si>
    <t>SndLtno2</t>
  </si>
  <si>
    <t>Captainno1</t>
  </si>
  <si>
    <t>Captainno2</t>
  </si>
  <si>
    <t>Colonelno1</t>
  </si>
  <si>
    <t>Colonelno2</t>
  </si>
  <si>
    <t>Scenario 2</t>
  </si>
  <si>
    <t>FN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</si>
  <si>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</si>
  <si>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</si>
  <si>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</si>
  <si>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</si>
  <si>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</si>
  <si>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</si>
  <si>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</si>
  <si>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</si>
  <si>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SndLt no1</t>
  </si>
  <si>
    <t>SndLt no2</t>
  </si>
  <si>
    <t>Captain no1</t>
  </si>
  <si>
    <t>Captain no2</t>
  </si>
  <si>
    <t>Colonel no1</t>
  </si>
  <si>
    <t>Colonel no2</t>
  </si>
  <si>
    <t>no1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</si>
  <si>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</si>
  <si>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</si>
  <si>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</si>
  <si>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</si>
  <si>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</si>
  <si>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</si>
  <si>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</si>
  <si>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</si>
  <si>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</si>
  <si>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133 seconds</t>
  </si>
  <si>
    <t>129 seconds</t>
  </si>
  <si>
    <t>51 seconds</t>
  </si>
  <si>
    <t>46 seconds</t>
  </si>
  <si>
    <t>62 seconds</t>
  </si>
  <si>
    <t>59 seconds</t>
  </si>
  <si>
    <t>47 seconds</t>
  </si>
  <si>
    <t>80 seconds</t>
  </si>
  <si>
    <t>54 seconds</t>
  </si>
  <si>
    <t>56 seconds</t>
  </si>
  <si>
    <t>70 seconds</t>
  </si>
  <si>
    <t>179 seconds</t>
  </si>
  <si>
    <t>136 seconds</t>
  </si>
  <si>
    <t>169 seconds</t>
  </si>
  <si>
    <t>148 seconds</t>
  </si>
  <si>
    <t>218 seconds</t>
  </si>
  <si>
    <t>158 seconds</t>
  </si>
  <si>
    <t>185 seconds</t>
  </si>
  <si>
    <t>211 seconds</t>
  </si>
  <si>
    <t>195 seconds</t>
  </si>
  <si>
    <t>145 seconds</t>
  </si>
  <si>
    <t>139 seconds</t>
  </si>
  <si>
    <t>123 seconds</t>
  </si>
  <si>
    <t>146 seconds</t>
  </si>
  <si>
    <t>172 seconds</t>
  </si>
  <si>
    <t>149 seconds</t>
  </si>
  <si>
    <t>182 seconds</t>
  </si>
  <si>
    <t>152 seconds</t>
  </si>
  <si>
    <t>Claude 3.7</t>
  </si>
  <si>
    <t>36 seconds</t>
  </si>
  <si>
    <t>2h 42min</t>
  </si>
  <si>
    <t>2h 30min</t>
  </si>
  <si>
    <t>2h 38min</t>
  </si>
  <si>
    <t>2h 35min</t>
  </si>
  <si>
    <t>2h 47min</t>
  </si>
  <si>
    <t>2h 40min</t>
  </si>
  <si>
    <t>2h 45min</t>
  </si>
  <si>
    <t>2h 36min</t>
  </si>
  <si>
    <t>2h 43min</t>
  </si>
  <si>
    <t>2h 39min</t>
  </si>
  <si>
    <t>2h 25min</t>
  </si>
  <si>
    <t>2h 32min</t>
  </si>
  <si>
    <t>2h 33min</t>
  </si>
  <si>
    <t>2h 41min</t>
  </si>
  <si>
    <t>2h 34min</t>
  </si>
  <si>
    <t>1h 45min</t>
  </si>
  <si>
    <t>1h 40min</t>
  </si>
  <si>
    <t>1h 48min</t>
  </si>
  <si>
    <t>1h 42min</t>
  </si>
  <si>
    <t>1h 50min</t>
  </si>
  <si>
    <t>1h 46min</t>
  </si>
  <si>
    <t>1h 43min</t>
  </si>
  <si>
    <t>1h 49min</t>
  </si>
  <si>
    <t>1h 47min</t>
  </si>
  <si>
    <t>1h 44min</t>
  </si>
  <si>
    <t>1h 22min</t>
  </si>
  <si>
    <t>1h 17min</t>
  </si>
  <si>
    <t>1h 21min</t>
  </si>
  <si>
    <t>1h 19min</t>
  </si>
  <si>
    <t>1h 23min</t>
  </si>
  <si>
    <t>1h 20min</t>
  </si>
  <si>
    <t>1h 25min</t>
  </si>
  <si>
    <t>1h 18min</t>
  </si>
  <si>
    <t>1h 24min</t>
  </si>
  <si>
    <t>1h 2min</t>
  </si>
  <si>
    <t>1h 0min</t>
  </si>
  <si>
    <t>1h 5min</t>
  </si>
  <si>
    <t>1h 1min</t>
  </si>
  <si>
    <t>1h 4min</t>
  </si>
  <si>
    <t>1h 3min</t>
  </si>
  <si>
    <t>1h 6min</t>
  </si>
  <si>
    <t>1h 7min</t>
  </si>
  <si>
    <t>58min</t>
  </si>
  <si>
    <t>56min</t>
  </si>
  <si>
    <t>59min</t>
  </si>
  <si>
    <t>57min</t>
  </si>
  <si>
    <t>60min</t>
  </si>
  <si>
    <t>61min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</si>
</sst>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161"/>
      <scheme val="minor"/>
    </font>
    <font>
      <b/>
      <sz val="12"/>
      <color theme="1"/>
      <name val="Aptos Narrow"/>
      <family val="2"/>
      <charset val="161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ECA5-D997-3442-A878-91150F6CDD99}">
  <dimension ref="A1:U119"/>
  <sheetViews>
    <sheetView tabSelected="1" workbookViewId="0">
      <selection activeCell="M37" sqref="M37"/>
    </sheetView>
  </sheetViews>
  <sheetFormatPr baseColWidth="10" defaultRowHeight="16" x14ac:dyDescent="0.2"/>
  <cols>
    <col min="1" max="1" width="24.83203125" bestFit="1" customWidth="1"/>
    <col min="2" max="7" width="10.83203125" style="1"/>
    <col min="8" max="8" width="18" style="1" bestFit="1" customWidth="1"/>
    <col min="11" max="11" width="24.83203125" bestFit="1" customWidth="1"/>
  </cols>
  <sheetData>
    <row r="1" spans="1:15" x14ac:dyDescent="0.2">
      <c r="A1" s="5" t="s">
        <v>0</v>
      </c>
    </row>
    <row r="2" spans="1:15" x14ac:dyDescent="0.2">
      <c r="B2" s="2" t="s">
        <v>2</v>
      </c>
      <c r="C2" s="2" t="s">
        <v>3</v>
      </c>
      <c r="D2" s="2" t="s">
        <v>19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5" x14ac:dyDescent="0.2">
      <c r="A3" t="s">
        <v>1</v>
      </c>
      <c r="B3" s="1">
        <v>26</v>
      </c>
      <c r="C3" s="1">
        <v>3</v>
      </c>
      <c r="D3" s="1">
        <f>30-B3</f>
        <v>4</v>
      </c>
      <c r="E3" s="1">
        <f>B3/(B3+C3)</f>
        <v>0.89655172413793105</v>
      </c>
      <c r="F3" s="1">
        <f t="shared" ref="F3:F6" si="0">B3/30</f>
        <v>0.8666666666666667</v>
      </c>
      <c r="G3" s="1">
        <f t="shared" ref="G3" si="1">2*((E3*F3)/(E3+F3))</f>
        <v>0.88135593220338992</v>
      </c>
      <c r="H3" s="1" t="s">
        <v>9</v>
      </c>
    </row>
    <row r="4" spans="1:15" x14ac:dyDescent="0.2">
      <c r="A4" t="s">
        <v>11</v>
      </c>
      <c r="B4" s="1">
        <v>21</v>
      </c>
      <c r="C4" s="1">
        <v>4</v>
      </c>
      <c r="D4" s="1">
        <f t="shared" ref="D4:D11" si="2">30-B4</f>
        <v>9</v>
      </c>
      <c r="E4" s="1">
        <f t="shared" ref="E4:E11" si="3">B4/(B4+C4)</f>
        <v>0.84</v>
      </c>
      <c r="F4" s="1">
        <f t="shared" ref="F4:F11" si="4">B4/30</f>
        <v>0.7</v>
      </c>
      <c r="G4" s="1">
        <f t="shared" ref="G4:G11" si="5">2*((E4*F4)/(E4+F4))</f>
        <v>0.76363636363636356</v>
      </c>
      <c r="H4" s="1" t="s">
        <v>9</v>
      </c>
    </row>
    <row r="5" spans="1:15" x14ac:dyDescent="0.2">
      <c r="A5" t="s">
        <v>10</v>
      </c>
      <c r="B5" s="1">
        <v>23</v>
      </c>
      <c r="C5" s="1">
        <v>2</v>
      </c>
      <c r="D5" s="1">
        <f t="shared" si="2"/>
        <v>7</v>
      </c>
      <c r="E5" s="1">
        <f t="shared" si="3"/>
        <v>0.92</v>
      </c>
      <c r="F5" s="1">
        <f t="shared" si="4"/>
        <v>0.76666666666666672</v>
      </c>
      <c r="G5" s="1">
        <f t="shared" si="5"/>
        <v>0.83636363636363631</v>
      </c>
      <c r="H5" s="1" t="s">
        <v>9</v>
      </c>
    </row>
    <row r="6" spans="1:15" x14ac:dyDescent="0.2">
      <c r="A6" t="s">
        <v>28</v>
      </c>
      <c r="B6" s="1">
        <v>23</v>
      </c>
      <c r="C6" s="1">
        <v>2</v>
      </c>
      <c r="D6" s="1">
        <f t="shared" si="2"/>
        <v>7</v>
      </c>
      <c r="E6" s="1">
        <f t="shared" si="3"/>
        <v>0.92</v>
      </c>
      <c r="F6" s="1">
        <f t="shared" si="4"/>
        <v>0.76666666666666672</v>
      </c>
      <c r="G6" s="1">
        <f t="shared" si="5"/>
        <v>0.83636363636363631</v>
      </c>
      <c r="H6" s="1" t="s">
        <v>9</v>
      </c>
    </row>
    <row r="7" spans="1:15" x14ac:dyDescent="0.2">
      <c r="A7" t="s">
        <v>29</v>
      </c>
      <c r="B7" s="1">
        <v>22</v>
      </c>
      <c r="C7" s="1">
        <v>3</v>
      </c>
      <c r="D7" s="1">
        <f t="shared" si="2"/>
        <v>8</v>
      </c>
      <c r="E7" s="1">
        <f t="shared" si="3"/>
        <v>0.88</v>
      </c>
      <c r="F7" s="1">
        <f t="shared" si="4"/>
        <v>0.73333333333333328</v>
      </c>
      <c r="G7" s="1">
        <f t="shared" si="5"/>
        <v>0.8</v>
      </c>
      <c r="H7" s="1" t="s">
        <v>9</v>
      </c>
    </row>
    <row r="8" spans="1:15" x14ac:dyDescent="0.2">
      <c r="A8" t="s">
        <v>30</v>
      </c>
      <c r="B8" s="1">
        <v>22</v>
      </c>
      <c r="C8" s="1">
        <v>3</v>
      </c>
      <c r="D8" s="1">
        <f t="shared" si="2"/>
        <v>8</v>
      </c>
      <c r="E8" s="1">
        <f t="shared" si="3"/>
        <v>0.88</v>
      </c>
      <c r="F8" s="1">
        <f t="shared" si="4"/>
        <v>0.73333333333333328</v>
      </c>
      <c r="G8" s="1">
        <f t="shared" si="5"/>
        <v>0.8</v>
      </c>
      <c r="H8" s="1" t="s">
        <v>9</v>
      </c>
    </row>
    <row r="9" spans="1:15" x14ac:dyDescent="0.2">
      <c r="A9" t="s">
        <v>31</v>
      </c>
      <c r="B9" s="1">
        <v>25</v>
      </c>
      <c r="C9" s="1">
        <v>2</v>
      </c>
      <c r="D9" s="1">
        <f t="shared" si="2"/>
        <v>5</v>
      </c>
      <c r="E9" s="1">
        <f t="shared" si="3"/>
        <v>0.92592592592592593</v>
      </c>
      <c r="F9" s="1">
        <f t="shared" si="4"/>
        <v>0.83333333333333337</v>
      </c>
      <c r="G9" s="1">
        <f t="shared" si="5"/>
        <v>0.8771929824561403</v>
      </c>
      <c r="H9" s="1" t="s">
        <v>9</v>
      </c>
    </row>
    <row r="10" spans="1:15" x14ac:dyDescent="0.2">
      <c r="A10" t="s">
        <v>32</v>
      </c>
      <c r="B10" s="1">
        <v>24</v>
      </c>
      <c r="C10" s="1">
        <v>3</v>
      </c>
      <c r="D10" s="1">
        <f t="shared" si="2"/>
        <v>6</v>
      </c>
      <c r="E10" s="1">
        <f t="shared" si="3"/>
        <v>0.88888888888888884</v>
      </c>
      <c r="F10" s="1">
        <f t="shared" si="4"/>
        <v>0.8</v>
      </c>
      <c r="G10" s="1">
        <f t="shared" si="5"/>
        <v>0.8421052631578948</v>
      </c>
      <c r="H10" s="1" t="s">
        <v>9</v>
      </c>
    </row>
    <row r="11" spans="1:15" x14ac:dyDescent="0.2">
      <c r="A11" t="s">
        <v>33</v>
      </c>
      <c r="B11" s="1">
        <v>24</v>
      </c>
      <c r="C11" s="1">
        <v>3</v>
      </c>
      <c r="D11" s="1">
        <f t="shared" si="2"/>
        <v>6</v>
      </c>
      <c r="E11" s="1">
        <f t="shared" si="3"/>
        <v>0.88888888888888884</v>
      </c>
      <c r="F11" s="1">
        <f t="shared" si="4"/>
        <v>0.8</v>
      </c>
      <c r="G11" s="1">
        <f t="shared" si="5"/>
        <v>0.8421052631578948</v>
      </c>
      <c r="H11" s="1" t="s">
        <v>9</v>
      </c>
    </row>
    <row r="13" spans="1:15" x14ac:dyDescent="0.2">
      <c r="A13" t="s">
        <v>18</v>
      </c>
    </row>
    <row r="14" spans="1:15" x14ac:dyDescent="0.2">
      <c r="B14" s="2" t="s">
        <v>2</v>
      </c>
      <c r="C14" s="2" t="s">
        <v>3</v>
      </c>
      <c r="D14" s="2" t="s">
        <v>19</v>
      </c>
      <c r="E14" s="2" t="s">
        <v>5</v>
      </c>
      <c r="F14" s="2" t="s">
        <v>6</v>
      </c>
      <c r="G14" s="2" t="s">
        <v>7</v>
      </c>
      <c r="H14" s="2" t="s">
        <v>8</v>
      </c>
      <c r="L14" s="2" t="s">
        <v>5</v>
      </c>
      <c r="M14" s="2" t="s">
        <v>6</v>
      </c>
      <c r="N14" s="2" t="s">
        <v>7</v>
      </c>
      <c r="O14" s="2" t="s">
        <v>8</v>
      </c>
    </row>
    <row r="15" spans="1:15" x14ac:dyDescent="0.2">
      <c r="A15" t="s">
        <v>1</v>
      </c>
      <c r="B15" s="1">
        <v>18</v>
      </c>
      <c r="C15" s="1">
        <v>4</v>
      </c>
      <c r="D15" s="1">
        <v>7</v>
      </c>
      <c r="E15" s="1">
        <f>B15/(B15+C15)</f>
        <v>0.81818181818181823</v>
      </c>
      <c r="F15" s="1">
        <f t="shared" ref="F15" si="6">B15/30</f>
        <v>0.6</v>
      </c>
      <c r="G15" s="1">
        <f t="shared" ref="G15" si="7">2*((E15*F15)/(E15+F15))</f>
        <v>0.69230769230769229</v>
      </c>
      <c r="H15" s="1" t="s">
        <v>9</v>
      </c>
      <c r="K15" t="s">
        <v>1</v>
      </c>
      <c r="L15" s="1">
        <f>AVERAGE(E3,E15,E39,E51,E75,E87,E99,E111)</f>
        <v>0.90751213018280708</v>
      </c>
      <c r="M15" s="1">
        <f t="shared" ref="M15:N15" si="8">AVERAGE(F3,F15,F39,F51,F75,F87,F99,F111)</f>
        <v>0.82861336580086575</v>
      </c>
      <c r="N15" s="1">
        <f t="shared" si="8"/>
        <v>0.86503051099161865</v>
      </c>
      <c r="O15" s="1" t="s">
        <v>9</v>
      </c>
    </row>
    <row r="16" spans="1:15" x14ac:dyDescent="0.2">
      <c r="A16" t="s">
        <v>11</v>
      </c>
      <c r="B16" s="1">
        <v>14</v>
      </c>
      <c r="C16" s="1">
        <v>5</v>
      </c>
      <c r="D16" s="1">
        <v>11</v>
      </c>
      <c r="E16" s="1">
        <f t="shared" ref="E16:E23" si="9">B16/(B16+C16)</f>
        <v>0.73684210526315785</v>
      </c>
      <c r="F16" s="1">
        <f t="shared" ref="F16:F23" si="10">B16/30</f>
        <v>0.46666666666666667</v>
      </c>
      <c r="G16" s="1">
        <f t="shared" ref="G16:G23" si="11">2*((E16*F16)/(E16+F16))</f>
        <v>0.5714285714285714</v>
      </c>
      <c r="H16" s="1" t="s">
        <v>9</v>
      </c>
      <c r="K16" t="s">
        <v>11</v>
      </c>
      <c r="L16" s="1">
        <f t="shared" ref="L16:L23" si="12">AVERAGE(E4,E16,E40,E52,E76,E88,E100,E112)</f>
        <v>0.87209277564540733</v>
      </c>
      <c r="M16" s="1">
        <f t="shared" ref="M16:M23" si="13">AVERAGE(F4,F16,F40,F52,F76,F88,F100,F112)</f>
        <v>0.75317099567099566</v>
      </c>
      <c r="N16" s="1">
        <f t="shared" ref="N16:N23" si="14">AVERAGE(G4,G16,G40,G52,G76,G88,G100,G112)</f>
        <v>0.80584545659650331</v>
      </c>
      <c r="O16" s="1" t="s">
        <v>9</v>
      </c>
    </row>
    <row r="17" spans="1:15" x14ac:dyDescent="0.2">
      <c r="A17" t="s">
        <v>10</v>
      </c>
      <c r="B17" s="1">
        <v>17</v>
      </c>
      <c r="C17" s="1">
        <v>3</v>
      </c>
      <c r="D17" s="1">
        <v>8</v>
      </c>
      <c r="E17" s="1">
        <f t="shared" si="9"/>
        <v>0.85</v>
      </c>
      <c r="F17" s="1">
        <f t="shared" si="10"/>
        <v>0.56666666666666665</v>
      </c>
      <c r="G17" s="1">
        <f t="shared" si="11"/>
        <v>0.68</v>
      </c>
      <c r="H17" s="1" t="s">
        <v>9</v>
      </c>
      <c r="K17" t="s">
        <v>10</v>
      </c>
      <c r="L17" s="1">
        <f t="shared" si="12"/>
        <v>0.91995479845685035</v>
      </c>
      <c r="M17" s="1">
        <f t="shared" si="13"/>
        <v>0.8381419101731602</v>
      </c>
      <c r="N17" s="1">
        <f t="shared" si="14"/>
        <v>0.87433487458990944</v>
      </c>
      <c r="O17" s="1" t="s">
        <v>9</v>
      </c>
    </row>
    <row r="18" spans="1:15" x14ac:dyDescent="0.2">
      <c r="A18" t="s">
        <v>12</v>
      </c>
      <c r="B18" s="1">
        <v>15</v>
      </c>
      <c r="C18" s="1">
        <v>3</v>
      </c>
      <c r="D18" s="1">
        <v>10</v>
      </c>
      <c r="E18" s="1">
        <f t="shared" si="9"/>
        <v>0.83333333333333337</v>
      </c>
      <c r="F18" s="1">
        <f t="shared" si="10"/>
        <v>0.5</v>
      </c>
      <c r="G18" s="1">
        <f t="shared" si="11"/>
        <v>0.625</v>
      </c>
      <c r="H18" s="1" t="s">
        <v>9</v>
      </c>
      <c r="K18" t="s">
        <v>12</v>
      </c>
      <c r="L18" s="1">
        <f t="shared" si="12"/>
        <v>0.9029403684550743</v>
      </c>
      <c r="M18" s="1">
        <f t="shared" si="13"/>
        <v>0.80878584956709954</v>
      </c>
      <c r="N18" s="1">
        <f t="shared" si="14"/>
        <v>0.84933082835427698</v>
      </c>
      <c r="O18" s="1" t="s">
        <v>9</v>
      </c>
    </row>
    <row r="19" spans="1:15" x14ac:dyDescent="0.2">
      <c r="A19" t="s">
        <v>13</v>
      </c>
      <c r="B19" s="1">
        <v>17</v>
      </c>
      <c r="C19" s="1">
        <v>2</v>
      </c>
      <c r="D19" s="1">
        <v>8</v>
      </c>
      <c r="E19" s="1">
        <f t="shared" si="9"/>
        <v>0.89473684210526316</v>
      </c>
      <c r="F19" s="1">
        <f t="shared" si="10"/>
        <v>0.56666666666666665</v>
      </c>
      <c r="G19" s="1">
        <f t="shared" si="11"/>
        <v>0.69387755102040827</v>
      </c>
      <c r="H19" s="1" t="s">
        <v>9</v>
      </c>
      <c r="K19" t="s">
        <v>13</v>
      </c>
      <c r="L19" s="1">
        <f t="shared" si="12"/>
        <v>0.9131523194392257</v>
      </c>
      <c r="M19" s="1">
        <f t="shared" si="13"/>
        <v>0.79479301948051939</v>
      </c>
      <c r="N19" s="1">
        <f t="shared" si="14"/>
        <v>0.84707516576370512</v>
      </c>
      <c r="O19" s="1" t="s">
        <v>9</v>
      </c>
    </row>
    <row r="20" spans="1:15" x14ac:dyDescent="0.2">
      <c r="A20" t="s">
        <v>14</v>
      </c>
      <c r="B20" s="1">
        <v>15</v>
      </c>
      <c r="C20" s="1">
        <v>4</v>
      </c>
      <c r="D20" s="1">
        <v>10</v>
      </c>
      <c r="E20" s="1">
        <f t="shared" si="9"/>
        <v>0.78947368421052633</v>
      </c>
      <c r="F20" s="1">
        <f t="shared" si="10"/>
        <v>0.5</v>
      </c>
      <c r="G20" s="1">
        <f t="shared" si="11"/>
        <v>0.61224489795918369</v>
      </c>
      <c r="H20" s="1" t="s">
        <v>9</v>
      </c>
      <c r="K20" t="s">
        <v>14</v>
      </c>
      <c r="L20" s="1">
        <f t="shared" si="12"/>
        <v>0.89512521960892277</v>
      </c>
      <c r="M20" s="1">
        <f t="shared" si="13"/>
        <v>0.83508387445887433</v>
      </c>
      <c r="N20" s="1">
        <f t="shared" si="14"/>
        <v>0.86008520701906677</v>
      </c>
      <c r="O20" s="1" t="s">
        <v>9</v>
      </c>
    </row>
    <row r="21" spans="1:15" x14ac:dyDescent="0.2">
      <c r="A21" t="s">
        <v>15</v>
      </c>
      <c r="B21" s="1">
        <v>18</v>
      </c>
      <c r="C21" s="1">
        <v>3</v>
      </c>
      <c r="D21" s="1">
        <v>7</v>
      </c>
      <c r="E21" s="1">
        <f t="shared" si="9"/>
        <v>0.8571428571428571</v>
      </c>
      <c r="F21" s="1">
        <f t="shared" si="10"/>
        <v>0.6</v>
      </c>
      <c r="G21" s="1">
        <f t="shared" si="11"/>
        <v>0.70588235294117641</v>
      </c>
      <c r="H21" s="1" t="s">
        <v>9</v>
      </c>
      <c r="K21" t="s">
        <v>15</v>
      </c>
      <c r="L21" s="1">
        <f t="shared" si="12"/>
        <v>0.92288893561774277</v>
      </c>
      <c r="M21" s="1">
        <f t="shared" si="13"/>
        <v>0.86880140692640706</v>
      </c>
      <c r="N21" s="1">
        <f t="shared" si="14"/>
        <v>0.89262330830148706</v>
      </c>
      <c r="O21" s="1" t="s">
        <v>9</v>
      </c>
    </row>
    <row r="22" spans="1:15" x14ac:dyDescent="0.2">
      <c r="A22" t="s">
        <v>16</v>
      </c>
      <c r="B22" s="1">
        <v>19</v>
      </c>
      <c r="C22" s="1">
        <v>2</v>
      </c>
      <c r="D22" s="1">
        <v>6</v>
      </c>
      <c r="E22" s="1">
        <f t="shared" si="9"/>
        <v>0.90476190476190477</v>
      </c>
      <c r="F22" s="1">
        <f t="shared" si="10"/>
        <v>0.6333333333333333</v>
      </c>
      <c r="G22" s="1">
        <f t="shared" si="11"/>
        <v>0.74509803921568629</v>
      </c>
      <c r="H22" s="1" t="s">
        <v>9</v>
      </c>
      <c r="K22" t="s">
        <v>16</v>
      </c>
      <c r="L22" s="1">
        <f t="shared" si="12"/>
        <v>0.91199966861304071</v>
      </c>
      <c r="M22" s="1">
        <f t="shared" si="13"/>
        <v>0.85899012445887446</v>
      </c>
      <c r="N22" s="1">
        <f t="shared" si="14"/>
        <v>0.88208223795019769</v>
      </c>
      <c r="O22" s="1" t="s">
        <v>9</v>
      </c>
    </row>
    <row r="23" spans="1:15" x14ac:dyDescent="0.2">
      <c r="A23" t="s">
        <v>17</v>
      </c>
      <c r="B23" s="1">
        <v>18</v>
      </c>
      <c r="C23" s="1">
        <v>3</v>
      </c>
      <c r="D23" s="1">
        <v>7</v>
      </c>
      <c r="E23" s="1">
        <f t="shared" si="9"/>
        <v>0.8571428571428571</v>
      </c>
      <c r="F23" s="1">
        <f t="shared" si="10"/>
        <v>0.6</v>
      </c>
      <c r="G23" s="1">
        <f t="shared" si="11"/>
        <v>0.70588235294117641</v>
      </c>
      <c r="H23" s="1" t="s">
        <v>9</v>
      </c>
      <c r="K23" t="s">
        <v>17</v>
      </c>
      <c r="L23" s="1">
        <f t="shared" si="12"/>
        <v>0.91725366634113481</v>
      </c>
      <c r="M23" s="1">
        <f t="shared" si="13"/>
        <v>0.84132913961038958</v>
      </c>
      <c r="N23" s="1">
        <f t="shared" si="14"/>
        <v>0.87553596723451044</v>
      </c>
      <c r="O23" s="1" t="s">
        <v>9</v>
      </c>
    </row>
    <row r="25" spans="1:15" x14ac:dyDescent="0.2">
      <c r="A25" t="s">
        <v>20</v>
      </c>
    </row>
    <row r="26" spans="1:15" x14ac:dyDescent="0.2">
      <c r="B26" s="2" t="s">
        <v>2</v>
      </c>
      <c r="C26" s="2" t="s">
        <v>3</v>
      </c>
      <c r="D26" s="2" t="s">
        <v>19</v>
      </c>
      <c r="E26" s="2" t="s">
        <v>5</v>
      </c>
      <c r="F26" s="2" t="s">
        <v>6</v>
      </c>
      <c r="G26" s="2" t="s">
        <v>7</v>
      </c>
      <c r="H26" s="2" t="s">
        <v>8</v>
      </c>
    </row>
    <row r="27" spans="1:15" x14ac:dyDescent="0.2">
      <c r="A27" t="s">
        <v>1</v>
      </c>
      <c r="B27" s="1">
        <v>23</v>
      </c>
      <c r="C27" s="1">
        <v>2</v>
      </c>
      <c r="D27" s="1">
        <f>25-B27</f>
        <v>2</v>
      </c>
      <c r="E27" s="1">
        <f>B27/(B27+C27)</f>
        <v>0.92</v>
      </c>
      <c r="F27" s="1">
        <f t="shared" ref="F27" si="15">B27/25</f>
        <v>0.92</v>
      </c>
      <c r="G27" s="1">
        <f t="shared" ref="G27" si="16">2*((E27*F27)/(E27+F27))</f>
        <v>0.92</v>
      </c>
      <c r="H27" s="1" t="s">
        <v>9</v>
      </c>
    </row>
    <row r="28" spans="1:15" x14ac:dyDescent="0.2">
      <c r="A28" t="s">
        <v>11</v>
      </c>
      <c r="B28" s="1">
        <v>22</v>
      </c>
      <c r="C28" s="1">
        <v>2</v>
      </c>
      <c r="D28" s="1">
        <f t="shared" ref="D28:D35" si="17">25-B28</f>
        <v>3</v>
      </c>
      <c r="E28" s="1">
        <f t="shared" ref="E28:E35" si="18">B28/(B28+C28)</f>
        <v>0.91666666666666663</v>
      </c>
      <c r="F28" s="1">
        <f t="shared" ref="F28:F35" si="19">B28/25</f>
        <v>0.88</v>
      </c>
      <c r="G28" s="1">
        <f t="shared" ref="G28:G35" si="20">2*((E28*F28)/(E28+F28))</f>
        <v>0.89795918367346939</v>
      </c>
      <c r="H28" s="1" t="s">
        <v>9</v>
      </c>
    </row>
    <row r="29" spans="1:15" x14ac:dyDescent="0.2">
      <c r="A29" t="s">
        <v>10</v>
      </c>
      <c r="B29" s="1">
        <v>21</v>
      </c>
      <c r="C29" s="1">
        <v>1</v>
      </c>
      <c r="D29" s="1">
        <f t="shared" si="17"/>
        <v>4</v>
      </c>
      <c r="E29" s="1">
        <f t="shared" si="18"/>
        <v>0.95454545454545459</v>
      </c>
      <c r="F29" s="1">
        <f t="shared" si="19"/>
        <v>0.84</v>
      </c>
      <c r="G29" s="1">
        <f t="shared" si="20"/>
        <v>0.89361702127659581</v>
      </c>
      <c r="H29" s="1" t="s">
        <v>9</v>
      </c>
    </row>
    <row r="30" spans="1:15" x14ac:dyDescent="0.2">
      <c r="A30" t="s">
        <v>12</v>
      </c>
      <c r="B30" s="1">
        <v>21</v>
      </c>
      <c r="C30" s="1">
        <v>2</v>
      </c>
      <c r="D30" s="1">
        <f t="shared" si="17"/>
        <v>4</v>
      </c>
      <c r="E30" s="1">
        <f t="shared" si="18"/>
        <v>0.91304347826086951</v>
      </c>
      <c r="F30" s="1">
        <f t="shared" si="19"/>
        <v>0.84</v>
      </c>
      <c r="G30" s="1">
        <f t="shared" si="20"/>
        <v>0.87499999999999989</v>
      </c>
      <c r="H30" s="1" t="s">
        <v>9</v>
      </c>
    </row>
    <row r="31" spans="1:15" x14ac:dyDescent="0.2">
      <c r="A31" t="s">
        <v>13</v>
      </c>
      <c r="B31" s="1">
        <v>22</v>
      </c>
      <c r="C31" s="1">
        <v>2</v>
      </c>
      <c r="D31" s="1">
        <f t="shared" si="17"/>
        <v>3</v>
      </c>
      <c r="E31" s="1">
        <f t="shared" si="18"/>
        <v>0.91666666666666663</v>
      </c>
      <c r="F31" s="1">
        <f t="shared" si="19"/>
        <v>0.88</v>
      </c>
      <c r="G31" s="1">
        <f t="shared" si="20"/>
        <v>0.89795918367346939</v>
      </c>
      <c r="H31" s="1" t="s">
        <v>9</v>
      </c>
    </row>
    <row r="32" spans="1:15" x14ac:dyDescent="0.2">
      <c r="A32" t="s">
        <v>14</v>
      </c>
      <c r="B32" s="1">
        <v>22</v>
      </c>
      <c r="C32" s="1">
        <v>3</v>
      </c>
      <c r="D32" s="1">
        <f t="shared" si="17"/>
        <v>3</v>
      </c>
      <c r="E32" s="1">
        <f t="shared" si="18"/>
        <v>0.88</v>
      </c>
      <c r="F32" s="1">
        <f t="shared" si="19"/>
        <v>0.88</v>
      </c>
      <c r="G32" s="1">
        <f t="shared" si="20"/>
        <v>0.88</v>
      </c>
      <c r="H32" s="1" t="s">
        <v>9</v>
      </c>
    </row>
    <row r="33" spans="1:21" x14ac:dyDescent="0.2">
      <c r="A33" t="s">
        <v>15</v>
      </c>
      <c r="B33" s="1">
        <v>23</v>
      </c>
      <c r="C33" s="1">
        <v>2</v>
      </c>
      <c r="D33" s="1">
        <f t="shared" si="17"/>
        <v>2</v>
      </c>
      <c r="E33" s="1">
        <f t="shared" si="18"/>
        <v>0.92</v>
      </c>
      <c r="F33" s="1">
        <f t="shared" si="19"/>
        <v>0.92</v>
      </c>
      <c r="G33" s="1">
        <f t="shared" si="20"/>
        <v>0.92</v>
      </c>
      <c r="H33" s="1" t="s">
        <v>9</v>
      </c>
    </row>
    <row r="34" spans="1:21" x14ac:dyDescent="0.2">
      <c r="A34" t="s">
        <v>16</v>
      </c>
      <c r="B34" s="1">
        <v>22</v>
      </c>
      <c r="C34" s="1">
        <v>1</v>
      </c>
      <c r="D34" s="1">
        <f t="shared" si="17"/>
        <v>3</v>
      </c>
      <c r="E34" s="1">
        <f t="shared" si="18"/>
        <v>0.95652173913043481</v>
      </c>
      <c r="F34" s="1">
        <f t="shared" si="19"/>
        <v>0.88</v>
      </c>
      <c r="G34" s="1">
        <f t="shared" si="20"/>
        <v>0.91666666666666663</v>
      </c>
      <c r="H34" s="1" t="s">
        <v>9</v>
      </c>
    </row>
    <row r="35" spans="1:21" x14ac:dyDescent="0.2">
      <c r="A35" t="s">
        <v>17</v>
      </c>
      <c r="B35" s="1">
        <v>22</v>
      </c>
      <c r="C35" s="1">
        <v>3</v>
      </c>
      <c r="D35" s="1">
        <f t="shared" si="17"/>
        <v>3</v>
      </c>
      <c r="E35" s="1">
        <f t="shared" si="18"/>
        <v>0.88</v>
      </c>
      <c r="F35" s="1">
        <f t="shared" si="19"/>
        <v>0.88</v>
      </c>
      <c r="G35" s="1">
        <f t="shared" si="20"/>
        <v>0.88</v>
      </c>
      <c r="H35" s="1" t="s">
        <v>9</v>
      </c>
    </row>
    <row r="37" spans="1:21" x14ac:dyDescent="0.2">
      <c r="A37" s="3" t="s">
        <v>21</v>
      </c>
      <c r="B37" s="4"/>
      <c r="C37" s="4"/>
      <c r="D37" s="4"/>
      <c r="E37" s="4"/>
      <c r="F37" s="4"/>
      <c r="G37" s="4"/>
      <c r="H37" s="4"/>
    </row>
    <row r="38" spans="1:21" x14ac:dyDescent="0.2">
      <c r="B38" s="2" t="s">
        <v>2</v>
      </c>
      <c r="C38" s="2" t="s">
        <v>3</v>
      </c>
      <c r="D38" s="2" t="s">
        <v>19</v>
      </c>
      <c r="E38" s="2" t="s">
        <v>5</v>
      </c>
      <c r="F38" s="2" t="s">
        <v>6</v>
      </c>
      <c r="G38" s="2" t="s">
        <v>7</v>
      </c>
      <c r="H38" s="2" t="s">
        <v>8</v>
      </c>
    </row>
    <row r="39" spans="1:21" x14ac:dyDescent="0.2">
      <c r="A39" t="s">
        <v>1</v>
      </c>
      <c r="B39" s="1">
        <v>21</v>
      </c>
      <c r="C39" s="1">
        <v>2</v>
      </c>
      <c r="D39" s="1">
        <f>25-B39</f>
        <v>4</v>
      </c>
      <c r="E39" s="1">
        <f>B39/(B39+C39)</f>
        <v>0.91304347826086951</v>
      </c>
      <c r="F39" s="1">
        <f t="shared" ref="F39" si="21">B39/25</f>
        <v>0.84</v>
      </c>
      <c r="G39" s="1">
        <f t="shared" ref="G39" si="22">2*((E39*F39)/(E39+F39))</f>
        <v>0.87499999999999989</v>
      </c>
      <c r="H39" s="1" t="s">
        <v>9</v>
      </c>
      <c r="K39" s="6"/>
      <c r="L39" s="6" t="s">
        <v>34</v>
      </c>
      <c r="M39" s="6" t="s">
        <v>35</v>
      </c>
      <c r="N39" s="6" t="s">
        <v>36</v>
      </c>
      <c r="O39" s="6" t="s">
        <v>37</v>
      </c>
      <c r="P39" s="6" t="s">
        <v>38</v>
      </c>
      <c r="Q39" s="6" t="s">
        <v>39</v>
      </c>
      <c r="R39" s="6" t="s">
        <v>40</v>
      </c>
      <c r="S39" s="6" t="s">
        <v>41</v>
      </c>
      <c r="T39" s="6" t="s">
        <v>42</v>
      </c>
      <c r="U39" s="6" t="s">
        <v>43</v>
      </c>
    </row>
    <row r="40" spans="1:21" x14ac:dyDescent="0.2">
      <c r="A40" t="s">
        <v>11</v>
      </c>
      <c r="B40" s="1">
        <v>19</v>
      </c>
      <c r="C40" s="1">
        <v>3</v>
      </c>
      <c r="D40" s="1">
        <f t="shared" ref="D40:D47" si="23">25-B40</f>
        <v>6</v>
      </c>
      <c r="E40" s="1">
        <f t="shared" ref="E40:E47" si="24">B40/(B40+C40)</f>
        <v>0.86363636363636365</v>
      </c>
      <c r="F40" s="1">
        <f t="shared" ref="F40:F47" si="25">B40/25</f>
        <v>0.76</v>
      </c>
      <c r="G40" s="1">
        <f t="shared" ref="G40:G47" si="26">2*((E40*F40)/(E40+F40))</f>
        <v>0.8085106382978724</v>
      </c>
      <c r="H40" s="1" t="s">
        <v>9</v>
      </c>
      <c r="K40" t="s">
        <v>1</v>
      </c>
      <c r="L40" t="s">
        <v>70</v>
      </c>
      <c r="M40" t="s">
        <v>64</v>
      </c>
      <c r="N40" t="s">
        <v>65</v>
      </c>
      <c r="O40" t="s">
        <v>66</v>
      </c>
      <c r="P40" t="s">
        <v>44</v>
      </c>
      <c r="Q40" t="s">
        <v>67</v>
      </c>
      <c r="R40" t="s">
        <v>58</v>
      </c>
      <c r="S40" t="s">
        <v>68</v>
      </c>
      <c r="T40" t="s">
        <v>45</v>
      </c>
      <c r="U40" t="s">
        <v>69</v>
      </c>
    </row>
    <row r="41" spans="1:21" x14ac:dyDescent="0.2">
      <c r="A41" t="s">
        <v>10</v>
      </c>
      <c r="B41" s="1">
        <v>22</v>
      </c>
      <c r="C41" s="1">
        <v>2</v>
      </c>
      <c r="D41" s="1">
        <f t="shared" si="23"/>
        <v>3</v>
      </c>
      <c r="E41" s="1">
        <f t="shared" si="24"/>
        <v>0.91666666666666663</v>
      </c>
      <c r="F41" s="1">
        <f t="shared" si="25"/>
        <v>0.88</v>
      </c>
      <c r="G41" s="1">
        <f t="shared" si="26"/>
        <v>0.89795918367346939</v>
      </c>
      <c r="H41" s="1" t="s">
        <v>9</v>
      </c>
      <c r="K41" t="s">
        <v>11</v>
      </c>
      <c r="L41" t="s">
        <v>71</v>
      </c>
      <c r="M41" t="s">
        <v>55</v>
      </c>
      <c r="N41" t="s">
        <v>56</v>
      </c>
      <c r="O41" t="s">
        <v>57</v>
      </c>
      <c r="P41" t="s">
        <v>58</v>
      </c>
      <c r="Q41" t="s">
        <v>59</v>
      </c>
      <c r="R41" t="s">
        <v>60</v>
      </c>
      <c r="S41" t="s">
        <v>61</v>
      </c>
      <c r="T41" t="s">
        <v>62</v>
      </c>
      <c r="U41" t="s">
        <v>63</v>
      </c>
    </row>
    <row r="42" spans="1:21" x14ac:dyDescent="0.2">
      <c r="A42" t="s">
        <v>12</v>
      </c>
      <c r="B42" s="1">
        <v>22</v>
      </c>
      <c r="C42" s="1">
        <v>2</v>
      </c>
      <c r="D42" s="1">
        <f t="shared" si="23"/>
        <v>3</v>
      </c>
      <c r="E42" s="1">
        <f t="shared" si="24"/>
        <v>0.91666666666666663</v>
      </c>
      <c r="F42" s="1">
        <f t="shared" si="25"/>
        <v>0.88</v>
      </c>
      <c r="G42" s="1">
        <f t="shared" si="26"/>
        <v>0.89795918367346939</v>
      </c>
      <c r="H42" s="1" t="s">
        <v>9</v>
      </c>
      <c r="K42" t="s">
        <v>72</v>
      </c>
      <c r="L42" t="s">
        <v>73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t="s">
        <v>53</v>
      </c>
      <c r="U42" t="s">
        <v>54</v>
      </c>
    </row>
    <row r="43" spans="1:21" x14ac:dyDescent="0.2">
      <c r="A43" t="s">
        <v>13</v>
      </c>
      <c r="B43" s="1">
        <v>21</v>
      </c>
      <c r="C43" s="1">
        <v>1</v>
      </c>
      <c r="D43" s="1">
        <f t="shared" si="23"/>
        <v>4</v>
      </c>
      <c r="E43" s="1">
        <f t="shared" si="24"/>
        <v>0.95454545454545459</v>
      </c>
      <c r="F43" s="1">
        <f t="shared" si="25"/>
        <v>0.84</v>
      </c>
      <c r="G43" s="1">
        <f t="shared" si="26"/>
        <v>0.89361702127659581</v>
      </c>
      <c r="H43" s="1" t="s">
        <v>9</v>
      </c>
      <c r="K43" t="s">
        <v>12</v>
      </c>
      <c r="L43" t="s">
        <v>74</v>
      </c>
      <c r="M43" t="s">
        <v>75</v>
      </c>
      <c r="N43" t="s">
        <v>76</v>
      </c>
      <c r="O43" t="s">
        <v>77</v>
      </c>
      <c r="P43" t="s">
        <v>78</v>
      </c>
      <c r="Q43" t="s">
        <v>79</v>
      </c>
      <c r="R43" t="s">
        <v>80</v>
      </c>
      <c r="S43" t="s">
        <v>81</v>
      </c>
      <c r="T43" t="s">
        <v>82</v>
      </c>
      <c r="U43" t="s">
        <v>83</v>
      </c>
    </row>
    <row r="44" spans="1:21" x14ac:dyDescent="0.2">
      <c r="A44" t="s">
        <v>14</v>
      </c>
      <c r="B44" s="1">
        <v>24</v>
      </c>
      <c r="C44" s="1">
        <v>2</v>
      </c>
      <c r="D44" s="1">
        <f t="shared" si="23"/>
        <v>1</v>
      </c>
      <c r="E44" s="1">
        <f t="shared" si="24"/>
        <v>0.92307692307692313</v>
      </c>
      <c r="F44" s="1">
        <f t="shared" si="25"/>
        <v>0.96</v>
      </c>
      <c r="G44" s="1">
        <f t="shared" si="26"/>
        <v>0.94117647058823528</v>
      </c>
      <c r="H44" s="1" t="s">
        <v>9</v>
      </c>
      <c r="K44" t="s">
        <v>13</v>
      </c>
      <c r="L44" t="s">
        <v>77</v>
      </c>
      <c r="M44" t="s">
        <v>84</v>
      </c>
      <c r="N44" t="s">
        <v>85</v>
      </c>
      <c r="O44" t="s">
        <v>75</v>
      </c>
      <c r="P44" t="s">
        <v>79</v>
      </c>
      <c r="Q44" t="s">
        <v>81</v>
      </c>
      <c r="R44" t="s">
        <v>86</v>
      </c>
      <c r="S44" t="s">
        <v>76</v>
      </c>
      <c r="T44" t="s">
        <v>87</v>
      </c>
      <c r="U44" t="s">
        <v>88</v>
      </c>
    </row>
    <row r="45" spans="1:21" x14ac:dyDescent="0.2">
      <c r="A45" t="s">
        <v>15</v>
      </c>
      <c r="B45" s="1">
        <v>23</v>
      </c>
      <c r="C45" s="1">
        <v>2</v>
      </c>
      <c r="D45" s="1">
        <f t="shared" si="23"/>
        <v>2</v>
      </c>
      <c r="E45" s="1">
        <f t="shared" si="24"/>
        <v>0.92</v>
      </c>
      <c r="F45" s="1">
        <f t="shared" si="25"/>
        <v>0.92</v>
      </c>
      <c r="G45" s="1">
        <f t="shared" si="26"/>
        <v>0.92</v>
      </c>
      <c r="H45" s="1" t="s">
        <v>9</v>
      </c>
      <c r="K45" t="s">
        <v>14</v>
      </c>
      <c r="L45" t="s">
        <v>89</v>
      </c>
      <c r="M45" t="s">
        <v>90</v>
      </c>
      <c r="N45" t="s">
        <v>91</v>
      </c>
      <c r="O45" t="s">
        <v>92</v>
      </c>
      <c r="P45" t="s">
        <v>93</v>
      </c>
      <c r="Q45" t="s">
        <v>94</v>
      </c>
      <c r="R45" t="s">
        <v>95</v>
      </c>
      <c r="S45" t="s">
        <v>96</v>
      </c>
      <c r="T45" t="s">
        <v>97</v>
      </c>
      <c r="U45" t="s">
        <v>98</v>
      </c>
    </row>
    <row r="46" spans="1:21" x14ac:dyDescent="0.2">
      <c r="A46" t="s">
        <v>16</v>
      </c>
      <c r="B46" s="1">
        <v>23</v>
      </c>
      <c r="C46" s="1">
        <v>1</v>
      </c>
      <c r="D46" s="1">
        <f t="shared" si="23"/>
        <v>2</v>
      </c>
      <c r="E46" s="1">
        <f t="shared" si="24"/>
        <v>0.95833333333333337</v>
      </c>
      <c r="F46" s="1">
        <f t="shared" si="25"/>
        <v>0.92</v>
      </c>
      <c r="G46" s="1">
        <f t="shared" si="26"/>
        <v>0.93877551020408168</v>
      </c>
      <c r="H46" s="1" t="s">
        <v>9</v>
      </c>
      <c r="K46" t="s">
        <v>15</v>
      </c>
      <c r="L46" t="s">
        <v>99</v>
      </c>
      <c r="M46" t="s">
        <v>100</v>
      </c>
      <c r="N46" t="s">
        <v>101</v>
      </c>
      <c r="O46" t="s">
        <v>102</v>
      </c>
      <c r="P46" t="s">
        <v>103</v>
      </c>
      <c r="Q46" t="s">
        <v>104</v>
      </c>
      <c r="R46" t="s">
        <v>105</v>
      </c>
      <c r="S46" t="s">
        <v>106</v>
      </c>
      <c r="T46" t="s">
        <v>107</v>
      </c>
      <c r="U46" t="s">
        <v>99</v>
      </c>
    </row>
    <row r="47" spans="1:21" x14ac:dyDescent="0.2">
      <c r="A47" t="s">
        <v>17</v>
      </c>
      <c r="B47" s="1">
        <v>23</v>
      </c>
      <c r="C47" s="1">
        <v>2</v>
      </c>
      <c r="D47" s="1">
        <f t="shared" si="23"/>
        <v>2</v>
      </c>
      <c r="E47" s="1">
        <f t="shared" si="24"/>
        <v>0.92</v>
      </c>
      <c r="F47" s="1">
        <f t="shared" si="25"/>
        <v>0.92</v>
      </c>
      <c r="G47" s="1">
        <f t="shared" si="26"/>
        <v>0.92</v>
      </c>
      <c r="H47" s="1" t="s">
        <v>9</v>
      </c>
      <c r="K47" t="s">
        <v>16</v>
      </c>
      <c r="L47" t="s">
        <v>108</v>
      </c>
      <c r="M47" t="s">
        <v>109</v>
      </c>
      <c r="N47" t="s">
        <v>110</v>
      </c>
      <c r="O47" t="s">
        <v>111</v>
      </c>
      <c r="P47" t="s">
        <v>112</v>
      </c>
      <c r="Q47" t="s">
        <v>113</v>
      </c>
      <c r="R47" t="s">
        <v>114</v>
      </c>
      <c r="S47" t="s">
        <v>108</v>
      </c>
      <c r="T47" t="s">
        <v>115</v>
      </c>
      <c r="U47" t="s">
        <v>113</v>
      </c>
    </row>
    <row r="48" spans="1:21" x14ac:dyDescent="0.2">
      <c r="K48" t="s">
        <v>17</v>
      </c>
      <c r="L48" t="s">
        <v>116</v>
      </c>
      <c r="M48" t="s">
        <v>117</v>
      </c>
      <c r="N48" t="s">
        <v>118</v>
      </c>
      <c r="O48" t="s">
        <v>119</v>
      </c>
      <c r="P48" t="s">
        <v>120</v>
      </c>
      <c r="Q48" t="s">
        <v>116</v>
      </c>
      <c r="R48" t="s">
        <v>118</v>
      </c>
      <c r="S48" t="s">
        <v>119</v>
      </c>
      <c r="T48" t="s">
        <v>121</v>
      </c>
      <c r="U48" t="s">
        <v>116</v>
      </c>
    </row>
    <row r="49" spans="1:8" x14ac:dyDescent="0.2">
      <c r="A49" s="3" t="s">
        <v>22</v>
      </c>
      <c r="B49" s="4"/>
      <c r="C49" s="4"/>
      <c r="D49" s="4"/>
      <c r="E49" s="4"/>
      <c r="F49" s="4"/>
      <c r="G49" s="4"/>
      <c r="H49" s="4"/>
    </row>
    <row r="50" spans="1:8" x14ac:dyDescent="0.2">
      <c r="B50" s="2" t="s">
        <v>2</v>
      </c>
      <c r="C50" s="2" t="s">
        <v>3</v>
      </c>
      <c r="D50" s="2" t="s">
        <v>19</v>
      </c>
      <c r="E50" s="2" t="s">
        <v>5</v>
      </c>
      <c r="F50" s="2" t="s">
        <v>6</v>
      </c>
      <c r="G50" s="2" t="s">
        <v>7</v>
      </c>
      <c r="H50" s="2" t="s">
        <v>8</v>
      </c>
    </row>
    <row r="51" spans="1:8" x14ac:dyDescent="0.2">
      <c r="A51" t="s">
        <v>1</v>
      </c>
      <c r="B51" s="1">
        <v>26</v>
      </c>
      <c r="C51" s="1">
        <v>3</v>
      </c>
      <c r="D51" s="1">
        <f>32-B51</f>
        <v>6</v>
      </c>
      <c r="E51" s="1">
        <f>B51/(B51+C51)</f>
        <v>0.89655172413793105</v>
      </c>
      <c r="F51" s="1">
        <f>B51/32</f>
        <v>0.8125</v>
      </c>
      <c r="G51" s="1">
        <f t="shared" ref="G51" si="27">2*((E51*F51)/(E51+F51))</f>
        <v>0.85245901639344257</v>
      </c>
      <c r="H51" s="1" t="s">
        <v>9</v>
      </c>
    </row>
    <row r="52" spans="1:8" x14ac:dyDescent="0.2">
      <c r="A52" t="s">
        <v>11</v>
      </c>
      <c r="B52" s="1">
        <v>24</v>
      </c>
      <c r="C52" s="1">
        <v>2</v>
      </c>
      <c r="D52" s="1">
        <f t="shared" ref="D52:D59" si="28">32-B52</f>
        <v>8</v>
      </c>
      <c r="E52" s="1">
        <f t="shared" ref="E52:E59" si="29">B52/(B52+C52)</f>
        <v>0.92307692307692313</v>
      </c>
      <c r="F52" s="1">
        <f t="shared" ref="F52:F59" si="30">B52/32</f>
        <v>0.75</v>
      </c>
      <c r="G52" s="1">
        <f t="shared" ref="G52:G59" si="31">2*((E52*F52)/(E52+F52))</f>
        <v>0.82758620689655171</v>
      </c>
      <c r="H52" s="1" t="s">
        <v>9</v>
      </c>
    </row>
    <row r="53" spans="1:8" x14ac:dyDescent="0.2">
      <c r="A53" t="s">
        <v>10</v>
      </c>
      <c r="B53" s="1">
        <v>27</v>
      </c>
      <c r="C53" s="1">
        <v>3</v>
      </c>
      <c r="D53" s="1">
        <f t="shared" si="28"/>
        <v>5</v>
      </c>
      <c r="E53" s="1">
        <f t="shared" si="29"/>
        <v>0.9</v>
      </c>
      <c r="F53" s="1">
        <f t="shared" si="30"/>
        <v>0.84375</v>
      </c>
      <c r="G53" s="1">
        <f t="shared" si="31"/>
        <v>0.87096774193548399</v>
      </c>
      <c r="H53" s="1" t="s">
        <v>9</v>
      </c>
    </row>
    <row r="54" spans="1:8" x14ac:dyDescent="0.2">
      <c r="A54" t="s">
        <v>12</v>
      </c>
      <c r="B54" s="1">
        <v>27</v>
      </c>
      <c r="C54" s="1">
        <v>3</v>
      </c>
      <c r="D54" s="1">
        <f t="shared" si="28"/>
        <v>5</v>
      </c>
      <c r="E54" s="1">
        <f t="shared" si="29"/>
        <v>0.9</v>
      </c>
      <c r="F54" s="1">
        <f t="shared" si="30"/>
        <v>0.84375</v>
      </c>
      <c r="G54" s="1">
        <f t="shared" si="31"/>
        <v>0.87096774193548399</v>
      </c>
      <c r="H54" s="1" t="s">
        <v>9</v>
      </c>
    </row>
    <row r="55" spans="1:8" x14ac:dyDescent="0.2">
      <c r="A55" t="s">
        <v>13</v>
      </c>
      <c r="B55" s="1">
        <v>26</v>
      </c>
      <c r="C55" s="1">
        <v>2</v>
      </c>
      <c r="D55" s="1">
        <f t="shared" si="28"/>
        <v>6</v>
      </c>
      <c r="E55" s="1">
        <f t="shared" si="29"/>
        <v>0.9285714285714286</v>
      </c>
      <c r="F55" s="1">
        <f t="shared" si="30"/>
        <v>0.8125</v>
      </c>
      <c r="G55" s="1">
        <f t="shared" si="31"/>
        <v>0.86666666666666659</v>
      </c>
      <c r="H55" s="1" t="s">
        <v>9</v>
      </c>
    </row>
    <row r="56" spans="1:8" x14ac:dyDescent="0.2">
      <c r="A56" t="s">
        <v>14</v>
      </c>
      <c r="B56" s="1">
        <v>28</v>
      </c>
      <c r="C56" s="1">
        <v>3</v>
      </c>
      <c r="D56" s="1">
        <f t="shared" si="28"/>
        <v>4</v>
      </c>
      <c r="E56" s="1">
        <f t="shared" si="29"/>
        <v>0.90322580645161288</v>
      </c>
      <c r="F56" s="1">
        <f t="shared" si="30"/>
        <v>0.875</v>
      </c>
      <c r="G56" s="1">
        <f t="shared" si="31"/>
        <v>0.88888888888888884</v>
      </c>
      <c r="H56" s="1" t="s">
        <v>9</v>
      </c>
    </row>
    <row r="57" spans="1:8" x14ac:dyDescent="0.2">
      <c r="A57" t="s">
        <v>15</v>
      </c>
      <c r="B57" s="1">
        <v>28</v>
      </c>
      <c r="C57" s="1">
        <v>3</v>
      </c>
      <c r="D57" s="1">
        <f t="shared" si="28"/>
        <v>4</v>
      </c>
      <c r="E57" s="1">
        <f t="shared" si="29"/>
        <v>0.90322580645161288</v>
      </c>
      <c r="F57" s="1">
        <f t="shared" si="30"/>
        <v>0.875</v>
      </c>
      <c r="G57" s="1">
        <f t="shared" si="31"/>
        <v>0.88888888888888884</v>
      </c>
      <c r="H57" s="1" t="s">
        <v>9</v>
      </c>
    </row>
    <row r="58" spans="1:8" x14ac:dyDescent="0.2">
      <c r="A58" t="s">
        <v>16</v>
      </c>
      <c r="B58" s="1">
        <v>29</v>
      </c>
      <c r="C58" s="1">
        <v>4</v>
      </c>
      <c r="D58" s="1">
        <f t="shared" si="28"/>
        <v>3</v>
      </c>
      <c r="E58" s="1">
        <f t="shared" si="29"/>
        <v>0.87878787878787878</v>
      </c>
      <c r="F58" s="1">
        <f t="shared" si="30"/>
        <v>0.90625</v>
      </c>
      <c r="G58" s="1">
        <f t="shared" si="31"/>
        <v>0.89230769230769225</v>
      </c>
      <c r="H58" s="1" t="s">
        <v>9</v>
      </c>
    </row>
    <row r="59" spans="1:8" x14ac:dyDescent="0.2">
      <c r="A59" t="s">
        <v>17</v>
      </c>
      <c r="B59" s="1">
        <v>27</v>
      </c>
      <c r="C59" s="1">
        <v>2</v>
      </c>
      <c r="D59" s="1">
        <f t="shared" si="28"/>
        <v>5</v>
      </c>
      <c r="E59" s="1">
        <f t="shared" si="29"/>
        <v>0.93103448275862066</v>
      </c>
      <c r="F59" s="1">
        <f t="shared" si="30"/>
        <v>0.84375</v>
      </c>
      <c r="G59" s="1">
        <f t="shared" si="31"/>
        <v>0.88524590163934436</v>
      </c>
      <c r="H59" s="1" t="s">
        <v>9</v>
      </c>
    </row>
    <row r="61" spans="1:8" x14ac:dyDescent="0.2">
      <c r="A61" s="3" t="s">
        <v>23</v>
      </c>
      <c r="B61" s="4"/>
      <c r="C61" s="4"/>
      <c r="D61" s="4"/>
      <c r="E61" s="4"/>
      <c r="F61" s="4"/>
      <c r="G61" s="4"/>
      <c r="H61" s="4"/>
    </row>
    <row r="62" spans="1:8" x14ac:dyDescent="0.2"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</row>
    <row r="63" spans="1:8" x14ac:dyDescent="0.2">
      <c r="A63" t="s">
        <v>1</v>
      </c>
      <c r="B63" s="1">
        <v>23</v>
      </c>
      <c r="C63" s="1">
        <v>2</v>
      </c>
      <c r="D63" s="1">
        <f>27-B63</f>
        <v>4</v>
      </c>
      <c r="E63" s="1">
        <f t="shared" ref="E63:E71" si="32">B63/(B63+C63)</f>
        <v>0.92</v>
      </c>
      <c r="F63" s="1">
        <f>B63/27</f>
        <v>0.85185185185185186</v>
      </c>
      <c r="G63" s="1">
        <f t="shared" ref="G63:G71" si="33">2*((E63*F63)/(E63+F63))</f>
        <v>0.88461538461538458</v>
      </c>
      <c r="H63" s="1" t="s">
        <v>9</v>
      </c>
    </row>
    <row r="64" spans="1:8" x14ac:dyDescent="0.2">
      <c r="A64" t="s">
        <v>11</v>
      </c>
      <c r="B64" s="1">
        <v>21</v>
      </c>
      <c r="C64" s="1">
        <v>2</v>
      </c>
      <c r="D64" s="1">
        <f t="shared" ref="D64:D71" si="34">27-B64</f>
        <v>6</v>
      </c>
      <c r="E64" s="1">
        <f t="shared" si="32"/>
        <v>0.91304347826086951</v>
      </c>
      <c r="F64" s="1">
        <f t="shared" ref="F64:F71" si="35">B64/27</f>
        <v>0.77777777777777779</v>
      </c>
      <c r="G64" s="1">
        <f t="shared" si="33"/>
        <v>0.84</v>
      </c>
      <c r="H64" s="1" t="s">
        <v>9</v>
      </c>
    </row>
    <row r="65" spans="1:8" x14ac:dyDescent="0.2">
      <c r="A65" t="s">
        <v>10</v>
      </c>
      <c r="B65" s="1">
        <v>24</v>
      </c>
      <c r="C65" s="1">
        <v>2</v>
      </c>
      <c r="D65" s="1">
        <f t="shared" si="34"/>
        <v>3</v>
      </c>
      <c r="E65" s="1">
        <f t="shared" si="32"/>
        <v>0.92307692307692313</v>
      </c>
      <c r="F65" s="1">
        <f t="shared" si="35"/>
        <v>0.88888888888888884</v>
      </c>
      <c r="G65" s="1">
        <f t="shared" si="33"/>
        <v>0.90566037735849059</v>
      </c>
      <c r="H65" s="1" t="s">
        <v>9</v>
      </c>
    </row>
    <row r="66" spans="1:8" x14ac:dyDescent="0.2">
      <c r="A66" t="s">
        <v>12</v>
      </c>
      <c r="B66" s="1">
        <v>23</v>
      </c>
      <c r="C66" s="1">
        <v>2</v>
      </c>
      <c r="D66" s="1">
        <f t="shared" si="34"/>
        <v>4</v>
      </c>
      <c r="E66" s="1">
        <f t="shared" si="32"/>
        <v>0.92</v>
      </c>
      <c r="F66" s="1">
        <f t="shared" si="35"/>
        <v>0.85185185185185186</v>
      </c>
      <c r="G66" s="1">
        <f t="shared" si="33"/>
        <v>0.88461538461538458</v>
      </c>
      <c r="H66" s="1" t="s">
        <v>9</v>
      </c>
    </row>
    <row r="67" spans="1:8" x14ac:dyDescent="0.2">
      <c r="A67" t="s">
        <v>13</v>
      </c>
      <c r="B67" s="1">
        <v>22</v>
      </c>
      <c r="C67" s="1">
        <v>3</v>
      </c>
      <c r="D67" s="1">
        <f t="shared" si="34"/>
        <v>5</v>
      </c>
      <c r="E67" s="1">
        <f t="shared" si="32"/>
        <v>0.88</v>
      </c>
      <c r="F67" s="1">
        <f t="shared" si="35"/>
        <v>0.81481481481481477</v>
      </c>
      <c r="G67" s="1">
        <f t="shared" si="33"/>
        <v>0.84615384615384615</v>
      </c>
      <c r="H67" s="1" t="s">
        <v>9</v>
      </c>
    </row>
    <row r="68" spans="1:8" x14ac:dyDescent="0.2">
      <c r="A68" t="s">
        <v>14</v>
      </c>
      <c r="B68" s="1">
        <v>24</v>
      </c>
      <c r="C68" s="1">
        <v>2</v>
      </c>
      <c r="D68" s="1">
        <f>27-B68</f>
        <v>3</v>
      </c>
      <c r="E68" s="1">
        <f t="shared" si="32"/>
        <v>0.92307692307692313</v>
      </c>
      <c r="F68" s="1">
        <f t="shared" si="35"/>
        <v>0.88888888888888884</v>
      </c>
      <c r="G68" s="1">
        <f t="shared" si="33"/>
        <v>0.90566037735849059</v>
      </c>
      <c r="H68" s="1" t="s">
        <v>9</v>
      </c>
    </row>
    <row r="69" spans="1:8" x14ac:dyDescent="0.2">
      <c r="A69" t="s">
        <v>15</v>
      </c>
      <c r="B69" s="1">
        <v>25</v>
      </c>
      <c r="C69" s="1">
        <v>1</v>
      </c>
      <c r="D69" s="1">
        <f t="shared" si="34"/>
        <v>2</v>
      </c>
      <c r="E69" s="1">
        <f t="shared" si="32"/>
        <v>0.96153846153846156</v>
      </c>
      <c r="F69" s="1">
        <f t="shared" si="35"/>
        <v>0.92592592592592593</v>
      </c>
      <c r="G69" s="1">
        <f t="shared" si="33"/>
        <v>0.94339622641509435</v>
      </c>
      <c r="H69" s="1" t="s">
        <v>9</v>
      </c>
    </row>
    <row r="70" spans="1:8" x14ac:dyDescent="0.2">
      <c r="A70" t="s">
        <v>16</v>
      </c>
      <c r="B70" s="1">
        <v>24</v>
      </c>
      <c r="C70" s="1">
        <v>2</v>
      </c>
      <c r="D70" s="1">
        <f t="shared" si="34"/>
        <v>3</v>
      </c>
      <c r="E70" s="1">
        <f t="shared" si="32"/>
        <v>0.92307692307692313</v>
      </c>
      <c r="F70" s="1">
        <f t="shared" si="35"/>
        <v>0.88888888888888884</v>
      </c>
      <c r="G70" s="1">
        <f t="shared" si="33"/>
        <v>0.90566037735849059</v>
      </c>
      <c r="H70" s="1" t="s">
        <v>9</v>
      </c>
    </row>
    <row r="71" spans="1:8" x14ac:dyDescent="0.2">
      <c r="A71" t="s">
        <v>17</v>
      </c>
      <c r="B71" s="1">
        <v>24</v>
      </c>
      <c r="C71" s="1">
        <v>2</v>
      </c>
      <c r="D71" s="1">
        <f t="shared" si="34"/>
        <v>3</v>
      </c>
      <c r="E71" s="1">
        <f t="shared" si="32"/>
        <v>0.92307692307692313</v>
      </c>
      <c r="F71" s="1">
        <f t="shared" si="35"/>
        <v>0.88888888888888884</v>
      </c>
      <c r="G71" s="1">
        <f t="shared" si="33"/>
        <v>0.90566037735849059</v>
      </c>
      <c r="H71" s="1" t="s">
        <v>9</v>
      </c>
    </row>
    <row r="73" spans="1:8" x14ac:dyDescent="0.2">
      <c r="A73" s="3" t="s">
        <v>24</v>
      </c>
      <c r="B73" s="4"/>
      <c r="C73" s="4"/>
      <c r="D73" s="4"/>
      <c r="E73" s="4"/>
      <c r="F73" s="4"/>
      <c r="G73" s="4"/>
      <c r="H73" s="4"/>
    </row>
    <row r="74" spans="1:8" x14ac:dyDescent="0.2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</row>
    <row r="75" spans="1:8" x14ac:dyDescent="0.2">
      <c r="A75" t="s">
        <v>1</v>
      </c>
      <c r="B75" s="1">
        <v>30</v>
      </c>
      <c r="C75" s="1">
        <v>3</v>
      </c>
      <c r="D75" s="1">
        <f>35-B75</f>
        <v>5</v>
      </c>
      <c r="E75" s="1">
        <f>B75/(B75+C75)</f>
        <v>0.90909090909090906</v>
      </c>
      <c r="F75" s="1">
        <f t="shared" ref="F75" si="36">B75/35</f>
        <v>0.8571428571428571</v>
      </c>
      <c r="G75" s="1">
        <f t="shared" ref="G75" si="37">2*((E75*F75)/(E75+F75))</f>
        <v>0.88235294117647056</v>
      </c>
      <c r="H75" s="1" t="s">
        <v>9</v>
      </c>
    </row>
    <row r="76" spans="1:8" x14ac:dyDescent="0.2">
      <c r="A76" t="s">
        <v>11</v>
      </c>
      <c r="B76" s="1">
        <v>28</v>
      </c>
      <c r="C76" s="1">
        <v>4</v>
      </c>
      <c r="D76" s="1">
        <f t="shared" ref="D76:D83" si="38">35-B76</f>
        <v>7</v>
      </c>
      <c r="E76" s="1">
        <f t="shared" ref="E76:E77" si="39">B76/(B76+C76)</f>
        <v>0.875</v>
      </c>
      <c r="F76" s="1">
        <f t="shared" ref="F76:F77" si="40">B76/35</f>
        <v>0.8</v>
      </c>
      <c r="G76" s="1">
        <f t="shared" ref="G76:G77" si="41">2*((E76*F76)/(E76+F76))</f>
        <v>0.83582089552238814</v>
      </c>
      <c r="H76" s="1" t="s">
        <v>9</v>
      </c>
    </row>
    <row r="77" spans="1:8" x14ac:dyDescent="0.2">
      <c r="A77" t="s">
        <v>10</v>
      </c>
      <c r="B77" s="1">
        <v>32</v>
      </c>
      <c r="C77" s="1">
        <v>2</v>
      </c>
      <c r="D77" s="1">
        <f t="shared" si="38"/>
        <v>3</v>
      </c>
      <c r="E77" s="1">
        <f t="shared" si="39"/>
        <v>0.94117647058823528</v>
      </c>
      <c r="F77" s="1">
        <f t="shared" si="40"/>
        <v>0.91428571428571426</v>
      </c>
      <c r="G77" s="1">
        <f t="shared" si="41"/>
        <v>0.92753623188405787</v>
      </c>
      <c r="H77" s="1" t="s">
        <v>9</v>
      </c>
    </row>
    <row r="78" spans="1:8" x14ac:dyDescent="0.2">
      <c r="A78" t="s">
        <v>12</v>
      </c>
      <c r="B78" s="1">
        <v>31</v>
      </c>
      <c r="C78" s="1">
        <v>3</v>
      </c>
      <c r="D78" s="1">
        <f t="shared" si="38"/>
        <v>4</v>
      </c>
      <c r="E78" s="1">
        <f>B78/(B78+C78)</f>
        <v>0.91176470588235292</v>
      </c>
      <c r="F78" s="1">
        <f t="shared" ref="F78:F83" si="42">B78/35</f>
        <v>0.88571428571428568</v>
      </c>
      <c r="G78" s="1">
        <f t="shared" ref="G78" si="43">2*((E78*F78)/(E78+F78))</f>
        <v>0.89855072463768115</v>
      </c>
      <c r="H78" s="1" t="s">
        <v>9</v>
      </c>
    </row>
    <row r="79" spans="1:8" x14ac:dyDescent="0.2">
      <c r="A79" t="s">
        <v>13</v>
      </c>
      <c r="B79" s="1">
        <v>30</v>
      </c>
      <c r="C79" s="1">
        <v>3</v>
      </c>
      <c r="D79" s="1">
        <f t="shared" si="38"/>
        <v>5</v>
      </c>
      <c r="E79" s="1">
        <f t="shared" ref="E79:E83" si="44">B79/(B79+C79)</f>
        <v>0.90909090909090906</v>
      </c>
      <c r="F79" s="1">
        <f t="shared" si="42"/>
        <v>0.8571428571428571</v>
      </c>
      <c r="G79" s="1">
        <f>2*((E79*F79)/(E79+F79))</f>
        <v>0.88235294117647056</v>
      </c>
      <c r="H79" s="1" t="s">
        <v>9</v>
      </c>
    </row>
    <row r="80" spans="1:8" x14ac:dyDescent="0.2">
      <c r="A80" t="s">
        <v>14</v>
      </c>
      <c r="B80" s="1">
        <v>32</v>
      </c>
      <c r="C80" s="1">
        <v>3</v>
      </c>
      <c r="D80" s="1">
        <f t="shared" si="38"/>
        <v>3</v>
      </c>
      <c r="E80" s="1">
        <f t="shared" si="44"/>
        <v>0.91428571428571426</v>
      </c>
      <c r="F80" s="1">
        <f t="shared" si="42"/>
        <v>0.91428571428571426</v>
      </c>
      <c r="G80" s="1">
        <f t="shared" ref="G80:G83" si="45">2*((E80*F80)/(E80+F80))</f>
        <v>0.91428571428571426</v>
      </c>
      <c r="H80" s="1" t="s">
        <v>9</v>
      </c>
    </row>
    <row r="81" spans="1:8" x14ac:dyDescent="0.2">
      <c r="A81" t="s">
        <v>15</v>
      </c>
      <c r="B81" s="1">
        <v>33</v>
      </c>
      <c r="C81" s="1">
        <v>2</v>
      </c>
      <c r="D81" s="1">
        <f t="shared" si="38"/>
        <v>2</v>
      </c>
      <c r="E81" s="1">
        <f t="shared" si="44"/>
        <v>0.94285714285714284</v>
      </c>
      <c r="F81" s="1">
        <f t="shared" si="42"/>
        <v>0.94285714285714284</v>
      </c>
      <c r="G81" s="1">
        <f t="shared" si="45"/>
        <v>0.94285714285714284</v>
      </c>
      <c r="H81" s="1" t="s">
        <v>9</v>
      </c>
    </row>
    <row r="82" spans="1:8" x14ac:dyDescent="0.2">
      <c r="A82" t="s">
        <v>16</v>
      </c>
      <c r="B82" s="1">
        <v>32</v>
      </c>
      <c r="C82" s="1">
        <v>3</v>
      </c>
      <c r="D82" s="1">
        <f t="shared" si="38"/>
        <v>3</v>
      </c>
      <c r="E82" s="1">
        <f t="shared" si="44"/>
        <v>0.91428571428571426</v>
      </c>
      <c r="F82" s="1">
        <f t="shared" si="42"/>
        <v>0.91428571428571426</v>
      </c>
      <c r="G82" s="1">
        <f t="shared" si="45"/>
        <v>0.91428571428571426</v>
      </c>
      <c r="H82" s="1" t="s">
        <v>9</v>
      </c>
    </row>
    <row r="83" spans="1:8" x14ac:dyDescent="0.2">
      <c r="A83" t="s">
        <v>17</v>
      </c>
      <c r="B83" s="1">
        <v>32</v>
      </c>
      <c r="C83" s="1">
        <v>3</v>
      </c>
      <c r="D83" s="1">
        <f t="shared" si="38"/>
        <v>3</v>
      </c>
      <c r="E83" s="1">
        <f t="shared" si="44"/>
        <v>0.91428571428571426</v>
      </c>
      <c r="F83" s="1">
        <f t="shared" si="42"/>
        <v>0.91428571428571426</v>
      </c>
      <c r="G83" s="1">
        <f t="shared" si="45"/>
        <v>0.91428571428571426</v>
      </c>
      <c r="H83" s="1" t="s">
        <v>9</v>
      </c>
    </row>
    <row r="85" spans="1:8" x14ac:dyDescent="0.2">
      <c r="A85" s="3" t="s">
        <v>25</v>
      </c>
      <c r="B85" s="4"/>
      <c r="C85" s="4"/>
      <c r="D85" s="4"/>
      <c r="E85" s="4"/>
      <c r="F85" s="4"/>
      <c r="G85" s="4"/>
      <c r="H85" s="4"/>
    </row>
    <row r="86" spans="1:8" x14ac:dyDescent="0.2">
      <c r="B86" s="2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8</v>
      </c>
    </row>
    <row r="87" spans="1:8" x14ac:dyDescent="0.2">
      <c r="A87" t="s">
        <v>1</v>
      </c>
      <c r="B87" s="1">
        <v>39</v>
      </c>
      <c r="C87" s="1">
        <v>2</v>
      </c>
      <c r="D87" s="1">
        <f>44-B87</f>
        <v>5</v>
      </c>
      <c r="E87" s="1">
        <f t="shared" ref="E87:E95" si="46">B87/(B87+C87)</f>
        <v>0.95121951219512191</v>
      </c>
      <c r="F87" s="1">
        <f>B87/44</f>
        <v>0.88636363636363635</v>
      </c>
      <c r="G87" s="1">
        <f t="shared" ref="G87" si="47">2*((E87*F87)/(E87+F87))</f>
        <v>0.91764705882352937</v>
      </c>
      <c r="H87" s="1" t="s">
        <v>9</v>
      </c>
    </row>
    <row r="88" spans="1:8" x14ac:dyDescent="0.2">
      <c r="A88" t="s">
        <v>11</v>
      </c>
      <c r="B88" s="1">
        <v>37</v>
      </c>
      <c r="C88" s="1">
        <v>3</v>
      </c>
      <c r="D88" s="1">
        <f t="shared" ref="D88:D95" si="48">44-B88</f>
        <v>7</v>
      </c>
      <c r="E88" s="1">
        <f t="shared" si="46"/>
        <v>0.92500000000000004</v>
      </c>
      <c r="F88" s="1">
        <f t="shared" ref="F88:F95" si="49">B88/44</f>
        <v>0.84090909090909094</v>
      </c>
      <c r="G88" s="1">
        <f t="shared" ref="G88:G95" si="50">2*((E88*F88)/(E88+F88))</f>
        <v>0.88095238095238093</v>
      </c>
      <c r="H88" s="1" t="s">
        <v>9</v>
      </c>
    </row>
    <row r="89" spans="1:8" x14ac:dyDescent="0.2">
      <c r="A89" t="s">
        <v>10</v>
      </c>
      <c r="B89" s="1">
        <v>40</v>
      </c>
      <c r="C89" s="1">
        <v>2</v>
      </c>
      <c r="D89" s="1">
        <f t="shared" si="48"/>
        <v>4</v>
      </c>
      <c r="E89" s="1">
        <f t="shared" si="46"/>
        <v>0.95238095238095233</v>
      </c>
      <c r="F89" s="1">
        <f t="shared" si="49"/>
        <v>0.90909090909090906</v>
      </c>
      <c r="G89" s="1">
        <f t="shared" si="50"/>
        <v>0.93023255813953487</v>
      </c>
      <c r="H89" s="1" t="s">
        <v>9</v>
      </c>
    </row>
    <row r="90" spans="1:8" x14ac:dyDescent="0.2">
      <c r="A90" t="s">
        <v>12</v>
      </c>
      <c r="B90" s="1">
        <v>39</v>
      </c>
      <c r="C90" s="1">
        <v>3</v>
      </c>
      <c r="D90" s="1">
        <f t="shared" si="48"/>
        <v>5</v>
      </c>
      <c r="E90" s="1">
        <f t="shared" si="46"/>
        <v>0.9285714285714286</v>
      </c>
      <c r="F90" s="1">
        <f t="shared" si="49"/>
        <v>0.88636363636363635</v>
      </c>
      <c r="G90" s="1">
        <f t="shared" si="50"/>
        <v>0.90697674418604646</v>
      </c>
      <c r="H90" s="1" t="s">
        <v>9</v>
      </c>
    </row>
    <row r="91" spans="1:8" x14ac:dyDescent="0.2">
      <c r="A91" t="s">
        <v>13</v>
      </c>
      <c r="B91" s="1">
        <v>38</v>
      </c>
      <c r="C91" s="1">
        <v>3</v>
      </c>
      <c r="D91" s="1">
        <f t="shared" si="48"/>
        <v>6</v>
      </c>
      <c r="E91" s="1">
        <f t="shared" si="46"/>
        <v>0.92682926829268297</v>
      </c>
      <c r="F91" s="1">
        <f t="shared" si="49"/>
        <v>0.86363636363636365</v>
      </c>
      <c r="G91" s="1">
        <f t="shared" si="50"/>
        <v>0.89411764705882357</v>
      </c>
      <c r="H91" s="1" t="s">
        <v>9</v>
      </c>
    </row>
    <row r="92" spans="1:8" x14ac:dyDescent="0.2">
      <c r="A92" t="s">
        <v>14</v>
      </c>
      <c r="B92" s="1">
        <v>40</v>
      </c>
      <c r="C92" s="1">
        <v>3</v>
      </c>
      <c r="D92" s="1">
        <f t="shared" si="48"/>
        <v>4</v>
      </c>
      <c r="E92" s="1">
        <f t="shared" si="46"/>
        <v>0.93023255813953487</v>
      </c>
      <c r="F92" s="1">
        <f t="shared" si="49"/>
        <v>0.90909090909090906</v>
      </c>
      <c r="G92" s="1">
        <f t="shared" si="50"/>
        <v>0.91954022988505746</v>
      </c>
      <c r="H92" s="1" t="s">
        <v>9</v>
      </c>
    </row>
    <row r="93" spans="1:8" x14ac:dyDescent="0.2">
      <c r="A93" t="s">
        <v>15</v>
      </c>
      <c r="B93" s="1">
        <v>41</v>
      </c>
      <c r="C93" s="1">
        <v>2</v>
      </c>
      <c r="D93" s="1">
        <f t="shared" si="48"/>
        <v>3</v>
      </c>
      <c r="E93" s="1">
        <f t="shared" si="46"/>
        <v>0.95348837209302328</v>
      </c>
      <c r="F93" s="1">
        <f t="shared" si="49"/>
        <v>0.93181818181818177</v>
      </c>
      <c r="G93" s="1">
        <f t="shared" si="50"/>
        <v>0.94252873563218398</v>
      </c>
      <c r="H93" s="1" t="s">
        <v>9</v>
      </c>
    </row>
    <row r="94" spans="1:8" x14ac:dyDescent="0.2">
      <c r="A94" t="s">
        <v>16</v>
      </c>
      <c r="B94" s="1">
        <v>40</v>
      </c>
      <c r="C94" s="1">
        <v>3</v>
      </c>
      <c r="D94" s="1">
        <f t="shared" si="48"/>
        <v>4</v>
      </c>
      <c r="E94" s="1">
        <f t="shared" si="46"/>
        <v>0.93023255813953487</v>
      </c>
      <c r="F94" s="1">
        <f t="shared" si="49"/>
        <v>0.90909090909090906</v>
      </c>
      <c r="G94" s="1">
        <f t="shared" si="50"/>
        <v>0.91954022988505746</v>
      </c>
      <c r="H94" s="1" t="s">
        <v>9</v>
      </c>
    </row>
    <row r="95" spans="1:8" x14ac:dyDescent="0.2">
      <c r="A95" t="s">
        <v>17</v>
      </c>
      <c r="B95" s="1">
        <v>39</v>
      </c>
      <c r="C95" s="1">
        <v>2</v>
      </c>
      <c r="D95" s="1">
        <f t="shared" si="48"/>
        <v>5</v>
      </c>
      <c r="E95" s="1">
        <f t="shared" si="46"/>
        <v>0.95121951219512191</v>
      </c>
      <c r="F95" s="1">
        <f t="shared" si="49"/>
        <v>0.88636363636363635</v>
      </c>
      <c r="G95" s="1">
        <f t="shared" si="50"/>
        <v>0.91764705882352937</v>
      </c>
      <c r="H95" s="1" t="s">
        <v>9</v>
      </c>
    </row>
    <row r="97" spans="1:8" x14ac:dyDescent="0.2">
      <c r="A97" s="3" t="s">
        <v>26</v>
      </c>
      <c r="B97" s="4"/>
      <c r="C97" s="4"/>
      <c r="D97" s="4"/>
      <c r="E97" s="4"/>
      <c r="F97" s="4"/>
      <c r="G97" s="4"/>
      <c r="H97" s="4"/>
    </row>
    <row r="98" spans="1:8" x14ac:dyDescent="0.2">
      <c r="B98" s="2" t="s">
        <v>2</v>
      </c>
      <c r="C98" s="2" t="s">
        <v>3</v>
      </c>
      <c r="D98" s="2" t="s">
        <v>4</v>
      </c>
      <c r="E98" s="2" t="s">
        <v>5</v>
      </c>
      <c r="F98" s="2" t="s">
        <v>6</v>
      </c>
      <c r="G98" s="2" t="s">
        <v>7</v>
      </c>
      <c r="H98" s="2" t="s">
        <v>8</v>
      </c>
    </row>
    <row r="99" spans="1:8" x14ac:dyDescent="0.2">
      <c r="A99" t="s">
        <v>1</v>
      </c>
      <c r="B99" s="1">
        <v>40</v>
      </c>
      <c r="C99" s="1">
        <v>2</v>
      </c>
      <c r="D99" s="1">
        <f>44-B99</f>
        <v>4</v>
      </c>
      <c r="E99" s="1">
        <f t="shared" ref="E99:E107" si="51">B99/(B99+C99)</f>
        <v>0.95238095238095233</v>
      </c>
      <c r="F99" s="1">
        <f>B99/44</f>
        <v>0.90909090909090906</v>
      </c>
      <c r="G99" s="1">
        <f t="shared" ref="G99:G107" si="52">2*((E99*F99)/(E99+F99))</f>
        <v>0.93023255813953487</v>
      </c>
      <c r="H99" s="1" t="s">
        <v>9</v>
      </c>
    </row>
    <row r="100" spans="1:8" x14ac:dyDescent="0.2">
      <c r="A100" t="s">
        <v>11</v>
      </c>
      <c r="B100" s="1">
        <v>39</v>
      </c>
      <c r="C100" s="1">
        <v>3</v>
      </c>
      <c r="D100" s="1">
        <f t="shared" ref="D100:D107" si="53">44-B100</f>
        <v>5</v>
      </c>
      <c r="E100" s="1">
        <f t="shared" si="51"/>
        <v>0.9285714285714286</v>
      </c>
      <c r="F100" s="1">
        <f t="shared" ref="F100:F107" si="54">B100/44</f>
        <v>0.88636363636363635</v>
      </c>
      <c r="G100" s="1">
        <f t="shared" si="52"/>
        <v>0.90697674418604646</v>
      </c>
      <c r="H100" s="1" t="s">
        <v>9</v>
      </c>
    </row>
    <row r="101" spans="1:8" x14ac:dyDescent="0.2">
      <c r="A101" t="s">
        <v>10</v>
      </c>
      <c r="B101" s="1">
        <v>41</v>
      </c>
      <c r="C101" s="1">
        <v>2</v>
      </c>
      <c r="D101" s="1">
        <f t="shared" si="53"/>
        <v>3</v>
      </c>
      <c r="E101" s="1">
        <f t="shared" si="51"/>
        <v>0.95348837209302328</v>
      </c>
      <c r="F101" s="1">
        <f t="shared" si="54"/>
        <v>0.93181818181818177</v>
      </c>
      <c r="G101" s="1">
        <f t="shared" si="52"/>
        <v>0.94252873563218398</v>
      </c>
      <c r="H101" s="1" t="s">
        <v>9</v>
      </c>
    </row>
    <row r="102" spans="1:8" x14ac:dyDescent="0.2">
      <c r="A102" t="s">
        <v>12</v>
      </c>
      <c r="B102" s="1">
        <v>39</v>
      </c>
      <c r="C102" s="1">
        <v>3</v>
      </c>
      <c r="D102" s="1">
        <f t="shared" si="53"/>
        <v>5</v>
      </c>
      <c r="E102" s="1">
        <f t="shared" si="51"/>
        <v>0.9285714285714286</v>
      </c>
      <c r="F102" s="1">
        <f t="shared" si="54"/>
        <v>0.88636363636363635</v>
      </c>
      <c r="G102" s="1">
        <f t="shared" si="52"/>
        <v>0.90697674418604646</v>
      </c>
      <c r="H102" s="1" t="s">
        <v>9</v>
      </c>
    </row>
    <row r="103" spans="1:8" x14ac:dyDescent="0.2">
      <c r="A103" t="s">
        <v>13</v>
      </c>
      <c r="B103" s="1">
        <v>38</v>
      </c>
      <c r="C103" s="1">
        <v>3</v>
      </c>
      <c r="D103" s="1">
        <f t="shared" si="53"/>
        <v>6</v>
      </c>
      <c r="E103" s="1">
        <f t="shared" si="51"/>
        <v>0.92682926829268297</v>
      </c>
      <c r="F103" s="1">
        <f t="shared" si="54"/>
        <v>0.86363636363636365</v>
      </c>
      <c r="G103" s="1">
        <f t="shared" si="52"/>
        <v>0.89411764705882357</v>
      </c>
      <c r="H103" s="1" t="s">
        <v>9</v>
      </c>
    </row>
    <row r="104" spans="1:8" x14ac:dyDescent="0.2">
      <c r="A104" t="s">
        <v>14</v>
      </c>
      <c r="B104" s="1">
        <v>41</v>
      </c>
      <c r="C104" s="1">
        <v>3</v>
      </c>
      <c r="D104" s="1">
        <f t="shared" si="53"/>
        <v>3</v>
      </c>
      <c r="E104" s="1">
        <f t="shared" si="51"/>
        <v>0.93181818181818177</v>
      </c>
      <c r="F104" s="1">
        <f t="shared" si="54"/>
        <v>0.93181818181818177</v>
      </c>
      <c r="G104" s="1">
        <f t="shared" si="52"/>
        <v>0.93181818181818177</v>
      </c>
      <c r="H104" s="1" t="s">
        <v>9</v>
      </c>
    </row>
    <row r="105" spans="1:8" x14ac:dyDescent="0.2">
      <c r="A105" t="s">
        <v>15</v>
      </c>
      <c r="B105" s="1">
        <v>42</v>
      </c>
      <c r="C105" s="1">
        <v>2</v>
      </c>
      <c r="D105" s="1">
        <f t="shared" si="53"/>
        <v>2</v>
      </c>
      <c r="E105" s="1">
        <f t="shared" si="51"/>
        <v>0.95454545454545459</v>
      </c>
      <c r="F105" s="1">
        <f t="shared" si="54"/>
        <v>0.95454545454545459</v>
      </c>
      <c r="G105" s="1">
        <f t="shared" si="52"/>
        <v>0.95454545454545459</v>
      </c>
      <c r="H105" s="1" t="s">
        <v>9</v>
      </c>
    </row>
    <row r="106" spans="1:8" x14ac:dyDescent="0.2">
      <c r="A106" t="s">
        <v>16</v>
      </c>
      <c r="B106" s="1">
        <v>41</v>
      </c>
      <c r="C106" s="1">
        <v>3</v>
      </c>
      <c r="D106" s="1">
        <f t="shared" si="53"/>
        <v>3</v>
      </c>
      <c r="E106" s="1">
        <f t="shared" si="51"/>
        <v>0.93181818181818177</v>
      </c>
      <c r="F106" s="1">
        <f t="shared" si="54"/>
        <v>0.93181818181818177</v>
      </c>
      <c r="G106" s="1">
        <f t="shared" si="52"/>
        <v>0.93181818181818177</v>
      </c>
      <c r="H106" s="1" t="s">
        <v>9</v>
      </c>
    </row>
    <row r="107" spans="1:8" x14ac:dyDescent="0.2">
      <c r="A107" t="s">
        <v>17</v>
      </c>
      <c r="B107" s="1">
        <v>40</v>
      </c>
      <c r="C107" s="1">
        <v>2</v>
      </c>
      <c r="D107" s="1">
        <f t="shared" si="53"/>
        <v>4</v>
      </c>
      <c r="E107" s="1">
        <f t="shared" si="51"/>
        <v>0.95238095238095233</v>
      </c>
      <c r="F107" s="1">
        <f t="shared" si="54"/>
        <v>0.90909090909090906</v>
      </c>
      <c r="G107" s="1">
        <f t="shared" si="52"/>
        <v>0.93023255813953487</v>
      </c>
      <c r="H107" s="1" t="s">
        <v>9</v>
      </c>
    </row>
    <row r="109" spans="1:8" x14ac:dyDescent="0.2">
      <c r="A109" s="3" t="s">
        <v>27</v>
      </c>
      <c r="B109" s="4"/>
      <c r="C109" s="4"/>
      <c r="D109" s="4"/>
      <c r="E109" s="4"/>
      <c r="F109" s="4"/>
      <c r="G109" s="4"/>
      <c r="H109" s="4"/>
    </row>
    <row r="110" spans="1:8" x14ac:dyDescent="0.2"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</row>
    <row r="111" spans="1:8" x14ac:dyDescent="0.2">
      <c r="A111" t="s">
        <v>1</v>
      </c>
      <c r="B111" s="1">
        <v>24</v>
      </c>
      <c r="C111" s="1">
        <v>2</v>
      </c>
      <c r="D111" s="1">
        <f>28-B111</f>
        <v>4</v>
      </c>
      <c r="E111" s="1">
        <f t="shared" ref="E111:E119" si="55">B111/(B111+C111)</f>
        <v>0.92307692307692313</v>
      </c>
      <c r="F111" s="1">
        <f>B111/28</f>
        <v>0.8571428571428571</v>
      </c>
      <c r="G111" s="1">
        <f t="shared" ref="G111:G119" si="56">2*((E111*F111)/(E111+F111))</f>
        <v>0.88888888888888895</v>
      </c>
      <c r="H111" s="1" t="s">
        <v>9</v>
      </c>
    </row>
    <row r="112" spans="1:8" x14ac:dyDescent="0.2">
      <c r="A112" t="s">
        <v>11</v>
      </c>
      <c r="B112" s="1">
        <v>23</v>
      </c>
      <c r="C112" s="1">
        <v>3</v>
      </c>
      <c r="D112" s="1">
        <f t="shared" ref="D112:D119" si="57">28-B112</f>
        <v>5</v>
      </c>
      <c r="E112" s="1">
        <f t="shared" si="55"/>
        <v>0.88461538461538458</v>
      </c>
      <c r="F112" s="1">
        <f t="shared" ref="F112:F119" si="58">B112/28</f>
        <v>0.8214285714285714</v>
      </c>
      <c r="G112" s="1">
        <f t="shared" si="56"/>
        <v>0.85185185185185186</v>
      </c>
      <c r="H112" s="1" t="s">
        <v>9</v>
      </c>
    </row>
    <row r="113" spans="1:8" x14ac:dyDescent="0.2">
      <c r="A113" t="s">
        <v>10</v>
      </c>
      <c r="B113" s="1">
        <v>25</v>
      </c>
      <c r="C113" s="1">
        <v>2</v>
      </c>
      <c r="D113" s="1">
        <f t="shared" si="57"/>
        <v>3</v>
      </c>
      <c r="E113" s="1">
        <f t="shared" si="55"/>
        <v>0.92592592592592593</v>
      </c>
      <c r="F113" s="1">
        <f t="shared" si="58"/>
        <v>0.8928571428571429</v>
      </c>
      <c r="G113" s="1">
        <f t="shared" si="56"/>
        <v>0.90909090909090906</v>
      </c>
      <c r="H113" s="1" t="s">
        <v>9</v>
      </c>
    </row>
    <row r="114" spans="1:8" x14ac:dyDescent="0.2">
      <c r="A114" t="s">
        <v>12</v>
      </c>
      <c r="B114" s="1">
        <v>23</v>
      </c>
      <c r="C114" s="1">
        <v>3</v>
      </c>
      <c r="D114" s="1">
        <f t="shared" si="57"/>
        <v>5</v>
      </c>
      <c r="E114" s="1">
        <f t="shared" si="55"/>
        <v>0.88461538461538458</v>
      </c>
      <c r="F114" s="1">
        <f t="shared" si="58"/>
        <v>0.8214285714285714</v>
      </c>
      <c r="G114" s="1">
        <f t="shared" si="56"/>
        <v>0.85185185185185186</v>
      </c>
      <c r="H114" s="1" t="s">
        <v>9</v>
      </c>
    </row>
    <row r="115" spans="1:8" x14ac:dyDescent="0.2">
      <c r="A115" t="s">
        <v>13</v>
      </c>
      <c r="B115" s="1">
        <v>23</v>
      </c>
      <c r="C115" s="1">
        <v>3</v>
      </c>
      <c r="D115" s="1">
        <f t="shared" si="57"/>
        <v>5</v>
      </c>
      <c r="E115" s="1">
        <f t="shared" si="55"/>
        <v>0.88461538461538458</v>
      </c>
      <c r="F115" s="1">
        <f t="shared" si="58"/>
        <v>0.8214285714285714</v>
      </c>
      <c r="G115" s="1">
        <f t="shared" si="56"/>
        <v>0.85185185185185186</v>
      </c>
      <c r="H115" s="1" t="s">
        <v>9</v>
      </c>
    </row>
    <row r="116" spans="1:8" x14ac:dyDescent="0.2">
      <c r="A116" t="s">
        <v>14</v>
      </c>
      <c r="B116" s="1">
        <v>24</v>
      </c>
      <c r="C116" s="1">
        <v>3</v>
      </c>
      <c r="D116" s="1">
        <f t="shared" si="57"/>
        <v>4</v>
      </c>
      <c r="E116" s="1">
        <f t="shared" si="55"/>
        <v>0.88888888888888884</v>
      </c>
      <c r="F116" s="1">
        <f t="shared" si="58"/>
        <v>0.8571428571428571</v>
      </c>
      <c r="G116" s="1">
        <f t="shared" si="56"/>
        <v>0.87272727272727268</v>
      </c>
      <c r="H116" s="1" t="s">
        <v>9</v>
      </c>
    </row>
    <row r="117" spans="1:8" x14ac:dyDescent="0.2">
      <c r="A117" t="s">
        <v>15</v>
      </c>
      <c r="B117" s="1">
        <v>25</v>
      </c>
      <c r="C117" s="1">
        <v>2</v>
      </c>
      <c r="D117" s="1">
        <f t="shared" si="57"/>
        <v>3</v>
      </c>
      <c r="E117" s="1">
        <f t="shared" si="55"/>
        <v>0.92592592592592593</v>
      </c>
      <c r="F117" s="1">
        <f t="shared" si="58"/>
        <v>0.8928571428571429</v>
      </c>
      <c r="G117" s="1">
        <f t="shared" si="56"/>
        <v>0.90909090909090906</v>
      </c>
      <c r="H117" s="1" t="s">
        <v>9</v>
      </c>
    </row>
    <row r="118" spans="1:8" x14ac:dyDescent="0.2">
      <c r="A118" t="s">
        <v>16</v>
      </c>
      <c r="B118" s="1">
        <v>24</v>
      </c>
      <c r="C118" s="1">
        <v>3</v>
      </c>
      <c r="D118" s="1">
        <f t="shared" si="57"/>
        <v>4</v>
      </c>
      <c r="E118" s="1">
        <f t="shared" si="55"/>
        <v>0.88888888888888884</v>
      </c>
      <c r="F118" s="1">
        <f t="shared" si="58"/>
        <v>0.8571428571428571</v>
      </c>
      <c r="G118" s="1">
        <f t="shared" si="56"/>
        <v>0.87272727272727268</v>
      </c>
      <c r="H118" s="1" t="s">
        <v>9</v>
      </c>
    </row>
    <row r="119" spans="1:8" x14ac:dyDescent="0.2">
      <c r="A119" t="s">
        <v>17</v>
      </c>
      <c r="B119" s="1">
        <v>24</v>
      </c>
      <c r="C119" s="1">
        <v>2</v>
      </c>
      <c r="D119" s="1">
        <f t="shared" si="57"/>
        <v>4</v>
      </c>
      <c r="E119" s="1">
        <f t="shared" si="55"/>
        <v>0.92307692307692313</v>
      </c>
      <c r="F119" s="1">
        <f t="shared" si="58"/>
        <v>0.8571428571428571</v>
      </c>
      <c r="G119" s="1">
        <f t="shared" si="56"/>
        <v>0.88888888888888895</v>
      </c>
      <c r="H119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Doumanas</dc:creator>
  <cp:lastModifiedBy>Dimitris Doumanas</cp:lastModifiedBy>
  <dcterms:created xsi:type="dcterms:W3CDTF">2025-05-30T07:26:44Z</dcterms:created>
  <dcterms:modified xsi:type="dcterms:W3CDTF">2025-05-30T18:23:18Z</dcterms:modified>
</cp:coreProperties>
</file>